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0250c76ac034e6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B46A97D1-E8D7-4022-AF2F-52B592AEE621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Birthplace to Language" sheetId="2" r:id="rId1"/>
    <sheet name="Language to Birthplace" sheetId="3" r:id="rId2"/>
    <sheet name="Data" sheetId="1" state="hidden" r:id="rId3"/>
  </sheets>
  <definedNames>
    <definedName name="_xlnm.Print_Area" localSheetId="0">'Birthplace to Language'!$B$1:$I$20</definedName>
    <definedName name="_xlnm.Print_Area" localSheetId="1">'Language to Birthplace'!$K$1:$R$24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E6" i="3" s="1"/>
  <c r="D35" i="2"/>
  <c r="G35" i="2" s="1"/>
  <c r="D7" i="3" l="1"/>
  <c r="E7" i="3" s="1"/>
  <c r="D8" i="3"/>
  <c r="E8" i="3" s="1"/>
  <c r="D9" i="3"/>
  <c r="E9" i="3" s="1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D21" i="3"/>
  <c r="E21" i="3" s="1"/>
  <c r="D22" i="3"/>
  <c r="E22" i="3" s="1"/>
  <c r="D23" i="3"/>
  <c r="E23" i="3" s="1"/>
  <c r="D24" i="3"/>
  <c r="E24" i="3" s="1"/>
  <c r="D25" i="3"/>
  <c r="E25" i="3" s="1"/>
  <c r="D26" i="3"/>
  <c r="E26" i="3" s="1"/>
  <c r="D27" i="3"/>
  <c r="E27" i="3" s="1"/>
  <c r="D28" i="3"/>
  <c r="E28" i="3" s="1"/>
  <c r="D29" i="3"/>
  <c r="E29" i="3" s="1"/>
  <c r="D30" i="3"/>
  <c r="E30" i="3" s="1"/>
  <c r="D31" i="3"/>
  <c r="E31" i="3" s="1"/>
  <c r="D84" i="2"/>
  <c r="G84" i="2" s="1"/>
  <c r="D85" i="2"/>
  <c r="G85" i="2" s="1"/>
  <c r="D86" i="2"/>
  <c r="G86" i="2" s="1"/>
  <c r="D87" i="2"/>
  <c r="D88" i="2"/>
  <c r="G88" i="2" s="1"/>
  <c r="D89" i="2"/>
  <c r="G89" i="2" s="1"/>
  <c r="D90" i="2"/>
  <c r="G90" i="2" s="1"/>
  <c r="D91" i="2"/>
  <c r="D92" i="2"/>
  <c r="G92" i="2" s="1"/>
  <c r="D93" i="2"/>
  <c r="G93" i="2" s="1"/>
  <c r="D94" i="2"/>
  <c r="G94" i="2" s="1"/>
  <c r="D95" i="2"/>
  <c r="G95" i="2" s="1"/>
  <c r="D96" i="2"/>
  <c r="G96" i="2" s="1"/>
  <c r="D97" i="2"/>
  <c r="G97" i="2" s="1"/>
  <c r="D98" i="2"/>
  <c r="G98" i="2" s="1"/>
  <c r="D99" i="2"/>
  <c r="D100" i="2"/>
  <c r="G100" i="2" s="1"/>
  <c r="D101" i="2"/>
  <c r="G101" i="2" s="1"/>
  <c r="D102" i="2"/>
  <c r="D103" i="2"/>
  <c r="G103" i="2" s="1"/>
  <c r="D104" i="2"/>
  <c r="G104" i="2" s="1"/>
  <c r="D105" i="2"/>
  <c r="G105" i="2" s="1"/>
  <c r="D106" i="2"/>
  <c r="G106" i="2" s="1"/>
  <c r="D107" i="2"/>
  <c r="D108" i="2"/>
  <c r="G108" i="2" s="1"/>
  <c r="D109" i="2"/>
  <c r="G109" i="2" s="1"/>
  <c r="D110" i="2"/>
  <c r="G110" i="2" s="1"/>
  <c r="D111" i="2"/>
  <c r="D112" i="2"/>
  <c r="G112" i="2" s="1"/>
  <c r="D113" i="2"/>
  <c r="G113" i="2" s="1"/>
  <c r="D114" i="2"/>
  <c r="G114" i="2" s="1"/>
  <c r="D115" i="2"/>
  <c r="D116" i="2"/>
  <c r="G116" i="2" s="1"/>
  <c r="D117" i="2"/>
  <c r="G117" i="2" s="1"/>
  <c r="D118" i="2"/>
  <c r="G118" i="2" s="1"/>
  <c r="D119" i="2"/>
  <c r="D120" i="2"/>
  <c r="G120" i="2" s="1"/>
  <c r="D121" i="2"/>
  <c r="G121" i="2" s="1"/>
  <c r="D122" i="2"/>
  <c r="G122" i="2" s="1"/>
  <c r="D123" i="2"/>
  <c r="D124" i="2"/>
  <c r="G124" i="2" s="1"/>
  <c r="D125" i="2"/>
  <c r="G125" i="2" s="1"/>
  <c r="D126" i="2"/>
  <c r="D127" i="2"/>
  <c r="G127" i="2" s="1"/>
  <c r="D128" i="2"/>
  <c r="G128" i="2" s="1"/>
  <c r="D129" i="2"/>
  <c r="G129" i="2" s="1"/>
  <c r="D130" i="2"/>
  <c r="G130" i="2" s="1"/>
  <c r="D131" i="2"/>
  <c r="D132" i="2"/>
  <c r="G132" i="2" s="1"/>
  <c r="D133" i="2"/>
  <c r="G133" i="2" s="1"/>
  <c r="D134" i="2"/>
  <c r="G134" i="2" s="1"/>
  <c r="D135" i="2"/>
  <c r="G135" i="2" s="1"/>
  <c r="D136" i="2"/>
  <c r="G136" i="2" s="1"/>
  <c r="D137" i="2"/>
  <c r="G137" i="2" s="1"/>
  <c r="D138" i="2"/>
  <c r="G138" i="2" s="1"/>
  <c r="D139" i="2"/>
  <c r="D140" i="2"/>
  <c r="G140" i="2" s="1"/>
  <c r="D141" i="2"/>
  <c r="G141" i="2" s="1"/>
  <c r="D142" i="2"/>
  <c r="G142" i="2" s="1"/>
  <c r="D143" i="2"/>
  <c r="G143" i="2" s="1"/>
  <c r="D144" i="2"/>
  <c r="G144" i="2" s="1"/>
  <c r="D145" i="2"/>
  <c r="G145" i="2" s="1"/>
  <c r="D146" i="2"/>
  <c r="G146" i="2" s="1"/>
  <c r="D147" i="2"/>
  <c r="D148" i="2"/>
  <c r="G148" i="2" s="1"/>
  <c r="D149" i="2"/>
  <c r="G149" i="2" s="1"/>
  <c r="D150" i="2"/>
  <c r="G150" i="2" s="1"/>
  <c r="D151" i="2"/>
  <c r="G151" i="2" s="1"/>
  <c r="D152" i="2"/>
  <c r="G152" i="2" s="1"/>
  <c r="D153" i="2"/>
  <c r="G153" i="2" s="1"/>
  <c r="D154" i="2"/>
  <c r="G154" i="2" s="1"/>
  <c r="D155" i="2"/>
  <c r="D156" i="2"/>
  <c r="G156" i="2" s="1"/>
  <c r="D157" i="2"/>
  <c r="G157" i="2" s="1"/>
  <c r="D158" i="2"/>
  <c r="G158" i="2" s="1"/>
  <c r="D159" i="2"/>
  <c r="G159" i="2" s="1"/>
  <c r="D160" i="2"/>
  <c r="G160" i="2" s="1"/>
  <c r="D161" i="2"/>
  <c r="G161" i="2" s="1"/>
  <c r="D162" i="2"/>
  <c r="G162" i="2" s="1"/>
  <c r="D163" i="2"/>
  <c r="D164" i="2"/>
  <c r="G164" i="2" s="1"/>
  <c r="D165" i="2"/>
  <c r="G165" i="2" s="1"/>
  <c r="D166" i="2"/>
  <c r="G166" i="2" s="1"/>
  <c r="D167" i="2"/>
  <c r="G167" i="2" s="1"/>
  <c r="D168" i="2"/>
  <c r="G168" i="2" s="1"/>
  <c r="D169" i="2"/>
  <c r="G169" i="2" s="1"/>
  <c r="D170" i="2"/>
  <c r="G170" i="2" s="1"/>
  <c r="D171" i="2"/>
  <c r="D172" i="2"/>
  <c r="G172" i="2" s="1"/>
  <c r="D173" i="2"/>
  <c r="G173" i="2" s="1"/>
  <c r="D174" i="2"/>
  <c r="G174" i="2" s="1"/>
  <c r="D175" i="2"/>
  <c r="D176" i="2"/>
  <c r="G176" i="2" s="1"/>
  <c r="D177" i="2"/>
  <c r="G177" i="2" s="1"/>
  <c r="D178" i="2"/>
  <c r="G178" i="2" s="1"/>
  <c r="D179" i="2"/>
  <c r="D180" i="2"/>
  <c r="G180" i="2" s="1"/>
  <c r="D181" i="2"/>
  <c r="G181" i="2" s="1"/>
  <c r="D182" i="2"/>
  <c r="G182" i="2" s="1"/>
  <c r="D183" i="2"/>
  <c r="G183" i="2" s="1"/>
  <c r="D184" i="2"/>
  <c r="G184" i="2" s="1"/>
  <c r="D185" i="2"/>
  <c r="G185" i="2" s="1"/>
  <c r="D186" i="2"/>
  <c r="G186" i="2" s="1"/>
  <c r="D187" i="2"/>
  <c r="D188" i="2"/>
  <c r="G188" i="2" s="1"/>
  <c r="D189" i="2"/>
  <c r="G189" i="2" s="1"/>
  <c r="D190" i="2"/>
  <c r="G190" i="2" s="1"/>
  <c r="D191" i="2"/>
  <c r="G191" i="2" s="1"/>
  <c r="D192" i="2"/>
  <c r="G192" i="2" s="1"/>
  <c r="D193" i="2"/>
  <c r="G193" i="2" s="1"/>
  <c r="D194" i="2"/>
  <c r="G194" i="2" s="1"/>
  <c r="D195" i="2"/>
  <c r="D196" i="2"/>
  <c r="G196" i="2" s="1"/>
  <c r="D197" i="2"/>
  <c r="G197" i="2" s="1"/>
  <c r="D198" i="2"/>
  <c r="G198" i="2" s="1"/>
  <c r="D199" i="2"/>
  <c r="G199" i="2" s="1"/>
  <c r="D200" i="2"/>
  <c r="G200" i="2" s="1"/>
  <c r="D201" i="2"/>
  <c r="G201" i="2" s="1"/>
  <c r="D202" i="2"/>
  <c r="G202" i="2" s="1"/>
  <c r="D203" i="2"/>
  <c r="D204" i="2"/>
  <c r="G204" i="2" s="1"/>
  <c r="D205" i="2"/>
  <c r="G205" i="2" s="1"/>
  <c r="D206" i="2"/>
  <c r="G206" i="2" s="1"/>
  <c r="D207" i="2"/>
  <c r="D208" i="2"/>
  <c r="G208" i="2" s="1"/>
  <c r="D209" i="2"/>
  <c r="G209" i="2" s="1"/>
  <c r="D210" i="2"/>
  <c r="G210" i="2" s="1"/>
  <c r="D211" i="2"/>
  <c r="D212" i="2"/>
  <c r="G212" i="2" s="1"/>
  <c r="D213" i="2"/>
  <c r="G213" i="2" s="1"/>
  <c r="D214" i="2"/>
  <c r="G214" i="2" s="1"/>
  <c r="D215" i="2"/>
  <c r="G215" i="2" s="1"/>
  <c r="D216" i="2"/>
  <c r="G216" i="2" s="1"/>
  <c r="D217" i="2"/>
  <c r="G217" i="2" s="1"/>
  <c r="D218" i="2"/>
  <c r="G218" i="2" s="1"/>
  <c r="D219" i="2"/>
  <c r="D220" i="2"/>
  <c r="G220" i="2" s="1"/>
  <c r="D221" i="2"/>
  <c r="G221" i="2" s="1"/>
  <c r="D222" i="2"/>
  <c r="G222" i="2" s="1"/>
  <c r="D223" i="2"/>
  <c r="D224" i="2"/>
  <c r="G224" i="2" s="1"/>
  <c r="D225" i="2"/>
  <c r="G225" i="2" s="1"/>
  <c r="D226" i="2"/>
  <c r="G226" i="2" s="1"/>
  <c r="D227" i="2"/>
  <c r="D228" i="2"/>
  <c r="G228" i="2" s="1"/>
  <c r="D229" i="2"/>
  <c r="G229" i="2" s="1"/>
  <c r="D230" i="2"/>
  <c r="G230" i="2" s="1"/>
  <c r="D231" i="2"/>
  <c r="G231" i="2" s="1"/>
  <c r="D232" i="2"/>
  <c r="G232" i="2" s="1"/>
  <c r="D233" i="2"/>
  <c r="G233" i="2" s="1"/>
  <c r="D234" i="2"/>
  <c r="G234" i="2" s="1"/>
  <c r="D235" i="2"/>
  <c r="D236" i="2"/>
  <c r="G236" i="2" s="1"/>
  <c r="D237" i="2"/>
  <c r="G237" i="2" s="1"/>
  <c r="D238" i="2"/>
  <c r="G238" i="2" s="1"/>
  <c r="D239" i="2"/>
  <c r="G239" i="2" s="1"/>
  <c r="D240" i="2"/>
  <c r="G240" i="2" s="1"/>
  <c r="D241" i="2"/>
  <c r="G241" i="2" s="1"/>
  <c r="D242" i="2"/>
  <c r="G242" i="2" s="1"/>
  <c r="D243" i="2"/>
  <c r="D244" i="2"/>
  <c r="G244" i="2" s="1"/>
  <c r="D245" i="2"/>
  <c r="G245" i="2" s="1"/>
  <c r="D246" i="2"/>
  <c r="G246" i="2" s="1"/>
  <c r="D247" i="2"/>
  <c r="G247" i="2" s="1"/>
  <c r="D36" i="2"/>
  <c r="D37" i="2"/>
  <c r="G37" i="2" s="1"/>
  <c r="D38" i="2"/>
  <c r="G38" i="2" s="1"/>
  <c r="D39" i="2"/>
  <c r="D40" i="2"/>
  <c r="G40" i="2" s="1"/>
  <c r="D41" i="2"/>
  <c r="G41" i="2" s="1"/>
  <c r="D42" i="2"/>
  <c r="G42" i="2" s="1"/>
  <c r="D43" i="2"/>
  <c r="G43" i="2" s="1"/>
  <c r="D44" i="2"/>
  <c r="G44" i="2" s="1"/>
  <c r="D45" i="2"/>
  <c r="G45" i="2" s="1"/>
  <c r="D46" i="2"/>
  <c r="G46" i="2" s="1"/>
  <c r="D47" i="2"/>
  <c r="D48" i="2"/>
  <c r="G48" i="2" s="1"/>
  <c r="D49" i="2"/>
  <c r="G49" i="2" s="1"/>
  <c r="D50" i="2"/>
  <c r="G50" i="2" s="1"/>
  <c r="D51" i="2"/>
  <c r="D52" i="2"/>
  <c r="G52" i="2" s="1"/>
  <c r="D53" i="2"/>
  <c r="G53" i="2" s="1"/>
  <c r="D54" i="2"/>
  <c r="G54" i="2" s="1"/>
  <c r="D55" i="2"/>
  <c r="D56" i="2"/>
  <c r="G56" i="2" s="1"/>
  <c r="D57" i="2"/>
  <c r="G57" i="2" s="1"/>
  <c r="D58" i="2"/>
  <c r="G58" i="2" s="1"/>
  <c r="D59" i="2"/>
  <c r="G59" i="2" s="1"/>
  <c r="D60" i="2"/>
  <c r="G60" i="2" s="1"/>
  <c r="D61" i="2"/>
  <c r="G61" i="2" s="1"/>
  <c r="D62" i="2"/>
  <c r="G62" i="2" s="1"/>
  <c r="D63" i="2"/>
  <c r="D64" i="2"/>
  <c r="G64" i="2" s="1"/>
  <c r="D65" i="2"/>
  <c r="G65" i="2" s="1"/>
  <c r="D66" i="2"/>
  <c r="G66" i="2" s="1"/>
  <c r="D67" i="2"/>
  <c r="G67" i="2" s="1"/>
  <c r="D68" i="2"/>
  <c r="G68" i="2" s="1"/>
  <c r="D69" i="2"/>
  <c r="G69" i="2" s="1"/>
  <c r="D70" i="2"/>
  <c r="G70" i="2" s="1"/>
  <c r="D71" i="2"/>
  <c r="D72" i="2"/>
  <c r="G72" i="2" s="1"/>
  <c r="D73" i="2"/>
  <c r="G73" i="2" s="1"/>
  <c r="D74" i="2"/>
  <c r="G74" i="2" s="1"/>
  <c r="D75" i="2"/>
  <c r="D76" i="2"/>
  <c r="G76" i="2" s="1"/>
  <c r="D77" i="2"/>
  <c r="G77" i="2" s="1"/>
  <c r="D78" i="2"/>
  <c r="G78" i="2" s="1"/>
  <c r="D79" i="2"/>
  <c r="D80" i="2"/>
  <c r="G80" i="2" s="1"/>
  <c r="D81" i="2"/>
  <c r="G81" i="2" s="1"/>
  <c r="D82" i="2"/>
  <c r="G82" i="2" s="1"/>
  <c r="D83" i="2"/>
  <c r="G83" i="2" s="1"/>
  <c r="D32" i="3"/>
  <c r="E32" i="3" s="1"/>
  <c r="D33" i="3"/>
  <c r="E33" i="3" s="1"/>
  <c r="D34" i="3"/>
  <c r="E34" i="3" s="1"/>
  <c r="D35" i="3"/>
  <c r="E35" i="3" s="1"/>
  <c r="D36" i="3"/>
  <c r="E36" i="3" s="1"/>
  <c r="D37" i="3"/>
  <c r="E37" i="3" s="1"/>
  <c r="D38" i="3"/>
  <c r="E38" i="3" s="1"/>
  <c r="D39" i="3"/>
  <c r="E39" i="3" s="1"/>
  <c r="D40" i="3"/>
  <c r="E40" i="3" s="1"/>
  <c r="D41" i="3"/>
  <c r="E41" i="3" s="1"/>
  <c r="D42" i="3"/>
  <c r="E42" i="3" s="1"/>
  <c r="D43" i="3"/>
  <c r="E43" i="3" s="1"/>
  <c r="D44" i="3"/>
  <c r="E44" i="3" s="1"/>
  <c r="D45" i="3"/>
  <c r="E45" i="3" s="1"/>
  <c r="D46" i="3"/>
  <c r="E46" i="3" s="1"/>
  <c r="D47" i="3"/>
  <c r="E47" i="3" s="1"/>
  <c r="D48" i="3"/>
  <c r="E48" i="3" s="1"/>
  <c r="D49" i="3"/>
  <c r="E49" i="3" s="1"/>
  <c r="D50" i="3"/>
  <c r="E50" i="3" s="1"/>
  <c r="D51" i="3"/>
  <c r="E51" i="3" s="1"/>
  <c r="D52" i="3"/>
  <c r="E52" i="3" s="1"/>
  <c r="D53" i="3"/>
  <c r="E53" i="3" s="1"/>
  <c r="D54" i="3"/>
  <c r="E54" i="3" s="1"/>
  <c r="D55" i="3"/>
  <c r="E55" i="3" s="1"/>
  <c r="D56" i="3"/>
  <c r="E56" i="3" s="1"/>
  <c r="D57" i="3"/>
  <c r="E57" i="3" s="1"/>
  <c r="D58" i="3"/>
  <c r="E58" i="3" s="1"/>
  <c r="D59" i="3"/>
  <c r="E59" i="3" s="1"/>
  <c r="D60" i="3"/>
  <c r="E60" i="3" s="1"/>
  <c r="D61" i="3"/>
  <c r="E61" i="3" s="1"/>
  <c r="D62" i="3"/>
  <c r="E62" i="3" s="1"/>
  <c r="D63" i="3"/>
  <c r="E63" i="3" s="1"/>
  <c r="D64" i="3"/>
  <c r="E64" i="3" s="1"/>
  <c r="D65" i="3"/>
  <c r="E65" i="3" s="1"/>
  <c r="D66" i="3"/>
  <c r="E66" i="3" s="1"/>
  <c r="D67" i="3"/>
  <c r="E67" i="3" s="1"/>
  <c r="D68" i="3"/>
  <c r="E68" i="3" s="1"/>
  <c r="D69" i="3"/>
  <c r="E69" i="3" s="1"/>
  <c r="D70" i="3"/>
  <c r="E70" i="3" s="1"/>
  <c r="D71" i="3"/>
  <c r="E71" i="3" s="1"/>
  <c r="D72" i="3"/>
  <c r="E72" i="3" s="1"/>
  <c r="D73" i="3"/>
  <c r="E73" i="3" s="1"/>
  <c r="D74" i="3"/>
  <c r="E74" i="3" s="1"/>
  <c r="D75" i="3"/>
  <c r="E75" i="3" s="1"/>
  <c r="D76" i="3"/>
  <c r="E76" i="3" s="1"/>
  <c r="D77" i="3"/>
  <c r="E77" i="3" s="1"/>
  <c r="D78" i="3"/>
  <c r="E78" i="3" s="1"/>
  <c r="D79" i="3"/>
  <c r="E79" i="3" s="1"/>
  <c r="D80" i="3"/>
  <c r="E80" i="3" s="1"/>
  <c r="D81" i="3"/>
  <c r="E81" i="3" s="1"/>
  <c r="D82" i="3"/>
  <c r="E82" i="3" s="1"/>
  <c r="D83" i="3"/>
  <c r="E83" i="3" s="1"/>
  <c r="D84" i="3"/>
  <c r="E84" i="3" s="1"/>
  <c r="D85" i="3"/>
  <c r="E85" i="3" s="1"/>
  <c r="D86" i="3"/>
  <c r="E86" i="3" s="1"/>
  <c r="D87" i="3"/>
  <c r="E87" i="3" s="1"/>
  <c r="D88" i="3"/>
  <c r="E88" i="3" s="1"/>
  <c r="D89" i="3"/>
  <c r="E89" i="3" s="1"/>
  <c r="D90" i="3"/>
  <c r="E90" i="3" s="1"/>
  <c r="D91" i="3"/>
  <c r="E91" i="3" s="1"/>
  <c r="D92" i="3"/>
  <c r="E92" i="3" s="1"/>
  <c r="D93" i="3"/>
  <c r="E93" i="3" s="1"/>
  <c r="D94" i="3"/>
  <c r="E94" i="3" s="1"/>
  <c r="D95" i="3"/>
  <c r="E95" i="3" s="1"/>
  <c r="D96" i="3"/>
  <c r="E96" i="3" s="1"/>
  <c r="D97" i="3"/>
  <c r="E97" i="3" s="1"/>
  <c r="D98" i="3"/>
  <c r="E98" i="3" s="1"/>
  <c r="D99" i="3"/>
  <c r="E99" i="3" s="1"/>
  <c r="D100" i="3"/>
  <c r="E100" i="3" s="1"/>
  <c r="D101" i="3"/>
  <c r="E101" i="3" s="1"/>
  <c r="D102" i="3"/>
  <c r="E102" i="3" s="1"/>
  <c r="D103" i="3"/>
  <c r="E103" i="3" s="1"/>
  <c r="D104" i="3"/>
  <c r="E104" i="3" s="1"/>
  <c r="D105" i="3"/>
  <c r="E105" i="3" s="1"/>
  <c r="D106" i="3"/>
  <c r="E106" i="3" s="1"/>
  <c r="D107" i="3"/>
  <c r="E107" i="3" s="1"/>
  <c r="D108" i="3"/>
  <c r="E108" i="3" s="1"/>
  <c r="D109" i="3"/>
  <c r="E109" i="3" s="1"/>
  <c r="D110" i="3"/>
  <c r="E110" i="3" s="1"/>
  <c r="D111" i="3"/>
  <c r="E111" i="3" s="1"/>
  <c r="D112" i="3"/>
  <c r="E112" i="3" s="1"/>
  <c r="D113" i="3"/>
  <c r="E113" i="3" s="1"/>
  <c r="D114" i="3"/>
  <c r="E114" i="3" s="1"/>
  <c r="D115" i="3"/>
  <c r="E115" i="3" s="1"/>
  <c r="D116" i="3"/>
  <c r="E116" i="3" s="1"/>
  <c r="D117" i="3"/>
  <c r="E117" i="3" s="1"/>
  <c r="D118" i="3"/>
  <c r="E118" i="3" s="1"/>
  <c r="D119" i="3"/>
  <c r="E119" i="3" s="1"/>
  <c r="D120" i="3"/>
  <c r="E120" i="3" s="1"/>
  <c r="D121" i="3"/>
  <c r="E121" i="3" s="1"/>
  <c r="D122" i="3"/>
  <c r="E122" i="3" s="1"/>
  <c r="D123" i="3"/>
  <c r="E123" i="3" s="1"/>
  <c r="D124" i="3"/>
  <c r="E124" i="3" s="1"/>
  <c r="D125" i="3"/>
  <c r="E125" i="3" s="1"/>
  <c r="D126" i="3"/>
  <c r="E126" i="3" s="1"/>
  <c r="D127" i="3"/>
  <c r="E127" i="3" s="1"/>
  <c r="D128" i="3"/>
  <c r="E128" i="3" s="1"/>
  <c r="D129" i="3"/>
  <c r="E129" i="3" s="1"/>
  <c r="D130" i="3"/>
  <c r="E130" i="3" s="1"/>
  <c r="D131" i="3"/>
  <c r="E131" i="3" s="1"/>
  <c r="D132" i="3"/>
  <c r="E132" i="3" s="1"/>
  <c r="D133" i="3"/>
  <c r="E133" i="3" s="1"/>
  <c r="D134" i="3"/>
  <c r="E134" i="3" s="1"/>
  <c r="D135" i="3"/>
  <c r="E135" i="3" s="1"/>
  <c r="D136" i="3"/>
  <c r="E136" i="3" s="1"/>
  <c r="D137" i="3"/>
  <c r="E137" i="3" s="1"/>
  <c r="D138" i="3"/>
  <c r="E138" i="3" s="1"/>
  <c r="D139" i="3"/>
  <c r="E139" i="3" s="1"/>
  <c r="D140" i="3"/>
  <c r="E140" i="3" s="1"/>
  <c r="D141" i="3"/>
  <c r="E141" i="3" s="1"/>
  <c r="D142" i="3"/>
  <c r="E142" i="3" s="1"/>
  <c r="D143" i="3"/>
  <c r="E143" i="3" s="1"/>
  <c r="D144" i="3"/>
  <c r="E144" i="3" s="1"/>
  <c r="D145" i="3"/>
  <c r="E145" i="3" s="1"/>
  <c r="D146" i="3"/>
  <c r="E146" i="3" s="1"/>
  <c r="D147" i="3"/>
  <c r="E147" i="3" s="1"/>
  <c r="D148" i="3"/>
  <c r="E148" i="3" s="1"/>
  <c r="D149" i="3"/>
  <c r="E149" i="3" s="1"/>
  <c r="D150" i="3"/>
  <c r="E150" i="3" s="1"/>
  <c r="D151" i="3"/>
  <c r="E151" i="3" s="1"/>
  <c r="D152" i="3"/>
  <c r="E152" i="3" s="1"/>
  <c r="D153" i="3"/>
  <c r="E153" i="3" s="1"/>
  <c r="D154" i="3"/>
  <c r="E154" i="3" s="1"/>
  <c r="D155" i="3"/>
  <c r="E155" i="3" s="1"/>
  <c r="D156" i="3"/>
  <c r="E156" i="3" s="1"/>
  <c r="D157" i="3"/>
  <c r="E157" i="3" s="1"/>
  <c r="D158" i="3"/>
  <c r="E158" i="3" s="1"/>
  <c r="D159" i="3"/>
  <c r="E159" i="3" s="1"/>
  <c r="D160" i="3"/>
  <c r="E160" i="3" s="1"/>
  <c r="D161" i="3"/>
  <c r="E161" i="3" s="1"/>
  <c r="D162" i="3"/>
  <c r="E162" i="3" s="1"/>
  <c r="D163" i="3"/>
  <c r="E163" i="3" s="1"/>
  <c r="D164" i="3"/>
  <c r="E164" i="3" s="1"/>
  <c r="D165" i="3"/>
  <c r="E165" i="3" s="1"/>
  <c r="D166" i="3"/>
  <c r="E166" i="3" s="1"/>
  <c r="D167" i="3"/>
  <c r="E167" i="3" s="1"/>
  <c r="D168" i="3"/>
  <c r="E168" i="3" s="1"/>
  <c r="D169" i="3"/>
  <c r="E169" i="3" s="1"/>
  <c r="D170" i="3"/>
  <c r="E170" i="3" s="1"/>
  <c r="D171" i="3"/>
  <c r="E171" i="3" s="1"/>
  <c r="D172" i="3"/>
  <c r="E172" i="3" s="1"/>
  <c r="D173" i="3"/>
  <c r="E173" i="3" s="1"/>
  <c r="D174" i="3"/>
  <c r="E174" i="3" s="1"/>
  <c r="D175" i="3"/>
  <c r="E175" i="3" s="1"/>
  <c r="D176" i="3"/>
  <c r="E176" i="3" s="1"/>
  <c r="D177" i="3"/>
  <c r="E177" i="3" s="1"/>
  <c r="D178" i="3"/>
  <c r="E178" i="3" s="1"/>
  <c r="D179" i="3"/>
  <c r="E179" i="3" s="1"/>
  <c r="D180" i="3"/>
  <c r="E180" i="3" s="1"/>
  <c r="D181" i="3"/>
  <c r="E181" i="3" s="1"/>
  <c r="D182" i="3"/>
  <c r="E182" i="3" s="1"/>
  <c r="D183" i="3"/>
  <c r="E183" i="3" s="1"/>
  <c r="D184" i="3"/>
  <c r="E184" i="3" s="1"/>
  <c r="D185" i="3"/>
  <c r="E185" i="3" s="1"/>
  <c r="D186" i="3"/>
  <c r="E186" i="3" s="1"/>
  <c r="D187" i="3"/>
  <c r="E187" i="3" s="1"/>
  <c r="D188" i="3"/>
  <c r="E188" i="3" s="1"/>
  <c r="D189" i="3"/>
  <c r="E189" i="3" s="1"/>
  <c r="D190" i="3"/>
  <c r="E190" i="3" s="1"/>
  <c r="D191" i="3"/>
  <c r="E191" i="3" s="1"/>
  <c r="D192" i="3"/>
  <c r="E192" i="3" s="1"/>
  <c r="D193" i="3"/>
  <c r="E193" i="3" s="1"/>
  <c r="D194" i="3"/>
  <c r="E194" i="3" s="1"/>
  <c r="D195" i="3"/>
  <c r="E195" i="3" s="1"/>
  <c r="D196" i="3"/>
  <c r="E196" i="3" s="1"/>
  <c r="D197" i="3"/>
  <c r="E197" i="3" s="1"/>
  <c r="D198" i="3"/>
  <c r="E198" i="3" s="1"/>
  <c r="D199" i="3"/>
  <c r="E199" i="3" s="1"/>
  <c r="D200" i="3"/>
  <c r="E200" i="3" s="1"/>
  <c r="D201" i="3"/>
  <c r="E201" i="3" s="1"/>
  <c r="D202" i="3"/>
  <c r="E202" i="3" s="1"/>
  <c r="D203" i="3"/>
  <c r="E203" i="3" s="1"/>
  <c r="D204" i="3"/>
  <c r="E204" i="3" s="1"/>
  <c r="D205" i="3"/>
  <c r="E205" i="3" s="1"/>
  <c r="D206" i="3"/>
  <c r="E206" i="3" s="1"/>
  <c r="D207" i="3"/>
  <c r="E207" i="3" s="1"/>
  <c r="D208" i="3"/>
  <c r="E208" i="3" s="1"/>
  <c r="D209" i="3"/>
  <c r="E209" i="3" s="1"/>
  <c r="D210" i="3"/>
  <c r="E210" i="3" s="1"/>
  <c r="D211" i="3"/>
  <c r="E211" i="3" s="1"/>
  <c r="D212" i="3"/>
  <c r="E212" i="3" s="1"/>
  <c r="D213" i="3"/>
  <c r="E213" i="3" s="1"/>
  <c r="D214" i="3"/>
  <c r="E214" i="3" s="1"/>
  <c r="D215" i="3"/>
  <c r="E215" i="3" s="1"/>
  <c r="D216" i="3"/>
  <c r="E216" i="3" s="1"/>
  <c r="D217" i="3"/>
  <c r="E217" i="3" s="1"/>
  <c r="D218" i="3"/>
  <c r="E218" i="3" s="1"/>
  <c r="D219" i="3"/>
  <c r="E219" i="3" s="1"/>
  <c r="D220" i="3"/>
  <c r="E220" i="3" s="1"/>
  <c r="D221" i="3"/>
  <c r="E221" i="3" s="1"/>
  <c r="D222" i="3"/>
  <c r="E222" i="3" s="1"/>
  <c r="D223" i="3"/>
  <c r="E223" i="3" s="1"/>
  <c r="D224" i="3"/>
  <c r="E224" i="3" s="1"/>
  <c r="D225" i="3"/>
  <c r="E225" i="3" s="1"/>
  <c r="D226" i="3"/>
  <c r="E226" i="3" s="1"/>
  <c r="D227" i="3"/>
  <c r="E227" i="3" s="1"/>
  <c r="D228" i="3"/>
  <c r="E228" i="3" s="1"/>
  <c r="D229" i="3"/>
  <c r="E229" i="3" s="1"/>
  <c r="D230" i="3"/>
  <c r="E230" i="3" s="1"/>
  <c r="D231" i="3"/>
  <c r="E231" i="3" s="1"/>
  <c r="D232" i="3"/>
  <c r="E232" i="3" s="1"/>
  <c r="D233" i="3"/>
  <c r="E233" i="3" s="1"/>
  <c r="D234" i="3"/>
  <c r="E234" i="3" s="1"/>
  <c r="D235" i="3"/>
  <c r="E235" i="3" s="1"/>
  <c r="D236" i="3"/>
  <c r="E236" i="3" s="1"/>
  <c r="D237" i="3"/>
  <c r="E237" i="3" s="1"/>
  <c r="D238" i="3"/>
  <c r="E238" i="3" s="1"/>
  <c r="D239" i="3"/>
  <c r="E239" i="3" s="1"/>
  <c r="D240" i="3"/>
  <c r="E240" i="3" s="1"/>
  <c r="D241" i="3"/>
  <c r="E241" i="3" s="1"/>
  <c r="D242" i="3"/>
  <c r="E242" i="3" s="1"/>
  <c r="D243" i="3"/>
  <c r="E243" i="3" s="1"/>
  <c r="D244" i="3"/>
  <c r="E244" i="3" s="1"/>
  <c r="G55" i="2"/>
  <c r="G63" i="2"/>
  <c r="G71" i="2"/>
  <c r="G75" i="2"/>
  <c r="G79" i="2"/>
  <c r="G87" i="2"/>
  <c r="G91" i="2"/>
  <c r="G99" i="2"/>
  <c r="G102" i="2"/>
  <c r="G107" i="2"/>
  <c r="G111" i="2"/>
  <c r="G115" i="2"/>
  <c r="G119" i="2"/>
  <c r="G123" i="2"/>
  <c r="G126" i="2"/>
  <c r="G131" i="2"/>
  <c r="G139" i="2"/>
  <c r="G147" i="2"/>
  <c r="G155" i="2"/>
  <c r="G163" i="2"/>
  <c r="G171" i="2"/>
  <c r="G175" i="2"/>
  <c r="G179" i="2"/>
  <c r="G187" i="2"/>
  <c r="G195" i="2"/>
  <c r="G203" i="2"/>
  <c r="G207" i="2"/>
  <c r="G211" i="2"/>
  <c r="G219" i="2"/>
  <c r="G223" i="2"/>
  <c r="G227" i="2"/>
  <c r="G235" i="2"/>
  <c r="G243" i="2"/>
  <c r="G39" i="2"/>
  <c r="G47" i="2"/>
  <c r="G51" i="2"/>
  <c r="E35" i="2" l="1"/>
  <c r="G36" i="2"/>
  <c r="H35" i="2" s="1"/>
  <c r="F6" i="3"/>
  <c r="F239" i="3"/>
  <c r="F235" i="3"/>
  <c r="F243" i="3"/>
  <c r="F231" i="3"/>
  <c r="F223" i="3"/>
  <c r="F207" i="3"/>
  <c r="F191" i="3"/>
  <c r="F175" i="3"/>
  <c r="F159" i="3"/>
  <c r="F240" i="3"/>
  <c r="F228" i="3"/>
  <c r="F216" i="3"/>
  <c r="F204" i="3"/>
  <c r="F192" i="3"/>
  <c r="F180" i="3"/>
  <c r="F168" i="3"/>
  <c r="F156" i="3"/>
  <c r="F144" i="3"/>
  <c r="F136" i="3"/>
  <c r="F128" i="3"/>
  <c r="F120" i="3"/>
  <c r="F112" i="3"/>
  <c r="F104" i="3"/>
  <c r="F96" i="3"/>
  <c r="F88" i="3"/>
  <c r="F76" i="3"/>
  <c r="F241" i="3"/>
  <c r="F237" i="3"/>
  <c r="F233" i="3"/>
  <c r="F229" i="3"/>
  <c r="F225" i="3"/>
  <c r="F221" i="3"/>
  <c r="F217" i="3"/>
  <c r="F213" i="3"/>
  <c r="F209" i="3"/>
  <c r="F205" i="3"/>
  <c r="F201" i="3"/>
  <c r="F197" i="3"/>
  <c r="F193" i="3"/>
  <c r="F189" i="3"/>
  <c r="F185" i="3"/>
  <c r="F181" i="3"/>
  <c r="F177" i="3"/>
  <c r="F173" i="3"/>
  <c r="F169" i="3"/>
  <c r="F165" i="3"/>
  <c r="F161" i="3"/>
  <c r="F157" i="3"/>
  <c r="F153" i="3"/>
  <c r="F149" i="3"/>
  <c r="F145" i="3"/>
  <c r="F141" i="3"/>
  <c r="F137" i="3"/>
  <c r="F133" i="3"/>
  <c r="F129" i="3"/>
  <c r="F125" i="3"/>
  <c r="F121" i="3"/>
  <c r="F117" i="3"/>
  <c r="F113" i="3"/>
  <c r="F109" i="3"/>
  <c r="F105" i="3"/>
  <c r="F101" i="3"/>
  <c r="F97" i="3"/>
  <c r="F93" i="3"/>
  <c r="F89" i="3"/>
  <c r="F85" i="3"/>
  <c r="F81" i="3"/>
  <c r="F77" i="3"/>
  <c r="F73" i="3"/>
  <c r="F69" i="3"/>
  <c r="F65" i="3"/>
  <c r="F61" i="3"/>
  <c r="F57" i="3"/>
  <c r="F53" i="3"/>
  <c r="F49" i="3"/>
  <c r="F45" i="3"/>
  <c r="F41" i="3"/>
  <c r="F37" i="3"/>
  <c r="F33" i="3"/>
  <c r="F30" i="3"/>
  <c r="F26" i="3"/>
  <c r="F22" i="3"/>
  <c r="F18" i="3"/>
  <c r="F14" i="3"/>
  <c r="F10" i="3"/>
  <c r="F227" i="3"/>
  <c r="F211" i="3"/>
  <c r="F195" i="3"/>
  <c r="F179" i="3"/>
  <c r="F167" i="3"/>
  <c r="F244" i="3"/>
  <c r="F232" i="3"/>
  <c r="F220" i="3"/>
  <c r="F208" i="3"/>
  <c r="F196" i="3"/>
  <c r="F184" i="3"/>
  <c r="F172" i="3"/>
  <c r="F160" i="3"/>
  <c r="F148" i="3"/>
  <c r="F242" i="3"/>
  <c r="F238" i="3"/>
  <c r="F234" i="3"/>
  <c r="F230" i="3"/>
  <c r="F226" i="3"/>
  <c r="F222" i="3"/>
  <c r="F218" i="3"/>
  <c r="F214" i="3"/>
  <c r="F210" i="3"/>
  <c r="F206" i="3"/>
  <c r="F202" i="3"/>
  <c r="F198" i="3"/>
  <c r="F194" i="3"/>
  <c r="F190" i="3"/>
  <c r="F186" i="3"/>
  <c r="F182" i="3"/>
  <c r="F178" i="3"/>
  <c r="F174" i="3"/>
  <c r="F170" i="3"/>
  <c r="F166" i="3"/>
  <c r="F162" i="3"/>
  <c r="F158" i="3"/>
  <c r="F154" i="3"/>
  <c r="F150" i="3"/>
  <c r="F146" i="3"/>
  <c r="F142" i="3"/>
  <c r="F138" i="3"/>
  <c r="F134" i="3"/>
  <c r="F130" i="3"/>
  <c r="F126" i="3"/>
  <c r="F122" i="3"/>
  <c r="F118" i="3"/>
  <c r="F114" i="3"/>
  <c r="F110" i="3"/>
  <c r="F106" i="3"/>
  <c r="F102" i="3"/>
  <c r="F98" i="3"/>
  <c r="F94" i="3"/>
  <c r="F90" i="3"/>
  <c r="F86" i="3"/>
  <c r="F82" i="3"/>
  <c r="F78" i="3"/>
  <c r="F74" i="3"/>
  <c r="F70" i="3"/>
  <c r="F66" i="3"/>
  <c r="F62" i="3"/>
  <c r="F58" i="3"/>
  <c r="F54" i="3"/>
  <c r="F50" i="3"/>
  <c r="F46" i="3"/>
  <c r="F42" i="3"/>
  <c r="F38" i="3"/>
  <c r="F34" i="3"/>
  <c r="F31" i="3"/>
  <c r="F27" i="3"/>
  <c r="F23" i="3"/>
  <c r="F19" i="3"/>
  <c r="F15" i="3"/>
  <c r="F11" i="3"/>
  <c r="F7" i="3"/>
  <c r="F219" i="3"/>
  <c r="F203" i="3"/>
  <c r="F187" i="3"/>
  <c r="F171" i="3"/>
  <c r="F155" i="3"/>
  <c r="F151" i="3"/>
  <c r="F147" i="3"/>
  <c r="F143" i="3"/>
  <c r="F139" i="3"/>
  <c r="F135" i="3"/>
  <c r="F131" i="3"/>
  <c r="F127" i="3"/>
  <c r="F123" i="3"/>
  <c r="F119" i="3"/>
  <c r="F115" i="3"/>
  <c r="F111" i="3"/>
  <c r="F107" i="3"/>
  <c r="F103" i="3"/>
  <c r="F99" i="3"/>
  <c r="F95" i="3"/>
  <c r="F91" i="3"/>
  <c r="F87" i="3"/>
  <c r="F83" i="3"/>
  <c r="F79" i="3"/>
  <c r="F75" i="3"/>
  <c r="F71" i="3"/>
  <c r="F67" i="3"/>
  <c r="F63" i="3"/>
  <c r="F59" i="3"/>
  <c r="F55" i="3"/>
  <c r="F51" i="3"/>
  <c r="F47" i="3"/>
  <c r="F43" i="3"/>
  <c r="F39" i="3"/>
  <c r="F35" i="3"/>
  <c r="F28" i="3"/>
  <c r="F24" i="3"/>
  <c r="F20" i="3"/>
  <c r="F16" i="3"/>
  <c r="F12" i="3"/>
  <c r="F8" i="3"/>
  <c r="F215" i="3"/>
  <c r="F199" i="3"/>
  <c r="F183" i="3"/>
  <c r="F163" i="3"/>
  <c r="F236" i="3"/>
  <c r="F224" i="3"/>
  <c r="F212" i="3"/>
  <c r="F200" i="3"/>
  <c r="F188" i="3"/>
  <c r="F176" i="3"/>
  <c r="F164" i="3"/>
  <c r="F152" i="3"/>
  <c r="F140" i="3"/>
  <c r="F132" i="3"/>
  <c r="F124" i="3"/>
  <c r="F116" i="3"/>
  <c r="F108" i="3"/>
  <c r="F100" i="3"/>
  <c r="F92" i="3"/>
  <c r="F84" i="3"/>
  <c r="F80" i="3"/>
  <c r="F72" i="3"/>
  <c r="F68" i="3"/>
  <c r="F64" i="3"/>
  <c r="F60" i="3"/>
  <c r="F56" i="3"/>
  <c r="F52" i="3"/>
  <c r="F48" i="3"/>
  <c r="F44" i="3"/>
  <c r="F40" i="3"/>
  <c r="F36" i="3"/>
  <c r="F32" i="3"/>
  <c r="F29" i="3"/>
  <c r="F25" i="3"/>
  <c r="F21" i="3"/>
  <c r="F17" i="3"/>
  <c r="F13" i="3"/>
  <c r="F9" i="3"/>
  <c r="E246" i="2"/>
  <c r="E244" i="2"/>
  <c r="E242" i="2"/>
  <c r="E240" i="2"/>
  <c r="E238" i="2"/>
  <c r="E236" i="2"/>
  <c r="E234" i="2"/>
  <c r="E232" i="2"/>
  <c r="E230" i="2"/>
  <c r="E228" i="2"/>
  <c r="E226" i="2"/>
  <c r="E224" i="2"/>
  <c r="E222" i="2"/>
  <c r="E220" i="2"/>
  <c r="E218" i="2"/>
  <c r="E216" i="2"/>
  <c r="E214" i="2"/>
  <c r="E212" i="2"/>
  <c r="E210" i="2"/>
  <c r="E208" i="2"/>
  <c r="E206" i="2"/>
  <c r="E204" i="2"/>
  <c r="E202" i="2"/>
  <c r="E200" i="2"/>
  <c r="E198" i="2"/>
  <c r="E196" i="2"/>
  <c r="E194" i="2"/>
  <c r="E192" i="2"/>
  <c r="E190" i="2"/>
  <c r="E188" i="2"/>
  <c r="E186" i="2"/>
  <c r="E184" i="2"/>
  <c r="E182" i="2"/>
  <c r="E180" i="2"/>
  <c r="E178" i="2"/>
  <c r="E176" i="2"/>
  <c r="E174" i="2"/>
  <c r="E172" i="2"/>
  <c r="E170" i="2"/>
  <c r="E168" i="2"/>
  <c r="E166" i="2"/>
  <c r="E164" i="2"/>
  <c r="E162" i="2"/>
  <c r="E160" i="2"/>
  <c r="E158" i="2"/>
  <c r="E156" i="2"/>
  <c r="E154" i="2"/>
  <c r="E152" i="2"/>
  <c r="E150" i="2"/>
  <c r="E148" i="2"/>
  <c r="E146" i="2"/>
  <c r="E144" i="2"/>
  <c r="E142" i="2"/>
  <c r="E140" i="2"/>
  <c r="E138" i="2"/>
  <c r="E136" i="2"/>
  <c r="E134" i="2"/>
  <c r="E132" i="2"/>
  <c r="E130" i="2"/>
  <c r="E128" i="2"/>
  <c r="E126" i="2"/>
  <c r="E124" i="2"/>
  <c r="E122" i="2"/>
  <c r="E120" i="2"/>
  <c r="E118" i="2"/>
  <c r="E116" i="2"/>
  <c r="E114" i="2"/>
  <c r="E112" i="2"/>
  <c r="E110" i="2"/>
  <c r="E108" i="2"/>
  <c r="E106" i="2"/>
  <c r="E104" i="2"/>
  <c r="E102" i="2"/>
  <c r="E100" i="2"/>
  <c r="E98" i="2"/>
  <c r="E96" i="2"/>
  <c r="E94" i="2"/>
  <c r="E92" i="2"/>
  <c r="E90" i="2"/>
  <c r="E88" i="2"/>
  <c r="E86" i="2"/>
  <c r="E84" i="2"/>
  <c r="E82" i="2"/>
  <c r="E80" i="2"/>
  <c r="E78" i="2"/>
  <c r="E76" i="2"/>
  <c r="E74" i="2"/>
  <c r="E72" i="2"/>
  <c r="E70" i="2"/>
  <c r="E68" i="2"/>
  <c r="E66" i="2"/>
  <c r="E64" i="2"/>
  <c r="E62" i="2"/>
  <c r="E60" i="2"/>
  <c r="E58" i="2"/>
  <c r="E56" i="2"/>
  <c r="E54" i="2"/>
  <c r="E52" i="2"/>
  <c r="E50" i="2"/>
  <c r="E48" i="2"/>
  <c r="E46" i="2"/>
  <c r="E44" i="2"/>
  <c r="E42" i="2"/>
  <c r="E40" i="2"/>
  <c r="E38" i="2"/>
  <c r="E36" i="2"/>
  <c r="E247" i="2"/>
  <c r="E245" i="2"/>
  <c r="E243" i="2"/>
  <c r="E241" i="2"/>
  <c r="E239" i="2"/>
  <c r="E237" i="2"/>
  <c r="E235" i="2"/>
  <c r="E233" i="2"/>
  <c r="E231" i="2"/>
  <c r="E229" i="2"/>
  <c r="E227" i="2"/>
  <c r="E225" i="2"/>
  <c r="E223" i="2"/>
  <c r="E221" i="2"/>
  <c r="E219" i="2"/>
  <c r="E217" i="2"/>
  <c r="E215" i="2"/>
  <c r="E213" i="2"/>
  <c r="E211" i="2"/>
  <c r="E209" i="2"/>
  <c r="E207" i="2"/>
  <c r="E205" i="2"/>
  <c r="E203" i="2"/>
  <c r="E201" i="2"/>
  <c r="E199" i="2"/>
  <c r="E197" i="2"/>
  <c r="E195" i="2"/>
  <c r="E193" i="2"/>
  <c r="E191" i="2"/>
  <c r="E189" i="2"/>
  <c r="E187" i="2"/>
  <c r="E185" i="2"/>
  <c r="E183" i="2"/>
  <c r="E181" i="2"/>
  <c r="E179" i="2"/>
  <c r="E177" i="2"/>
  <c r="E175" i="2"/>
  <c r="E173" i="2"/>
  <c r="E171" i="2"/>
  <c r="E169" i="2"/>
  <c r="E167" i="2"/>
  <c r="E165" i="2"/>
  <c r="E163" i="2"/>
  <c r="E161" i="2"/>
  <c r="E159" i="2"/>
  <c r="E157" i="2"/>
  <c r="E155" i="2"/>
  <c r="E153" i="2"/>
  <c r="E151" i="2"/>
  <c r="E149" i="2"/>
  <c r="E147" i="2"/>
  <c r="E145" i="2"/>
  <c r="E143" i="2"/>
  <c r="E141" i="2"/>
  <c r="E139" i="2"/>
  <c r="E137" i="2"/>
  <c r="E135" i="2"/>
  <c r="E133" i="2"/>
  <c r="E131" i="2"/>
  <c r="E129" i="2"/>
  <c r="E127" i="2"/>
  <c r="E125" i="2"/>
  <c r="E123" i="2"/>
  <c r="E121" i="2"/>
  <c r="E119" i="2"/>
  <c r="E117" i="2"/>
  <c r="E115" i="2"/>
  <c r="E113" i="2"/>
  <c r="E111" i="2"/>
  <c r="E109" i="2"/>
  <c r="E107" i="2"/>
  <c r="E105" i="2"/>
  <c r="E103" i="2"/>
  <c r="E101" i="2"/>
  <c r="E99" i="2"/>
  <c r="E97" i="2"/>
  <c r="E95" i="2"/>
  <c r="E93" i="2"/>
  <c r="E91" i="2"/>
  <c r="E89" i="2"/>
  <c r="E87" i="2"/>
  <c r="E85" i="2"/>
  <c r="E83" i="2"/>
  <c r="E81" i="2"/>
  <c r="E79" i="2"/>
  <c r="E77" i="2"/>
  <c r="E75" i="2"/>
  <c r="E73" i="2"/>
  <c r="E71" i="2"/>
  <c r="E69" i="2"/>
  <c r="E67" i="2"/>
  <c r="E65" i="2"/>
  <c r="E63" i="2"/>
  <c r="E61" i="2"/>
  <c r="E59" i="2"/>
  <c r="E57" i="2"/>
  <c r="E55" i="2"/>
  <c r="E53" i="2"/>
  <c r="E51" i="2"/>
  <c r="E49" i="2"/>
  <c r="E47" i="2"/>
  <c r="E45" i="2"/>
  <c r="E43" i="2"/>
  <c r="E41" i="2"/>
  <c r="E39" i="2"/>
  <c r="E37" i="2"/>
  <c r="H53" i="2"/>
  <c r="H51" i="2"/>
  <c r="H47" i="2"/>
  <c r="H43" i="2"/>
  <c r="H38" i="2"/>
  <c r="H36" i="2"/>
  <c r="H246" i="2"/>
  <c r="H244" i="2"/>
  <c r="H242" i="2"/>
  <c r="H240" i="2"/>
  <c r="H238" i="2"/>
  <c r="H236" i="2"/>
  <c r="H234" i="2"/>
  <c r="H232" i="2"/>
  <c r="H230" i="2"/>
  <c r="H228" i="2"/>
  <c r="H226" i="2"/>
  <c r="H224" i="2"/>
  <c r="H222" i="2"/>
  <c r="H220" i="2"/>
  <c r="H218" i="2"/>
  <c r="H216" i="2"/>
  <c r="H214" i="2"/>
  <c r="H212" i="2"/>
  <c r="H210" i="2"/>
  <c r="H208" i="2"/>
  <c r="H206" i="2"/>
  <c r="H204" i="2"/>
  <c r="H202" i="2"/>
  <c r="H200" i="2"/>
  <c r="H198" i="2"/>
  <c r="H196" i="2"/>
  <c r="H194" i="2"/>
  <c r="H192" i="2"/>
  <c r="H190" i="2"/>
  <c r="H188" i="2"/>
  <c r="H186" i="2"/>
  <c r="H184" i="2"/>
  <c r="H182" i="2"/>
  <c r="H180" i="2"/>
  <c r="H178" i="2"/>
  <c r="H176" i="2"/>
  <c r="H174" i="2"/>
  <c r="H172" i="2"/>
  <c r="H170" i="2"/>
  <c r="H168" i="2"/>
  <c r="H166" i="2"/>
  <c r="H164" i="2"/>
  <c r="H162" i="2"/>
  <c r="H160" i="2"/>
  <c r="H158" i="2"/>
  <c r="H156" i="2"/>
  <c r="H154" i="2"/>
  <c r="H152" i="2"/>
  <c r="H150" i="2"/>
  <c r="H148" i="2"/>
  <c r="H146" i="2"/>
  <c r="H144" i="2"/>
  <c r="H142" i="2"/>
  <c r="H140" i="2"/>
  <c r="H138" i="2"/>
  <c r="H136" i="2"/>
  <c r="H134" i="2"/>
  <c r="H132" i="2"/>
  <c r="H130" i="2"/>
  <c r="H128" i="2"/>
  <c r="H126" i="2"/>
  <c r="H124" i="2"/>
  <c r="H122" i="2"/>
  <c r="H120" i="2"/>
  <c r="H118" i="2"/>
  <c r="H116" i="2"/>
  <c r="H114" i="2"/>
  <c r="H112" i="2"/>
  <c r="H110" i="2"/>
  <c r="H108" i="2"/>
  <c r="H106" i="2"/>
  <c r="H104" i="2"/>
  <c r="H102" i="2"/>
  <c r="H100" i="2"/>
  <c r="H98" i="2"/>
  <c r="H96" i="2"/>
  <c r="H94" i="2"/>
  <c r="H92" i="2"/>
  <c r="H90" i="2"/>
  <c r="H88" i="2"/>
  <c r="H86" i="2"/>
  <c r="H84" i="2"/>
  <c r="H82" i="2"/>
  <c r="H80" i="2"/>
  <c r="H78" i="2"/>
  <c r="H76" i="2"/>
  <c r="H74" i="2"/>
  <c r="H72" i="2"/>
  <c r="H70" i="2"/>
  <c r="H68" i="2"/>
  <c r="H66" i="2"/>
  <c r="H64" i="2"/>
  <c r="H62" i="2"/>
  <c r="H60" i="2"/>
  <c r="H58" i="2"/>
  <c r="H56" i="2"/>
  <c r="H54" i="2"/>
  <c r="H42" i="2"/>
  <c r="H49" i="2"/>
  <c r="H45" i="2"/>
  <c r="H40" i="2"/>
  <c r="H52" i="2"/>
  <c r="H50" i="2"/>
  <c r="H48" i="2"/>
  <c r="H46" i="2"/>
  <c r="H44" i="2"/>
  <c r="H41" i="2"/>
  <c r="H39" i="2"/>
  <c r="H37" i="2"/>
  <c r="H247" i="2"/>
  <c r="H245" i="2"/>
  <c r="H243" i="2"/>
  <c r="H241" i="2"/>
  <c r="H239" i="2"/>
  <c r="H237" i="2"/>
  <c r="H235" i="2"/>
  <c r="H233" i="2"/>
  <c r="H231" i="2"/>
  <c r="H229" i="2"/>
  <c r="H227" i="2"/>
  <c r="H225" i="2"/>
  <c r="H223" i="2"/>
  <c r="H221" i="2"/>
  <c r="H219" i="2"/>
  <c r="H217" i="2"/>
  <c r="H215" i="2"/>
  <c r="H213" i="2"/>
  <c r="H211" i="2"/>
  <c r="H209" i="2"/>
  <c r="H207" i="2"/>
  <c r="H205" i="2"/>
  <c r="H203" i="2"/>
  <c r="H201" i="2"/>
  <c r="H199" i="2"/>
  <c r="H197" i="2"/>
  <c r="H195" i="2"/>
  <c r="H193" i="2"/>
  <c r="H191" i="2"/>
  <c r="H189" i="2"/>
  <c r="H187" i="2"/>
  <c r="H185" i="2"/>
  <c r="H183" i="2"/>
  <c r="H181" i="2"/>
  <c r="H179" i="2"/>
  <c r="H177" i="2"/>
  <c r="H175" i="2"/>
  <c r="H173" i="2"/>
  <c r="H171" i="2"/>
  <c r="H169" i="2"/>
  <c r="H167" i="2"/>
  <c r="H165" i="2"/>
  <c r="H163" i="2"/>
  <c r="H161" i="2"/>
  <c r="H159" i="2"/>
  <c r="H157" i="2"/>
  <c r="H155" i="2"/>
  <c r="H153" i="2"/>
  <c r="H151" i="2"/>
  <c r="H149" i="2"/>
  <c r="H147" i="2"/>
  <c r="H145" i="2"/>
  <c r="H143" i="2"/>
  <c r="H141" i="2"/>
  <c r="H139" i="2"/>
  <c r="H137" i="2"/>
  <c r="H135" i="2"/>
  <c r="H133" i="2"/>
  <c r="H131" i="2"/>
  <c r="H129" i="2"/>
  <c r="H127" i="2"/>
  <c r="H125" i="2"/>
  <c r="H123" i="2"/>
  <c r="H121" i="2"/>
  <c r="H119" i="2"/>
  <c r="H117" i="2"/>
  <c r="H115" i="2"/>
  <c r="H113" i="2"/>
  <c r="H111" i="2"/>
  <c r="H109" i="2"/>
  <c r="H107" i="2"/>
  <c r="H105" i="2"/>
  <c r="H103" i="2"/>
  <c r="H101" i="2"/>
  <c r="H99" i="2"/>
  <c r="H97" i="2"/>
  <c r="H95" i="2"/>
  <c r="H93" i="2"/>
  <c r="H91" i="2"/>
  <c r="H89" i="2"/>
  <c r="H87" i="2"/>
  <c r="H85" i="2"/>
  <c r="H83" i="2"/>
  <c r="H81" i="2"/>
  <c r="H79" i="2"/>
  <c r="H77" i="2"/>
  <c r="H75" i="2"/>
  <c r="H73" i="2"/>
  <c r="H71" i="2"/>
  <c r="H69" i="2"/>
  <c r="H67" i="2"/>
  <c r="H65" i="2"/>
  <c r="H63" i="2"/>
  <c r="H61" i="2"/>
  <c r="H59" i="2"/>
  <c r="H57" i="2"/>
  <c r="H55" i="2"/>
  <c r="D8" i="2" l="1"/>
  <c r="C8" i="2"/>
  <c r="B8" i="2"/>
  <c r="G15" i="3"/>
  <c r="G17" i="3"/>
  <c r="G19" i="3"/>
  <c r="G21" i="3"/>
  <c r="G23" i="3"/>
  <c r="G25" i="3"/>
  <c r="G27" i="3"/>
  <c r="G29" i="3"/>
  <c r="G31" i="3"/>
  <c r="G33" i="3"/>
  <c r="G35" i="3"/>
  <c r="G37" i="3"/>
  <c r="G39" i="3"/>
  <c r="G41" i="3"/>
  <c r="G43" i="3"/>
  <c r="G45" i="3"/>
  <c r="G47" i="3"/>
  <c r="G49" i="3"/>
  <c r="G51" i="3"/>
  <c r="G53" i="3"/>
  <c r="G55" i="3"/>
  <c r="G57" i="3"/>
  <c r="G59" i="3"/>
  <c r="G61" i="3"/>
  <c r="G63" i="3"/>
  <c r="G65" i="3"/>
  <c r="G67" i="3"/>
  <c r="G69" i="3"/>
  <c r="G71" i="3"/>
  <c r="G73" i="3"/>
  <c r="G75" i="3"/>
  <c r="G77" i="3"/>
  <c r="G79" i="3"/>
  <c r="G81" i="3"/>
  <c r="G83" i="3"/>
  <c r="G85" i="3"/>
  <c r="G87" i="3"/>
  <c r="G89" i="3"/>
  <c r="G91" i="3"/>
  <c r="G93" i="3"/>
  <c r="G95" i="3"/>
  <c r="G97" i="3"/>
  <c r="G99" i="3"/>
  <c r="G101" i="3"/>
  <c r="G103" i="3"/>
  <c r="G105" i="3"/>
  <c r="G107" i="3"/>
  <c r="G109" i="3"/>
  <c r="G111" i="3"/>
  <c r="G113" i="3"/>
  <c r="G115" i="3"/>
  <c r="G117" i="3"/>
  <c r="G119" i="3"/>
  <c r="G121" i="3"/>
  <c r="G123" i="3"/>
  <c r="G125" i="3"/>
  <c r="G127" i="3"/>
  <c r="G129" i="3"/>
  <c r="G131" i="3"/>
  <c r="G133" i="3"/>
  <c r="G135" i="3"/>
  <c r="G137" i="3"/>
  <c r="G139" i="3"/>
  <c r="G141" i="3"/>
  <c r="G143" i="3"/>
  <c r="G145" i="3"/>
  <c r="G147" i="3"/>
  <c r="G149" i="3"/>
  <c r="G151" i="3"/>
  <c r="G153" i="3"/>
  <c r="G155" i="3"/>
  <c r="G157" i="3"/>
  <c r="G159" i="3"/>
  <c r="G161" i="3"/>
  <c r="G163" i="3"/>
  <c r="G165" i="3"/>
  <c r="G167" i="3"/>
  <c r="G169" i="3"/>
  <c r="G171" i="3"/>
  <c r="G173" i="3"/>
  <c r="G175" i="3"/>
  <c r="G177" i="3"/>
  <c r="G179" i="3"/>
  <c r="G181" i="3"/>
  <c r="G183" i="3"/>
  <c r="G185" i="3"/>
  <c r="G187" i="3"/>
  <c r="G189" i="3"/>
  <c r="G191" i="3"/>
  <c r="G193" i="3"/>
  <c r="G195" i="3"/>
  <c r="G197" i="3"/>
  <c r="G199" i="3"/>
  <c r="G201" i="3"/>
  <c r="G203" i="3"/>
  <c r="G205" i="3"/>
  <c r="G207" i="3"/>
  <c r="G209" i="3"/>
  <c r="G211" i="3"/>
  <c r="G213" i="3"/>
  <c r="G215" i="3"/>
  <c r="G217" i="3"/>
  <c r="G219" i="3"/>
  <c r="G221" i="3"/>
  <c r="G223" i="3"/>
  <c r="G225" i="3"/>
  <c r="G227" i="3"/>
  <c r="G229" i="3"/>
  <c r="G231" i="3"/>
  <c r="G233" i="3"/>
  <c r="G235" i="3"/>
  <c r="G237" i="3"/>
  <c r="G239" i="3"/>
  <c r="G241" i="3"/>
  <c r="G243" i="3"/>
  <c r="G7" i="3"/>
  <c r="K8" i="3" s="1"/>
  <c r="G9" i="3"/>
  <c r="K10" i="3" s="1"/>
  <c r="G11" i="3"/>
  <c r="K12" i="3" s="1"/>
  <c r="G13" i="3"/>
  <c r="K14" i="3" s="1"/>
  <c r="G14" i="3"/>
  <c r="K15" i="3" s="1"/>
  <c r="G16" i="3"/>
  <c r="G18" i="3"/>
  <c r="G20" i="3"/>
  <c r="G22" i="3"/>
  <c r="G24" i="3"/>
  <c r="G26" i="3"/>
  <c r="G28" i="3"/>
  <c r="G30" i="3"/>
  <c r="G32" i="3"/>
  <c r="G34" i="3"/>
  <c r="G36" i="3"/>
  <c r="G38" i="3"/>
  <c r="G40" i="3"/>
  <c r="G42" i="3"/>
  <c r="G44" i="3"/>
  <c r="G46" i="3"/>
  <c r="G48" i="3"/>
  <c r="G50" i="3"/>
  <c r="G52" i="3"/>
  <c r="G54" i="3"/>
  <c r="G56" i="3"/>
  <c r="G58" i="3"/>
  <c r="G60" i="3"/>
  <c r="G62" i="3"/>
  <c r="G64" i="3"/>
  <c r="G66" i="3"/>
  <c r="G68" i="3"/>
  <c r="G70" i="3"/>
  <c r="G72" i="3"/>
  <c r="G74" i="3"/>
  <c r="G76" i="3"/>
  <c r="G78" i="3"/>
  <c r="G80" i="3"/>
  <c r="G82" i="3"/>
  <c r="G84" i="3"/>
  <c r="G86" i="3"/>
  <c r="G88" i="3"/>
  <c r="G90" i="3"/>
  <c r="G92" i="3"/>
  <c r="G94" i="3"/>
  <c r="G96" i="3"/>
  <c r="G98" i="3"/>
  <c r="G100" i="3"/>
  <c r="G102" i="3"/>
  <c r="G104" i="3"/>
  <c r="G106" i="3"/>
  <c r="G108" i="3"/>
  <c r="G110" i="3"/>
  <c r="G112" i="3"/>
  <c r="G114" i="3"/>
  <c r="G116" i="3"/>
  <c r="G118" i="3"/>
  <c r="G120" i="3"/>
  <c r="G122" i="3"/>
  <c r="G124" i="3"/>
  <c r="G126" i="3"/>
  <c r="G128" i="3"/>
  <c r="G130" i="3"/>
  <c r="G132" i="3"/>
  <c r="G134" i="3"/>
  <c r="G136" i="3"/>
  <c r="G138" i="3"/>
  <c r="G140" i="3"/>
  <c r="G142" i="3"/>
  <c r="G144" i="3"/>
  <c r="G146" i="3"/>
  <c r="G148" i="3"/>
  <c r="G150" i="3"/>
  <c r="G152" i="3"/>
  <c r="G154" i="3"/>
  <c r="G156" i="3"/>
  <c r="G158" i="3"/>
  <c r="G160" i="3"/>
  <c r="G162" i="3"/>
  <c r="G164" i="3"/>
  <c r="G166" i="3"/>
  <c r="G168" i="3"/>
  <c r="G170" i="3"/>
  <c r="G172" i="3"/>
  <c r="G174" i="3"/>
  <c r="G176" i="3"/>
  <c r="G178" i="3"/>
  <c r="G180" i="3"/>
  <c r="G182" i="3"/>
  <c r="G184" i="3"/>
  <c r="G186" i="3"/>
  <c r="G188" i="3"/>
  <c r="G190" i="3"/>
  <c r="G192" i="3"/>
  <c r="G194" i="3"/>
  <c r="G196" i="3"/>
  <c r="G198" i="3"/>
  <c r="G200" i="3"/>
  <c r="G202" i="3"/>
  <c r="G204" i="3"/>
  <c r="G206" i="3"/>
  <c r="G208" i="3"/>
  <c r="G210" i="3"/>
  <c r="G212" i="3"/>
  <c r="G214" i="3"/>
  <c r="G216" i="3"/>
  <c r="G218" i="3"/>
  <c r="G220" i="3"/>
  <c r="G222" i="3"/>
  <c r="G224" i="3"/>
  <c r="G226" i="3"/>
  <c r="G228" i="3"/>
  <c r="G230" i="3"/>
  <c r="G232" i="3"/>
  <c r="G234" i="3"/>
  <c r="G236" i="3"/>
  <c r="G238" i="3"/>
  <c r="G240" i="3"/>
  <c r="G242" i="3"/>
  <c r="G244" i="3"/>
  <c r="G8" i="3"/>
  <c r="K9" i="3" s="1"/>
  <c r="G10" i="3"/>
  <c r="K11" i="3" s="1"/>
  <c r="G12" i="3"/>
  <c r="K13" i="3" s="1"/>
  <c r="G6" i="3"/>
  <c r="K16" i="3"/>
  <c r="H8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40" i="3"/>
  <c r="H144" i="3"/>
  <c r="H148" i="3"/>
  <c r="H152" i="3"/>
  <c r="H156" i="3"/>
  <c r="H160" i="3"/>
  <c r="H164" i="3"/>
  <c r="H168" i="3"/>
  <c r="H172" i="3"/>
  <c r="H176" i="3"/>
  <c r="H180" i="3"/>
  <c r="H184" i="3"/>
  <c r="H188" i="3"/>
  <c r="H192" i="3"/>
  <c r="H196" i="3"/>
  <c r="H200" i="3"/>
  <c r="H204" i="3"/>
  <c r="H208" i="3"/>
  <c r="H212" i="3"/>
  <c r="H216" i="3"/>
  <c r="H220" i="3"/>
  <c r="H224" i="3"/>
  <c r="H228" i="3"/>
  <c r="H232" i="3"/>
  <c r="H236" i="3"/>
  <c r="H240" i="3"/>
  <c r="H244" i="3"/>
  <c r="H7" i="3"/>
  <c r="H11" i="3"/>
  <c r="H15" i="3"/>
  <c r="H19" i="3"/>
  <c r="H23" i="3"/>
  <c r="H27" i="3"/>
  <c r="H31" i="3"/>
  <c r="H35" i="3"/>
  <c r="H39" i="3"/>
  <c r="H43" i="3"/>
  <c r="H47" i="3"/>
  <c r="H51" i="3"/>
  <c r="H55" i="3"/>
  <c r="H59" i="3"/>
  <c r="H63" i="3"/>
  <c r="H67" i="3"/>
  <c r="H71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195" i="3"/>
  <c r="H199" i="3"/>
  <c r="H203" i="3"/>
  <c r="H207" i="3"/>
  <c r="H211" i="3"/>
  <c r="H215" i="3"/>
  <c r="H219" i="3"/>
  <c r="H223" i="3"/>
  <c r="H227" i="3"/>
  <c r="H231" i="3"/>
  <c r="H235" i="3"/>
  <c r="H239" i="3"/>
  <c r="H243" i="3"/>
  <c r="K7" i="3"/>
  <c r="H10" i="3"/>
  <c r="H14" i="3"/>
  <c r="H18" i="3"/>
  <c r="H22" i="3"/>
  <c r="H26" i="3"/>
  <c r="H30" i="3"/>
  <c r="H34" i="3"/>
  <c r="H38" i="3"/>
  <c r="H42" i="3"/>
  <c r="H46" i="3"/>
  <c r="H50" i="3"/>
  <c r="H54" i="3"/>
  <c r="H58" i="3"/>
  <c r="H62" i="3"/>
  <c r="H66" i="3"/>
  <c r="H70" i="3"/>
  <c r="H74" i="3"/>
  <c r="H78" i="3"/>
  <c r="H82" i="3"/>
  <c r="H86" i="3"/>
  <c r="H90" i="3"/>
  <c r="H94" i="3"/>
  <c r="H98" i="3"/>
  <c r="H102" i="3"/>
  <c r="H106" i="3"/>
  <c r="H110" i="3"/>
  <c r="H114" i="3"/>
  <c r="H118" i="3"/>
  <c r="H122" i="3"/>
  <c r="H126" i="3"/>
  <c r="H130" i="3"/>
  <c r="H134" i="3"/>
  <c r="H138" i="3"/>
  <c r="H142" i="3"/>
  <c r="H146" i="3"/>
  <c r="H150" i="3"/>
  <c r="H154" i="3"/>
  <c r="H158" i="3"/>
  <c r="H162" i="3"/>
  <c r="H166" i="3"/>
  <c r="H170" i="3"/>
  <c r="H174" i="3"/>
  <c r="H178" i="3"/>
  <c r="H182" i="3"/>
  <c r="H186" i="3"/>
  <c r="H190" i="3"/>
  <c r="H194" i="3"/>
  <c r="H198" i="3"/>
  <c r="H202" i="3"/>
  <c r="H206" i="3"/>
  <c r="H210" i="3"/>
  <c r="H214" i="3"/>
  <c r="H218" i="3"/>
  <c r="H222" i="3"/>
  <c r="H226" i="3"/>
  <c r="H230" i="3"/>
  <c r="H234" i="3"/>
  <c r="H238" i="3"/>
  <c r="H242" i="3"/>
  <c r="H9" i="3"/>
  <c r="H13" i="3"/>
  <c r="H17" i="3"/>
  <c r="H21" i="3"/>
  <c r="H25" i="3"/>
  <c r="H29" i="3"/>
  <c r="H33" i="3"/>
  <c r="H37" i="3"/>
  <c r="H41" i="3"/>
  <c r="H45" i="3"/>
  <c r="H49" i="3"/>
  <c r="H53" i="3"/>
  <c r="H57" i="3"/>
  <c r="H61" i="3"/>
  <c r="H65" i="3"/>
  <c r="H69" i="3"/>
  <c r="H73" i="3"/>
  <c r="H77" i="3"/>
  <c r="H81" i="3"/>
  <c r="H85" i="3"/>
  <c r="H89" i="3"/>
  <c r="H93" i="3"/>
  <c r="H97" i="3"/>
  <c r="H101" i="3"/>
  <c r="H105" i="3"/>
  <c r="H109" i="3"/>
  <c r="H113" i="3"/>
  <c r="H117" i="3"/>
  <c r="H121" i="3"/>
  <c r="H125" i="3"/>
  <c r="H129" i="3"/>
  <c r="H133" i="3"/>
  <c r="H137" i="3"/>
  <c r="H141" i="3"/>
  <c r="H145" i="3"/>
  <c r="H149" i="3"/>
  <c r="H153" i="3"/>
  <c r="H157" i="3"/>
  <c r="H161" i="3"/>
  <c r="H165" i="3"/>
  <c r="H169" i="3"/>
  <c r="H173" i="3"/>
  <c r="H177" i="3"/>
  <c r="H181" i="3"/>
  <c r="H185" i="3"/>
  <c r="H189" i="3"/>
  <c r="H193" i="3"/>
  <c r="H197" i="3"/>
  <c r="H201" i="3"/>
  <c r="H205" i="3"/>
  <c r="H209" i="3"/>
  <c r="H213" i="3"/>
  <c r="H217" i="3"/>
  <c r="H221" i="3"/>
  <c r="H225" i="3"/>
  <c r="H229" i="3"/>
  <c r="H233" i="3"/>
  <c r="H237" i="3"/>
  <c r="H241" i="3"/>
  <c r="H6" i="3"/>
  <c r="L7" i="3" s="1"/>
  <c r="C13" i="2"/>
  <c r="B14" i="2"/>
  <c r="D14" i="2"/>
  <c r="C15" i="2"/>
  <c r="B16" i="2"/>
  <c r="D16" i="2"/>
  <c r="C17" i="2"/>
  <c r="B13" i="2"/>
  <c r="D13" i="2"/>
  <c r="C14" i="2"/>
  <c r="B15" i="2"/>
  <c r="D15" i="2"/>
  <c r="C16" i="2"/>
  <c r="B17" i="2"/>
  <c r="D17" i="2"/>
  <c r="D10" i="2"/>
  <c r="D12" i="2"/>
  <c r="C9" i="2"/>
  <c r="C11" i="2"/>
  <c r="B10" i="2"/>
  <c r="B12" i="2"/>
  <c r="D9" i="2"/>
  <c r="D11" i="2"/>
  <c r="C10" i="2"/>
  <c r="C12" i="2"/>
  <c r="B9" i="2"/>
  <c r="B11" i="2"/>
  <c r="B21" i="2" l="1"/>
  <c r="B20" i="2"/>
  <c r="H245" i="3"/>
  <c r="I241" i="3" s="1"/>
  <c r="L10" i="3"/>
  <c r="L8" i="3"/>
  <c r="L9" i="3"/>
  <c r="L14" i="3"/>
  <c r="L11" i="3"/>
  <c r="L12" i="3"/>
  <c r="L13" i="3"/>
  <c r="L15" i="3"/>
  <c r="L16" i="3"/>
  <c r="C23" i="2"/>
  <c r="B23" i="2"/>
  <c r="D23" i="2"/>
  <c r="B28" i="2"/>
  <c r="D28" i="2"/>
  <c r="C28" i="2"/>
  <c r="C29" i="2"/>
  <c r="B29" i="2"/>
  <c r="D29" i="2"/>
  <c r="C25" i="2"/>
  <c r="B25" i="2"/>
  <c r="D25" i="2"/>
  <c r="B22" i="2"/>
  <c r="D22" i="2"/>
  <c r="C22" i="2"/>
  <c r="B24" i="2"/>
  <c r="D24" i="2"/>
  <c r="C24" i="2"/>
  <c r="D20" i="2"/>
  <c r="C20" i="2"/>
  <c r="C21" i="2"/>
  <c r="D21" i="2"/>
  <c r="B26" i="2"/>
  <c r="D26" i="2"/>
  <c r="C26" i="2"/>
  <c r="C27" i="2"/>
  <c r="B27" i="2"/>
  <c r="D27" i="2"/>
  <c r="I6" i="3" l="1"/>
  <c r="M7" i="3" s="1"/>
  <c r="I175" i="3"/>
  <c r="I13" i="3"/>
  <c r="M14" i="3" s="1"/>
  <c r="I9" i="3"/>
  <c r="M10" i="3" s="1"/>
  <c r="I144" i="3"/>
  <c r="I17" i="3"/>
  <c r="I26" i="3"/>
  <c r="I70" i="3"/>
  <c r="I34" i="3"/>
  <c r="I192" i="3"/>
  <c r="I61" i="3"/>
  <c r="I105" i="3"/>
  <c r="I53" i="3"/>
  <c r="I206" i="3"/>
  <c r="I220" i="3"/>
  <c r="I39" i="3"/>
  <c r="I8" i="3"/>
  <c r="M9" i="3" s="1"/>
  <c r="I19" i="3"/>
  <c r="I223" i="3"/>
  <c r="I74" i="3"/>
  <c r="I184" i="3"/>
  <c r="I25" i="3"/>
  <c r="I7" i="3"/>
  <c r="M8" i="3" s="1"/>
  <c r="I20" i="3"/>
  <c r="I50" i="3"/>
  <c r="I43" i="3"/>
  <c r="I109" i="3"/>
  <c r="I215" i="3"/>
  <c r="I35" i="3"/>
  <c r="I69" i="3"/>
  <c r="I64" i="3"/>
  <c r="I95" i="3"/>
  <c r="I126" i="3"/>
  <c r="I145" i="3"/>
  <c r="I140" i="3"/>
  <c r="I171" i="3"/>
  <c r="I202" i="3"/>
  <c r="I237" i="3"/>
  <c r="I136" i="3"/>
  <c r="I167" i="3"/>
  <c r="I198" i="3"/>
  <c r="I148" i="3"/>
  <c r="I163" i="3"/>
  <c r="I178" i="3"/>
  <c r="I197" i="3"/>
  <c r="I16" i="3"/>
  <c r="I47" i="3"/>
  <c r="I78" i="3"/>
  <c r="I97" i="3"/>
  <c r="I92" i="3"/>
  <c r="I123" i="3"/>
  <c r="I154" i="3"/>
  <c r="I189" i="3"/>
  <c r="I11" i="3"/>
  <c r="M12" i="3" s="1"/>
  <c r="I56" i="3"/>
  <c r="I87" i="3"/>
  <c r="I118" i="3"/>
  <c r="I153" i="3"/>
  <c r="I132" i="3"/>
  <c r="I147" i="3"/>
  <c r="I162" i="3"/>
  <c r="I181" i="3"/>
  <c r="I128" i="3"/>
  <c r="I31" i="3"/>
  <c r="I159" i="3"/>
  <c r="I62" i="3"/>
  <c r="I190" i="3"/>
  <c r="I81" i="3"/>
  <c r="I201" i="3"/>
  <c r="I76" i="3"/>
  <c r="I204" i="3"/>
  <c r="I107" i="3"/>
  <c r="I235" i="3"/>
  <c r="I138" i="3"/>
  <c r="I45" i="3"/>
  <c r="I173" i="3"/>
  <c r="I120" i="3"/>
  <c r="I23" i="3"/>
  <c r="I151" i="3"/>
  <c r="I54" i="3"/>
  <c r="I182" i="3"/>
  <c r="I89" i="3"/>
  <c r="I84" i="3"/>
  <c r="I212" i="3"/>
  <c r="I99" i="3"/>
  <c r="I227" i="3"/>
  <c r="I114" i="3"/>
  <c r="I242" i="3"/>
  <c r="I133" i="3"/>
  <c r="I225" i="3"/>
  <c r="I80" i="3"/>
  <c r="I208" i="3"/>
  <c r="I111" i="3"/>
  <c r="I239" i="3"/>
  <c r="I142" i="3"/>
  <c r="I33" i="3"/>
  <c r="I161" i="3"/>
  <c r="I28" i="3"/>
  <c r="I156" i="3"/>
  <c r="I59" i="3"/>
  <c r="I187" i="3"/>
  <c r="I90" i="3"/>
  <c r="I218" i="3"/>
  <c r="I125" i="3"/>
  <c r="I233" i="3"/>
  <c r="I72" i="3"/>
  <c r="I200" i="3"/>
  <c r="I103" i="3"/>
  <c r="I231" i="3"/>
  <c r="I134" i="3"/>
  <c r="I41" i="3"/>
  <c r="I169" i="3"/>
  <c r="I68" i="3"/>
  <c r="I196" i="3"/>
  <c r="I83" i="3"/>
  <c r="I211" i="3"/>
  <c r="I98" i="3"/>
  <c r="I226" i="3"/>
  <c r="I117" i="3"/>
  <c r="I177" i="3"/>
  <c r="I48" i="3"/>
  <c r="I112" i="3"/>
  <c r="I176" i="3"/>
  <c r="I240" i="3"/>
  <c r="I79" i="3"/>
  <c r="I143" i="3"/>
  <c r="I207" i="3"/>
  <c r="I46" i="3"/>
  <c r="I110" i="3"/>
  <c r="I174" i="3"/>
  <c r="I238" i="3"/>
  <c r="I65" i="3"/>
  <c r="I129" i="3"/>
  <c r="I209" i="3"/>
  <c r="I14" i="3"/>
  <c r="M15" i="3" s="1"/>
  <c r="I60" i="3"/>
  <c r="I124" i="3"/>
  <c r="I188" i="3"/>
  <c r="I27" i="3"/>
  <c r="I91" i="3"/>
  <c r="I155" i="3"/>
  <c r="I219" i="3"/>
  <c r="I58" i="3"/>
  <c r="I122" i="3"/>
  <c r="I186" i="3"/>
  <c r="I29" i="3"/>
  <c r="I93" i="3"/>
  <c r="I157" i="3"/>
  <c r="I221" i="3"/>
  <c r="I10" i="3"/>
  <c r="M11" i="3" s="1"/>
  <c r="I40" i="3"/>
  <c r="I104" i="3"/>
  <c r="I168" i="3"/>
  <c r="I232" i="3"/>
  <c r="I71" i="3"/>
  <c r="I135" i="3"/>
  <c r="I199" i="3"/>
  <c r="I38" i="3"/>
  <c r="I102" i="3"/>
  <c r="I166" i="3"/>
  <c r="I230" i="3"/>
  <c r="I73" i="3"/>
  <c r="I137" i="3"/>
  <c r="I52" i="3"/>
  <c r="I116" i="3"/>
  <c r="I180" i="3"/>
  <c r="I244" i="3"/>
  <c r="I67" i="3"/>
  <c r="I131" i="3"/>
  <c r="I195" i="3"/>
  <c r="I18" i="3"/>
  <c r="I82" i="3"/>
  <c r="I146" i="3"/>
  <c r="I210" i="3"/>
  <c r="I37" i="3"/>
  <c r="I101" i="3"/>
  <c r="I165" i="3"/>
  <c r="I229" i="3"/>
  <c r="I217" i="3"/>
  <c r="I32" i="3"/>
  <c r="I96" i="3"/>
  <c r="I160" i="3"/>
  <c r="I224" i="3"/>
  <c r="I63" i="3"/>
  <c r="I127" i="3"/>
  <c r="I191" i="3"/>
  <c r="I30" i="3"/>
  <c r="I94" i="3"/>
  <c r="I158" i="3"/>
  <c r="I222" i="3"/>
  <c r="I49" i="3"/>
  <c r="I113" i="3"/>
  <c r="I193" i="3"/>
  <c r="I15" i="3"/>
  <c r="M16" i="3" s="1"/>
  <c r="I44" i="3"/>
  <c r="I108" i="3"/>
  <c r="I172" i="3"/>
  <c r="I236" i="3"/>
  <c r="I75" i="3"/>
  <c r="I139" i="3"/>
  <c r="I203" i="3"/>
  <c r="I42" i="3"/>
  <c r="I106" i="3"/>
  <c r="I170" i="3"/>
  <c r="I234" i="3"/>
  <c r="I77" i="3"/>
  <c r="I141" i="3"/>
  <c r="I205" i="3"/>
  <c r="I12" i="3"/>
  <c r="M13" i="3" s="1"/>
  <c r="I24" i="3"/>
  <c r="I88" i="3"/>
  <c r="I152" i="3"/>
  <c r="I216" i="3"/>
  <c r="I55" i="3"/>
  <c r="I119" i="3"/>
  <c r="I183" i="3"/>
  <c r="I22" i="3"/>
  <c r="I86" i="3"/>
  <c r="I150" i="3"/>
  <c r="I214" i="3"/>
  <c r="I57" i="3"/>
  <c r="I121" i="3"/>
  <c r="I185" i="3"/>
  <c r="I36" i="3"/>
  <c r="I100" i="3"/>
  <c r="I164" i="3"/>
  <c r="I228" i="3"/>
  <c r="I51" i="3"/>
  <c r="I115" i="3"/>
  <c r="I179" i="3"/>
  <c r="I243" i="3"/>
  <c r="I66" i="3"/>
  <c r="I130" i="3"/>
  <c r="I194" i="3"/>
  <c r="I21" i="3"/>
  <c r="I85" i="3"/>
  <c r="I149" i="3"/>
  <c r="I213" i="3"/>
  <c r="I245" i="3" l="1"/>
</calcChain>
</file>

<file path=xl/sharedStrings.xml><?xml version="1.0" encoding="utf-8"?>
<sst xmlns="http://schemas.openxmlformats.org/spreadsheetml/2006/main" count="1585" uniqueCount="481">
  <si>
    <t>BPLP Country of Birth of Person by Greater Capital City Statistical Areas (UR) and LANP Language Spoken at Home</t>
  </si>
  <si>
    <t>Counting: Persons, Place of Usual Residence</t>
  </si>
  <si>
    <t>Gaelic (Scotland)</t>
  </si>
  <si>
    <t>Irish</t>
  </si>
  <si>
    <t>Welsh</t>
  </si>
  <si>
    <t>English</t>
  </si>
  <si>
    <t>German</t>
  </si>
  <si>
    <t>Yiddish</t>
  </si>
  <si>
    <t>Dutch</t>
  </si>
  <si>
    <t>Afrikaans</t>
  </si>
  <si>
    <t>Danish</t>
  </si>
  <si>
    <t>Icelandic</t>
  </si>
  <si>
    <t>Norwegian</t>
  </si>
  <si>
    <t>Swedish</t>
  </si>
  <si>
    <t>Estonian</t>
  </si>
  <si>
    <t>Finnish</t>
  </si>
  <si>
    <t>French</t>
  </si>
  <si>
    <t>Greek</t>
  </si>
  <si>
    <t>Catalan</t>
  </si>
  <si>
    <t>Portuguese</t>
  </si>
  <si>
    <t>Spanish</t>
  </si>
  <si>
    <t>Italian</t>
  </si>
  <si>
    <t>Maltese</t>
  </si>
  <si>
    <t>Basque</t>
  </si>
  <si>
    <t>Latin</t>
  </si>
  <si>
    <t>Latvian</t>
  </si>
  <si>
    <t>Lithuanian</t>
  </si>
  <si>
    <t>Hungarian</t>
  </si>
  <si>
    <t>Belorussian</t>
  </si>
  <si>
    <t>Russian</t>
  </si>
  <si>
    <t>Ukrainian</t>
  </si>
  <si>
    <t>Bosnian</t>
  </si>
  <si>
    <t>Bulgarian</t>
  </si>
  <si>
    <t>Croatian</t>
  </si>
  <si>
    <t>Macedonian</t>
  </si>
  <si>
    <t>Serbian</t>
  </si>
  <si>
    <t>Slovene</t>
  </si>
  <si>
    <t>Serbo-Croatian/Yugoslavian, so described</t>
  </si>
  <si>
    <t>Czech</t>
  </si>
  <si>
    <t>Polish</t>
  </si>
  <si>
    <t>Slovak</t>
  </si>
  <si>
    <t>Albanian</t>
  </si>
  <si>
    <t>Aromunian (Macedo-Romanian)</t>
  </si>
  <si>
    <t>Romanian</t>
  </si>
  <si>
    <t>Romany</t>
  </si>
  <si>
    <t>Kurdish</t>
  </si>
  <si>
    <t>Pashto</t>
  </si>
  <si>
    <t>Balochi</t>
  </si>
  <si>
    <t>Dari</t>
  </si>
  <si>
    <t>Persian (excluding Dari)</t>
  </si>
  <si>
    <t>Hazaraghi</t>
  </si>
  <si>
    <t>Arabic</t>
  </si>
  <si>
    <t>Hebrew</t>
  </si>
  <si>
    <t>Assyrian Neo-Aramaic</t>
  </si>
  <si>
    <t>Chaldean Neo-Aramaic</t>
  </si>
  <si>
    <t>Mandaean (Mandaic)</t>
  </si>
  <si>
    <t>Turkish</t>
  </si>
  <si>
    <t>Azeri</t>
  </si>
  <si>
    <t>Tatar</t>
  </si>
  <si>
    <t>Turkmen</t>
  </si>
  <si>
    <t>Uygur</t>
  </si>
  <si>
    <t>Uzbek</t>
  </si>
  <si>
    <t>Turkic, nec</t>
  </si>
  <si>
    <t>Armenian</t>
  </si>
  <si>
    <t>Georgian</t>
  </si>
  <si>
    <t>Kannada</t>
  </si>
  <si>
    <t>Malayalam</t>
  </si>
  <si>
    <t>Tamil</t>
  </si>
  <si>
    <t>Telugu</t>
  </si>
  <si>
    <t>Tulu</t>
  </si>
  <si>
    <t>Bengali</t>
  </si>
  <si>
    <t>Gujarati</t>
  </si>
  <si>
    <t>Hindi</t>
  </si>
  <si>
    <t>Konkani</t>
  </si>
  <si>
    <t>Marathi</t>
  </si>
  <si>
    <t>Nepali</t>
  </si>
  <si>
    <t>Punjabi</t>
  </si>
  <si>
    <t>Sindhi</t>
  </si>
  <si>
    <t>Sinhalese</t>
  </si>
  <si>
    <t>Urdu</t>
  </si>
  <si>
    <t>Assamese</t>
  </si>
  <si>
    <t>Dhivehi</t>
  </si>
  <si>
    <t>Kashmiri</t>
  </si>
  <si>
    <t>Oriya</t>
  </si>
  <si>
    <t>Fijian Hindustani</t>
  </si>
  <si>
    <t>Indo-Aryan, nec</t>
  </si>
  <si>
    <t>Burmese</t>
  </si>
  <si>
    <t>Chin Haka</t>
  </si>
  <si>
    <t>Karen</t>
  </si>
  <si>
    <t>Burmese and Related Languages, nec</t>
  </si>
  <si>
    <t>Hmong</t>
  </si>
  <si>
    <t>Khmer</t>
  </si>
  <si>
    <t>Vietnamese</t>
  </si>
  <si>
    <t>Mon</t>
  </si>
  <si>
    <t>Lao</t>
  </si>
  <si>
    <t>Thai</t>
  </si>
  <si>
    <t>Southeast Asian Austronesian Languages, nfd</t>
  </si>
  <si>
    <t>Bisaya</t>
  </si>
  <si>
    <t>Cebuano</t>
  </si>
  <si>
    <t>Indonesian</t>
  </si>
  <si>
    <t>Malay</t>
  </si>
  <si>
    <t>Tetum</t>
  </si>
  <si>
    <t>Timorese</t>
  </si>
  <si>
    <t>Tagalog</t>
  </si>
  <si>
    <t>Filipino</t>
  </si>
  <si>
    <t>Balinese</t>
  </si>
  <si>
    <t>Bikol</t>
  </si>
  <si>
    <t>Ilonggo (Hiligaynon)</t>
  </si>
  <si>
    <t>Javanese</t>
  </si>
  <si>
    <t>Pampangan</t>
  </si>
  <si>
    <t>Southeast Asian Austronesian Languages, nec</t>
  </si>
  <si>
    <t>Cantonese</t>
  </si>
  <si>
    <t>Hakka</t>
  </si>
  <si>
    <t>Mandarin</t>
  </si>
  <si>
    <t>Wu</t>
  </si>
  <si>
    <t>Min Nan</t>
  </si>
  <si>
    <t>Japanese</t>
  </si>
  <si>
    <t>Korean</t>
  </si>
  <si>
    <t>Tibetan</t>
  </si>
  <si>
    <t>Australian Indigenous Languages, nfd</t>
  </si>
  <si>
    <t>Niue</t>
  </si>
  <si>
    <t>Oceania and Antarctica, nfd</t>
  </si>
  <si>
    <t>Australia</t>
  </si>
  <si>
    <t>Norfolk Island</t>
  </si>
  <si>
    <t>New Zealand</t>
  </si>
  <si>
    <t>New Caledonia</t>
  </si>
  <si>
    <t>Papua New Guinea</t>
  </si>
  <si>
    <t>Solomon Islands</t>
  </si>
  <si>
    <t>Vanuatu</t>
  </si>
  <si>
    <t>Micronesia, nfd</t>
  </si>
  <si>
    <t>Guam</t>
  </si>
  <si>
    <t>Kiribati</t>
  </si>
  <si>
    <t>Marshall Islands</t>
  </si>
  <si>
    <t>Nauru</t>
  </si>
  <si>
    <t>Cook Islands</t>
  </si>
  <si>
    <t>Fiji</t>
  </si>
  <si>
    <t>French Polynesia</t>
  </si>
  <si>
    <t>Samoa</t>
  </si>
  <si>
    <t>Samoa, American</t>
  </si>
  <si>
    <t>Tokelau</t>
  </si>
  <si>
    <t>Tonga</t>
  </si>
  <si>
    <t>Tuvalu</t>
  </si>
  <si>
    <t>United Kingdom, Channel Islands and Isle of Man, nfd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</si>
  <si>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</si>
  <si>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</si>
  <si>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</si>
  <si>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</si>
  <si>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</si>
  <si>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</si>
  <si>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</si>
  <si>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</si>
  <si>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</si>
  <si>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</si>
  <si>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</si>
  <si>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</si>
  <si>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</si>
  <si>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</si>
  <si>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</si>
  <si>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</si>
  <si>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</si>
  <si>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Denmark</t>
  </si>
  <si>
    <t>Finland</t>
  </si>
  <si>
    <t>Greenland</t>
  </si>
  <si>
    <t>Iceland</t>
  </si>
  <si>
    <t>Norway</t>
  </si>
  <si>
    <t>Sweden</t>
  </si>
  <si>
    <t>Aland Islands</t>
  </si>
  <si>
    <t>Andorra</t>
  </si>
  <si>
    <t>Gibraltar</t>
  </si>
  <si>
    <t>Italy</t>
  </si>
  <si>
    <t>Malta</t>
  </si>
  <si>
    <t>Portugal</t>
  </si>
  <si>
    <t>Spain</t>
  </si>
  <si>
    <t>South Eastern Europe, nfd</t>
  </si>
  <si>
    <t>Albania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</si>
  <si>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</si>
  <si>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</si>
  <si>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</si>
  <si>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</si>
  <si>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</si>
  <si>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</si>
  <si>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</si>
  <si>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</si>
  <si>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</si>
  <si>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</si>
  <si>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Eastern Europe, nfd</t>
  </si>
  <si>
    <t>Belarus</t>
  </si>
  <si>
    <t>Czech Republic</t>
  </si>
  <si>
    <t>Estonia</t>
  </si>
  <si>
    <t>Hungary</t>
  </si>
  <si>
    <t>Latvia</t>
  </si>
  <si>
    <t>Lithuania</t>
  </si>
  <si>
    <t>Poland</t>
  </si>
  <si>
    <t>Slovakia</t>
  </si>
  <si>
    <t>Ukraine</t>
  </si>
  <si>
    <t>North Africa and the Middle East, nfd</t>
  </si>
  <si>
    <t>North Africa, nfd</t>
  </si>
  <si>
    <t>Algeria</t>
  </si>
  <si>
    <t>Egypt</t>
  </si>
  <si>
    <t>Libya</t>
  </si>
  <si>
    <t>Morocco</t>
  </si>
  <si>
    <t>Sudan</t>
  </si>
  <si>
    <t>Tunisia</t>
  </si>
  <si>
    <t>South Sudan</t>
  </si>
  <si>
    <t>Middle East, nfd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</si>
  <si>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</si>
  <si>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</si>
  <si>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</si>
  <si>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</si>
  <si>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</si>
  <si>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</si>
  <si>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</si>
  <si>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</si>
  <si>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</si>
  <si>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</si>
  <si>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</si>
  <si>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</si>
  <si>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</si>
  <si>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Yemen</t>
  </si>
  <si>
    <t>South-East Asia, nfd</t>
  </si>
  <si>
    <t>Cambodia</t>
  </si>
  <si>
    <t>Laos</t>
  </si>
  <si>
    <t>Thailand</t>
  </si>
  <si>
    <t>Vietnam</t>
  </si>
  <si>
    <t>Maritime South-East Asia, nfd</t>
  </si>
  <si>
    <t>Brunei Darussalam</t>
  </si>
  <si>
    <t>Indonesia</t>
  </si>
  <si>
    <t>Malaysia</t>
  </si>
  <si>
    <t>Philippines</t>
  </si>
  <si>
    <t>Singapore</t>
  </si>
  <si>
    <t>Timor-Leste</t>
  </si>
  <si>
    <t>Macau (SAR of China)</t>
  </si>
  <si>
    <t>Mongolia</t>
  </si>
  <si>
    <t>Taiwan</t>
  </si>
  <si>
    <t>Japan</t>
  </si>
  <si>
    <t>Southern and Central Asia, nfd</t>
  </si>
  <si>
    <t>Southern Asia, nfd</t>
  </si>
  <si>
    <t>Bangladesh</t>
  </si>
  <si>
    <t>Bhutan</t>
  </si>
  <si>
    <t>India</t>
  </si>
  <si>
    <t>Maldives</t>
  </si>
  <si>
    <t>Nepal</t>
  </si>
  <si>
    <t>Pakistan</t>
  </si>
  <si>
    <t>Sri Lanka</t>
  </si>
  <si>
    <t>Afghanistan</t>
  </si>
  <si>
    <t>Armenia</t>
  </si>
  <si>
    <t>Azerbaijan</t>
  </si>
  <si>
    <t>Georgia</t>
  </si>
  <si>
    <t>Kazakhstan</t>
  </si>
  <si>
    <t>Kyrgyzstan</t>
  </si>
  <si>
    <t>Tajikistan</t>
  </si>
  <si>
    <t>Turkmenistan</t>
  </si>
  <si>
    <t>Uzbekistan</t>
  </si>
  <si>
    <t>Northern America, nfd</t>
  </si>
  <si>
    <t>Bermuda</t>
  </si>
  <si>
    <t>Canada</t>
  </si>
  <si>
    <t>South America, nfd</t>
  </si>
  <si>
    <t>Argentina</t>
  </si>
  <si>
    <t>Brazil</t>
  </si>
  <si>
    <t>Chile</t>
  </si>
  <si>
    <t>Colombia</t>
  </si>
  <si>
    <t>Ecuador</t>
  </si>
  <si>
    <t>Falkland Islands</t>
  </si>
  <si>
    <t>Guyana</t>
  </si>
  <si>
    <t>Paraguay</t>
  </si>
  <si>
    <t>Peru</t>
  </si>
  <si>
    <t>Suriname</t>
  </si>
  <si>
    <t>Uruguay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</si>
  <si>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</si>
  <si>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</si>
  <si>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</si>
  <si>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</si>
  <si>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</si>
  <si>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</si>
  <si>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</si>
  <si>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</si>
  <si>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Caribbean, nfd</t>
  </si>
  <si>
    <t>Antigua and Barbuda</t>
  </si>
  <si>
    <t>Barbados</t>
  </si>
  <si>
    <t>Dominican Republic</t>
  </si>
  <si>
    <t>Trinidad and Tobago</t>
  </si>
  <si>
    <t>Cameroon</t>
  </si>
  <si>
    <t>Congo, Republic of</t>
  </si>
  <si>
    <t>Congo, Democratic Republic of</t>
  </si>
  <si>
    <t>Ghana</t>
  </si>
  <si>
    <t>Guinea</t>
  </si>
  <si>
    <t>Liberia</t>
  </si>
  <si>
    <t>Nigeria</t>
  </si>
  <si>
    <t>Senegal</t>
  </si>
  <si>
    <t>Sierra Leone</t>
  </si>
  <si>
    <t>Angola</t>
  </si>
  <si>
    <t>Burundi</t>
  </si>
  <si>
    <t>Eritrea</t>
  </si>
  <si>
    <t>Ethiopia</t>
  </si>
  <si>
    <t>Kenya</t>
  </si>
  <si>
    <t>Madagascar</t>
  </si>
  <si>
    <t>Malawi</t>
  </si>
  <si>
    <t>Mauritius</t>
  </si>
  <si>
    <t>Mozambique</t>
  </si>
  <si>
    <t>Namibia</t>
  </si>
  <si>
    <t>Rwanda</t>
  </si>
  <si>
    <t>Seychelles</t>
  </si>
  <si>
    <t>Somalia</t>
  </si>
  <si>
    <t>South Africa</t>
  </si>
  <si>
    <t>Tanzania</t>
  </si>
  <si>
    <t>Uganda</t>
  </si>
  <si>
    <t>Zambia</t>
  </si>
  <si>
    <t>Zimbabwe</t>
  </si>
  <si>
    <t>Adjusted no</t>
  </si>
  <si>
    <t>Rank</t>
  </si>
  <si>
    <t xml:space="preserve">Number </t>
  </si>
  <si>
    <t>Per cent</t>
  </si>
  <si>
    <t>Select birthplace, below</t>
  </si>
  <si>
    <t>Spoken Language</t>
  </si>
  <si>
    <t>Prepared by H. Brown City of Greater Dandenong hbrown@cgd.vic.gov.au</t>
  </si>
  <si>
    <t>Birthplace</t>
  </si>
  <si>
    <t>Burmese and Related Languages, nfd</t>
  </si>
  <si>
    <t>Celtic, nfd</t>
  </si>
  <si>
    <t>Chinese, nfd</t>
  </si>
  <si>
    <t>Czechoslovakian, so described</t>
  </si>
  <si>
    <t>Dravidian, nec</t>
  </si>
  <si>
    <t>Eastern European Languages, nfd</t>
  </si>
  <si>
    <t>Indo-Aryan, nfd</t>
  </si>
  <si>
    <t>Iranic, nfd</t>
  </si>
  <si>
    <t>Mon-Khmer, nec</t>
  </si>
  <si>
    <t>Other Southern Asian Languages</t>
  </si>
  <si>
    <t>Other Southern European Languages, nec</t>
  </si>
  <si>
    <t>Rohingya</t>
  </si>
  <si>
    <t>Southern Asian Languages, nfd</t>
  </si>
  <si>
    <t>Zomi</t>
  </si>
  <si>
    <t>Australia (includes External Territories), nfd</t>
  </si>
  <si>
    <t>Australian External Territories, nec</t>
  </si>
  <si>
    <t>Bolivia</t>
  </si>
  <si>
    <t>Chinese Asia (includes Mongolia), nfd</t>
  </si>
  <si>
    <t>Melanesia, nfd</t>
  </si>
  <si>
    <t>Micronesia, Federated States of</t>
  </si>
  <si>
    <t>Northern Mariana Islands</t>
  </si>
  <si>
    <t>Palau</t>
  </si>
  <si>
    <t>Polynesia (excludes Hawaii), nfd</t>
  </si>
  <si>
    <t>Venezuela</t>
  </si>
  <si>
    <t>Wallis and Futuna</t>
  </si>
  <si>
    <t>Northern European Languages, nfd</t>
  </si>
  <si>
    <t>Celtic, nec</t>
  </si>
  <si>
    <t>German and Related Languages, nfd</t>
  </si>
  <si>
    <t>Letzeburgish</t>
  </si>
  <si>
    <t>Dutch and Related Languages, nfd</t>
  </si>
  <si>
    <t>Frisian</t>
  </si>
  <si>
    <t>Scandinavian, nfd</t>
  </si>
  <si>
    <t>Scandinavian, nec</t>
  </si>
  <si>
    <t>Finnish and Related Languages, nfd</t>
  </si>
  <si>
    <t>Finnish and Related Languages, nec</t>
  </si>
  <si>
    <t>Southern European Languages, nfd</t>
  </si>
  <si>
    <t>Iberian Romance, nfd</t>
  </si>
  <si>
    <t>Iberian Romance, nec</t>
  </si>
  <si>
    <t>Other Southern European Languages, nfd</t>
  </si>
  <si>
    <t>Baltic, nfd</t>
  </si>
  <si>
    <t>East Slavic, nfd</t>
  </si>
  <si>
    <t>South Slavic, nfd</t>
  </si>
  <si>
    <t>West Slavic, nfd</t>
  </si>
  <si>
    <t>Other Eastern European Languages, nfd</t>
  </si>
  <si>
    <t>Other Eastern European Languages, nec</t>
  </si>
  <si>
    <t>Southwest and Central Asian Languages, nfd</t>
  </si>
  <si>
    <t>Iranic, nec</t>
  </si>
  <si>
    <t>Middle Eastern Semitic Languages, nfd</t>
  </si>
  <si>
    <t>Middle Eastern Semitic Languages, nec</t>
  </si>
  <si>
    <t>Turkic, nfd</t>
  </si>
  <si>
    <t>Other Southwest and Central Asian Languages, nfd</t>
  </si>
  <si>
    <t>Other Southwest and Central Asian Languages, nec</t>
  </si>
  <si>
    <t>Dravidian, nfd</t>
  </si>
  <si>
    <t>Southeast Asian Languages, nfd</t>
  </si>
  <si>
    <t>Hmong-Mien, nfd</t>
  </si>
  <si>
    <t>Hmong-Mien, nec</t>
  </si>
  <si>
    <t>Mon-Khmer, nfd</t>
  </si>
  <si>
    <t>Tai, nfd</t>
  </si>
  <si>
    <t>Tai, nec</t>
  </si>
  <si>
    <t>Acehnese</t>
  </si>
  <si>
    <t>Iban</t>
  </si>
  <si>
    <t>Other Southeast Asian Languages</t>
  </si>
  <si>
    <t>Eastern Asian Languages, nfd</t>
  </si>
  <si>
    <t>Chinese, nec</t>
  </si>
  <si>
    <t>Other Eastern Asian Languages, nfd</t>
  </si>
  <si>
    <t>Pitcairn Islands</t>
  </si>
  <si>
    <t>Polynesia (excludes Hawaii), nec</t>
  </si>
  <si>
    <t>Antarctica, nfd</t>
  </si>
  <si>
    <t>Adelie Land (France)</t>
  </si>
  <si>
    <t>Argentinian Antarctic Territory</t>
  </si>
  <si>
    <t>Australian Antarctic Territory</t>
  </si>
  <si>
    <t>British Antarctic Territory</t>
  </si>
  <si>
    <t>Chilean Antarctic Territory</t>
  </si>
  <si>
    <t>Queen Maud Land (Norway)</t>
  </si>
  <si>
    <t>Ross Dependency (New Zealand)</t>
  </si>
  <si>
    <t>North-West Europe, nfd</t>
  </si>
  <si>
    <t>Western Europe, nfd</t>
  </si>
  <si>
    <t>Northern Europe, nfd</t>
  </si>
  <si>
    <t>Faroe Islands</t>
  </si>
  <si>
    <t>Southern and Eastern Europe, nfd</t>
  </si>
  <si>
    <t>Southern Europe, nfd</t>
  </si>
  <si>
    <t>Holy See</t>
  </si>
  <si>
    <t>San Marino</t>
  </si>
  <si>
    <t>Western Sahara</t>
  </si>
  <si>
    <t>Spanish North Africa</t>
  </si>
  <si>
    <t>Mainland South-East Asia, nfd</t>
  </si>
  <si>
    <t>North-East Asia, nfd</t>
  </si>
  <si>
    <t>Japan and the Koreas, nfd</t>
  </si>
  <si>
    <t>Korea, Democratic People's Republic of (North)</t>
  </si>
  <si>
    <t>Central Asia, nfd</t>
  </si>
  <si>
    <t>Americas, nfd</t>
  </si>
  <si>
    <t>St Pierre and Miquelon</t>
  </si>
  <si>
    <t>French Guiana</t>
  </si>
  <si>
    <t>South America, nec</t>
  </si>
  <si>
    <t>Central America, nfd</t>
  </si>
  <si>
    <t>Anguilla</t>
  </si>
  <si>
    <t>Macedonia</t>
  </si>
  <si>
    <t>Bosnia</t>
  </si>
  <si>
    <t>China</t>
  </si>
  <si>
    <t xml:space="preserve">Hong Kong </t>
  </si>
  <si>
    <t>South Korea</t>
  </si>
  <si>
    <t>USA</t>
  </si>
  <si>
    <t>Russia</t>
  </si>
  <si>
    <t>UAR</t>
  </si>
  <si>
    <t>Burma</t>
  </si>
  <si>
    <t>Acholi</t>
  </si>
  <si>
    <t>African Languages, nec</t>
  </si>
  <si>
    <t>African Languages, nfd</t>
  </si>
  <si>
    <t>Akan</t>
  </si>
  <si>
    <t>Amharic</t>
  </si>
  <si>
    <t>Anuak</t>
  </si>
  <si>
    <t>Dinka</t>
  </si>
  <si>
    <t>Ewe</t>
  </si>
  <si>
    <t>Fijian</t>
  </si>
  <si>
    <t>Harari</t>
  </si>
  <si>
    <t>Hausa</t>
  </si>
  <si>
    <t>Igbo</t>
  </si>
  <si>
    <t>Ilokano</t>
  </si>
  <si>
    <t>Kikuyu</t>
  </si>
  <si>
    <t>Kinyarwanda (Rwanda)</t>
  </si>
  <si>
    <t>Kirundi (Rundi)</t>
  </si>
  <si>
    <t>Krio</t>
  </si>
  <si>
    <t>Luganda</t>
  </si>
  <si>
    <t>Mandinka</t>
  </si>
  <si>
    <t>Maori (Cook Island)</t>
  </si>
  <si>
    <t>Maori (New Zealand)</t>
  </si>
  <si>
    <t>Mauritian Creole</t>
  </si>
  <si>
    <t>Ndebele</t>
  </si>
  <si>
    <t>Nuer</t>
  </si>
  <si>
    <t>Nyanja (Chichewa)</t>
  </si>
  <si>
    <t>Oromo</t>
  </si>
  <si>
    <t>Pacific Austronesian Languages, nec</t>
  </si>
  <si>
    <t>Samoan</t>
  </si>
  <si>
    <t>Seychelles Creole</t>
  </si>
  <si>
    <t>Shilluk</t>
  </si>
  <si>
    <t>Shona</t>
  </si>
  <si>
    <t>Somali</t>
  </si>
  <si>
    <t>Swahili</t>
  </si>
  <si>
    <t>Themne</t>
  </si>
  <si>
    <t>Tigre</t>
  </si>
  <si>
    <t>Tigrinya</t>
  </si>
  <si>
    <t>Tok Pisin (Neomelanesian)</t>
  </si>
  <si>
    <t>Tongan</t>
  </si>
  <si>
    <t>Tswana</t>
  </si>
  <si>
    <t>Yoruba</t>
  </si>
  <si>
    <t>Aruba</t>
  </si>
  <si>
    <t>Bahamas</t>
  </si>
  <si>
    <t>Bosnia and Herzegovina</t>
  </si>
  <si>
    <t>Botswana</t>
  </si>
  <si>
    <t>China (excludes SARs and Taiwan)</t>
  </si>
  <si>
    <t>Cote d'Ivoire</t>
  </si>
  <si>
    <t>Czechia</t>
  </si>
  <si>
    <t>Djibouti</t>
  </si>
  <si>
    <t>Hong Kong (SAR of China)</t>
  </si>
  <si>
    <t>Jamaica</t>
  </si>
  <si>
    <t>Korea, Republic of (South)</t>
  </si>
  <si>
    <t>Myanmar</t>
  </si>
  <si>
    <t>North Macedonia</t>
  </si>
  <si>
    <t>Russian Federation</t>
  </si>
  <si>
    <t>Southern and East Africa, nfd</t>
  </si>
  <si>
    <t>United Arab Emirates</t>
  </si>
  <si>
    <t>United States of America</t>
  </si>
  <si>
    <t>Languages Spoken by Residents of Greater Dandenong, by Birthplace: 2021</t>
  </si>
  <si>
    <t>From the findings of the 2021 Census. Based on residents of Greater Dandenong</t>
  </si>
  <si>
    <t>Birthplaces of Residents of Greater Dandenong, by Spoken Language: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</si>
</sst>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8"/>
      <color theme="0"/>
      <name val="Garamond"/>
      <family val="1"/>
    </font>
    <font>
      <sz val="11"/>
      <color theme="1"/>
      <name val="Garamond"/>
      <family val="1"/>
    </font>
    <font>
      <sz val="8"/>
      <color theme="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/>
    <xf numFmtId="3" fontId="19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textRotation="90" wrapText="1"/>
    </xf>
    <xf numFmtId="3" fontId="19" fillId="0" borderId="0" xfId="0" applyNumberFormat="1" applyFont="1" applyAlignment="1">
      <alignment horizontal="center" textRotation="90" wrapText="1"/>
    </xf>
    <xf numFmtId="3" fontId="20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2" fontId="19" fillId="0" borderId="0" xfId="0" applyNumberFormat="1" applyFont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18" fillId="0" borderId="12" xfId="0" applyFont="1" applyBorder="1" applyAlignment="1" applyProtection="1">
      <alignment horizontal="left" vertical="center"/>
      <protection hidden="1"/>
    </xf>
    <xf numFmtId="3" fontId="18" fillId="0" borderId="12" xfId="0" applyNumberFormat="1" applyFont="1" applyBorder="1" applyAlignment="1" applyProtection="1">
      <alignment horizontal="center" vertical="center"/>
      <protection hidden="1"/>
    </xf>
    <xf numFmtId="0" fontId="18" fillId="0" borderId="10" xfId="0" applyFont="1" applyBorder="1" applyAlignment="1" applyProtection="1">
      <alignment horizontal="left" vertical="center"/>
      <protection hidden="1"/>
    </xf>
    <xf numFmtId="3" fontId="18" fillId="0" borderId="1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locked="0" hidden="1"/>
    </xf>
    <xf numFmtId="0" fontId="25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3" fontId="24" fillId="0" borderId="0" xfId="0" applyNumberFormat="1" applyFont="1" applyAlignment="1">
      <alignment horizontal="left" wrapText="1"/>
    </xf>
    <xf numFmtId="0" fontId="27" fillId="0" borderId="0" xfId="0" applyFont="1"/>
    <xf numFmtId="3" fontId="28" fillId="0" borderId="0" xfId="0" applyNumberFormat="1" applyFont="1" applyAlignment="1">
      <alignment horizontal="left" wrapText="1"/>
    </xf>
    <xf numFmtId="0" fontId="29" fillId="0" borderId="11" xfId="0" applyFont="1" applyBorder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horizontal="left" vertical="center"/>
      <protection hidden="1"/>
    </xf>
    <xf numFmtId="3" fontId="30" fillId="0" borderId="12" xfId="0" applyNumberFormat="1" applyFont="1" applyBorder="1" applyAlignment="1" applyProtection="1">
      <alignment horizontal="center" vertical="center"/>
      <protection hidden="1"/>
    </xf>
    <xf numFmtId="4" fontId="30" fillId="34" borderId="12" xfId="0" applyNumberFormat="1" applyFont="1" applyFill="1" applyBorder="1" applyAlignment="1" applyProtection="1">
      <alignment horizontal="center" vertical="center"/>
      <protection hidden="1"/>
    </xf>
    <xf numFmtId="4" fontId="18" fillId="36" borderId="12" xfId="0" applyNumberFormat="1" applyFont="1" applyFill="1" applyBorder="1" applyAlignment="1" applyProtection="1">
      <alignment horizontal="center" vertical="center"/>
      <protection hidden="1"/>
    </xf>
    <xf numFmtId="4" fontId="18" fillId="36" borderId="10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/>
    <xf numFmtId="0" fontId="33" fillId="0" borderId="0" xfId="0" applyFont="1"/>
    <xf numFmtId="0" fontId="26" fillId="35" borderId="0" xfId="0" applyFont="1" applyFill="1" applyAlignment="1" applyProtection="1">
      <alignment horizontal="center" vertical="center"/>
      <protection hidden="1"/>
    </xf>
    <xf numFmtId="0" fontId="0" fillId="36" borderId="0" xfId="0" applyFill="1" applyAlignment="1" applyProtection="1">
      <alignment horizontal="center" vertical="center"/>
      <protection hidden="1"/>
    </xf>
    <xf numFmtId="0" fontId="26" fillId="33" borderId="0" xfId="0" applyFont="1" applyFill="1" applyAlignment="1">
      <alignment horizontal="center" vertical="center"/>
    </xf>
    <xf numFmtId="0" fontId="27" fillId="34" borderId="0" xfId="0" applyFont="1" applyFill="1" applyAlignment="1" applyProtection="1">
      <alignment horizontal="center" vertic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99eb94680ad6464c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2266380159946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'Birthplace to Language'!$B$20:$B$29</c:f>
              <c:strCache>
                <c:ptCount val="10"/>
                <c:pt idx="0">
                  <c:v>Oromo</c:v>
                </c:pt>
                <c:pt idx="1">
                  <c:v>Amharic</c:v>
                </c:pt>
                <c:pt idx="2">
                  <c:v>Harari</c:v>
                </c:pt>
                <c:pt idx="3">
                  <c:v>English</c:v>
                </c:pt>
                <c:pt idx="4">
                  <c:v>Tigrinya</c:v>
                </c:pt>
                <c:pt idx="5">
                  <c:v>Armenian</c:v>
                </c:pt>
                <c:pt idx="6">
                  <c:v>Somali</c:v>
                </c:pt>
                <c:pt idx="7">
                  <c:v>African Languages, nfd</c:v>
                </c:pt>
                <c:pt idx="8">
                  <c:v>African Languages, nec</c:v>
                </c:pt>
                <c:pt idx="9">
                  <c:v>Nuer</c:v>
                </c:pt>
              </c:strCache>
            </c:strRef>
          </c:cat>
          <c:val>
            <c:numRef>
              <c:f>'Birthplace to Language'!$D$20:$D$29</c:f>
              <c:numCache>
                <c:formatCode>General</c:formatCode>
                <c:ptCount val="10"/>
                <c:pt idx="0">
                  <c:v>51.345291479820631</c:v>
                </c:pt>
                <c:pt idx="1">
                  <c:v>22.197309417040358</c:v>
                </c:pt>
                <c:pt idx="2">
                  <c:v>6.2780269058295968</c:v>
                </c:pt>
                <c:pt idx="3">
                  <c:v>4.2600896860986541</c:v>
                </c:pt>
                <c:pt idx="4">
                  <c:v>3.3632286995515694</c:v>
                </c:pt>
                <c:pt idx="5">
                  <c:v>3.1390134529147984</c:v>
                </c:pt>
                <c:pt idx="6">
                  <c:v>2.2421524663677128</c:v>
                </c:pt>
                <c:pt idx="7">
                  <c:v>2.2421524663677128</c:v>
                </c:pt>
                <c:pt idx="8">
                  <c:v>2.2421524663677128</c:v>
                </c:pt>
                <c:pt idx="9">
                  <c:v>2.0179372197309418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8-4CF4-A004-4F89910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2354432"/>
        <c:axId val="52360320"/>
      </c:barChart>
      <c:catAx>
        <c:axId val="5235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60320"/>
        <c:crosses val="autoZero"/>
        <c:auto val="1"/>
        <c:lblAlgn val="ctr"/>
        <c:lblOffset val="100"/>
        <c:noMultiLvlLbl val="0"/>
      </c:catAx>
      <c:valAx>
        <c:axId val="5236032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from Selected Birthplace</a:t>
                </a:r>
              </a:p>
            </c:rich>
          </c:tx>
          <c:layout>
            <c:manualLayout>
              <c:xMode val="edge"/>
              <c:yMode val="edge"/>
              <c:x val="0.23995712472462141"/>
              <c:y val="0.9433962264150953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544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7478525411596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'Language to Birthplace'!$K$7:$K$16</c:f>
              <c:strCache>
                <c:ptCount val="10"/>
                <c:pt idx="0">
                  <c:v>Myanmar</c:v>
                </c:pt>
                <c:pt idx="1">
                  <c:v>Thailand</c:v>
                </c:pt>
                <c:pt idx="2">
                  <c:v>Australia</c:v>
                </c:pt>
                <c:pt idx="3">
                  <c:v>Malaysia</c:v>
                </c:pt>
                <c:pt idx="4">
                  <c:v>Singapore</c:v>
                </c:pt>
                <c:pt idx="5">
                  <c:v>Zimbabwe</c:v>
                </c:pt>
                <c:pt idx="6">
                  <c:v>Zambia</c:v>
                </c:pt>
                <c:pt idx="7">
                  <c:v>Yemen</c:v>
                </c:pt>
                <c:pt idx="8">
                  <c:v>Western Sahara</c:v>
                </c:pt>
                <c:pt idx="9">
                  <c:v>Western Europe, nfd</c:v>
                </c:pt>
              </c:strCache>
            </c:strRef>
          </c:cat>
          <c:val>
            <c:numRef>
              <c:f>'Language to Birthplace'!$M$7:$M$16</c:f>
              <c:numCache>
                <c:formatCode>#,##0.00</c:formatCode>
                <c:ptCount val="10"/>
                <c:pt idx="0">
                  <c:v>58.064516129032263</c:v>
                </c:pt>
                <c:pt idx="1">
                  <c:v>20.026881720430108</c:v>
                </c:pt>
                <c:pt idx="2">
                  <c:v>19.018817204301076</c:v>
                </c:pt>
                <c:pt idx="3">
                  <c:v>2.620967741935484</c:v>
                </c:pt>
                <c:pt idx="4">
                  <c:v>0.26881720430107531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0-4DFA-9EFC-15F5C632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00939648"/>
        <c:axId val="100941184"/>
      </c:barChart>
      <c:catAx>
        <c:axId val="100939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0941184"/>
        <c:crosses val="autoZero"/>
        <c:auto val="1"/>
        <c:lblAlgn val="ctr"/>
        <c:lblOffset val="100"/>
        <c:noMultiLvlLbl val="0"/>
      </c:catAx>
      <c:valAx>
        <c:axId val="1009411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who</a:t>
                </a:r>
                <a:r>
                  <a:rPr lang="en-AU" baseline="0"/>
                  <a:t> Speak Selected Language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23995721410926307"/>
              <c:y val="0.9519188439513243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09396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33" fmlaRange="Data!$B$5:$B$243" sel="65" val="37"/>
</file>

<file path=xl/ctrlProps/ctrlProp2.xml><?xml version="1.0" encoding="utf-8"?>
<formControlPr xmlns="http://schemas.microsoft.com/office/spreadsheetml/2009/9/main" objectType="Drop" dropLines="45" dropStyle="combo" dx="16" fmlaLink="$G$3" fmlaRange="$R$4:$R$216" sel="27" val="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172356</xdr:colOff>
      <xdr:row>2</xdr:row>
      <xdr:rowOff>93434</xdr:rowOff>
    </xdr:from>
    <xdr:to>
      <xdr:col>8</xdr:col>
      <xdr:colOff>1179285</xdr:colOff>
      <xdr:row>20</xdr:row>
      <xdr:rowOff>104320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3</xdr:col>
          <xdr:colOff>190500</xdr:colOff>
          <xdr:row>5</xdr:row>
          <xdr:rowOff>28575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22678</xdr:colOff>
      <xdr:row>2</xdr:row>
      <xdr:rowOff>22679</xdr:rowOff>
    </xdr:from>
    <xdr:to>
      <xdr:col>17</xdr:col>
      <xdr:colOff>1907269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180975</xdr:rowOff>
        </xdr:from>
        <xdr:to>
          <xdr:col>12</xdr:col>
          <xdr:colOff>95250</xdr:colOff>
          <xdr:row>4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autoPageBreaks="0" fitToPage="1"/>
  </sheetPr>
  <dimension ref="A1:T277"/>
  <sheetViews>
    <sheetView showGridLines="0" showRowColHeaders="0" tabSelected="1" zoomScale="105" zoomScaleNormal="105" workbookViewId="0">
      <selection activeCell="C9" sqref="C9"/>
    </sheetView>
  </sheetViews>
  <sheetFormatPr defaultColWidth="9.1328125" defaultRowHeight="14.25" x14ac:dyDescent="0.45"/>
  <cols>
    <col min="1" max="1" width="2.59765625" style="16" customWidth="1"/>
    <col min="2" max="2" width="24.59765625" style="16" customWidth="1"/>
    <col min="3" max="3" width="10.86328125" style="9" customWidth="1"/>
    <col min="4" max="4" width="10.3984375" style="9" customWidth="1"/>
    <col min="5" max="5" width="9.1328125" style="10"/>
    <col min="6" max="6" width="20.3984375" style="9" customWidth="1"/>
    <col min="7" max="7" width="11.265625" style="8" customWidth="1"/>
    <col min="8" max="8" width="9.1328125" style="8"/>
    <col min="9" max="9" width="16.86328125" style="8" customWidth="1"/>
    <col min="10" max="11" width="9.1328125" style="8"/>
    <col min="12" max="16384" width="9.1328125" style="16"/>
  </cols>
  <sheetData>
    <row r="1" spans="2:9" ht="25.5" customHeight="1" x14ac:dyDescent="0.45">
      <c r="B1" s="42" t="s">
        <v>478</v>
      </c>
      <c r="C1" s="42"/>
      <c r="D1" s="42"/>
      <c r="E1" s="42"/>
      <c r="F1" s="42"/>
      <c r="G1" s="42"/>
      <c r="H1" s="42"/>
      <c r="I1" s="42"/>
    </row>
    <row r="2" spans="2:9" ht="27.75" customHeight="1" x14ac:dyDescent="0.45">
      <c r="B2" s="43" t="s">
        <v>479</v>
      </c>
      <c r="C2" s="43"/>
      <c r="D2" s="43"/>
      <c r="E2" s="43"/>
      <c r="F2" s="43"/>
      <c r="G2" s="43"/>
      <c r="H2" s="43"/>
      <c r="I2" s="43"/>
    </row>
    <row r="4" spans="2:9" x14ac:dyDescent="0.45">
      <c r="B4" s="16" t="s">
        <v>312</v>
      </c>
    </row>
    <row r="6" spans="2:9" ht="24.75" customHeight="1" x14ac:dyDescent="0.45"/>
    <row r="7" spans="2:9" ht="19.5" customHeight="1" x14ac:dyDescent="0.45">
      <c r="B7" s="11" t="s">
        <v>313</v>
      </c>
      <c r="C7" s="11" t="s">
        <v>310</v>
      </c>
      <c r="D7" s="11" t="s">
        <v>311</v>
      </c>
    </row>
    <row r="8" spans="2:9" ht="19.5" customHeight="1" x14ac:dyDescent="0.45">
      <c r="B8" s="12" t="str">
        <f>VLOOKUP(MATCH(C35,H$35:H$247,0),C$35:H$247,4)</f>
        <v>Oromo</v>
      </c>
      <c r="C8" s="13">
        <f>VLOOKUP(MATCH(C35,H$35:H$247,0),C$35:H$247,5)</f>
        <v>229.00138000000001</v>
      </c>
      <c r="D8" s="34">
        <f>VLOOKUP(MATCH(C35,H$35:H$247,0),C$35:H$247,3)</f>
        <v>51.345291479820631</v>
      </c>
    </row>
    <row r="9" spans="2:9" ht="19.5" customHeight="1" x14ac:dyDescent="0.45">
      <c r="B9" s="14" t="str">
        <f>VLOOKUP(MATCH(C36,H$35:H$247,0),C$35:H$247,4)</f>
        <v>Amharic</v>
      </c>
      <c r="C9" s="15">
        <f>VLOOKUP(MATCH(C36,H$35:H$247,0),C$35:H$247,5)</f>
        <v>99.000079999999997</v>
      </c>
      <c r="D9" s="35">
        <f>VLOOKUP(MATCH(C36,H$35:H$247,0),C$35:H$247,3)</f>
        <v>22.197309417040358</v>
      </c>
    </row>
    <row r="10" spans="2:9" ht="19.5" customHeight="1" x14ac:dyDescent="0.45">
      <c r="B10" s="14" t="str">
        <f>VLOOKUP(MATCH(C37,H$35:H$247,0),C$35:H$247,4)</f>
        <v>Harari</v>
      </c>
      <c r="C10" s="15">
        <f>VLOOKUP(MATCH(C37,H$35:H$247,0),C$35:H$247,5)</f>
        <v>28.000710000000002</v>
      </c>
      <c r="D10" s="35">
        <f>VLOOKUP(MATCH(C37,H$35:H$247,0),C$35:H$247,3)</f>
        <v>6.2780269058295968</v>
      </c>
    </row>
    <row r="11" spans="2:9" ht="19.5" customHeight="1" x14ac:dyDescent="0.45">
      <c r="B11" s="14" t="str">
        <f>VLOOKUP(MATCH(C38,H$35:H$247,0),C$35:H$247,4)</f>
        <v>English</v>
      </c>
      <c r="C11" s="15">
        <f>VLOOKUP(MATCH(C38,H$35:H$247,0),C$35:H$247,5)</f>
        <v>19.000530000000001</v>
      </c>
      <c r="D11" s="35">
        <f>VLOOKUP(MATCH(C38,H$35:H$247,0),C$35:H$247,3)</f>
        <v>4.2600896860986541</v>
      </c>
    </row>
    <row r="12" spans="2:9" ht="19.5" customHeight="1" x14ac:dyDescent="0.45">
      <c r="B12" s="14" t="str">
        <f>VLOOKUP(MATCH(C39,H$35:H$247,0),C$35:H$247,4)</f>
        <v>Tigrinya</v>
      </c>
      <c r="C12" s="15">
        <f>VLOOKUP(MATCH(C39,H$35:H$247,0),C$35:H$247,5)</f>
        <v>15.00193</v>
      </c>
      <c r="D12" s="35">
        <f>VLOOKUP(MATCH(C39,H$35:H$247,0),C$35:H$247,3)</f>
        <v>3.3632286995515694</v>
      </c>
    </row>
    <row r="13" spans="2:9" ht="19.5" customHeight="1" x14ac:dyDescent="0.45">
      <c r="B13" s="14" t="str">
        <f t="shared" ref="B13:B17" si="0">VLOOKUP(MATCH(C40,H$35:H$247,0),C$35:H$247,4)</f>
        <v>Armenian</v>
      </c>
      <c r="C13" s="15">
        <f t="shared" ref="C13:C17" si="1">VLOOKUP(MATCH(C40,H$35:H$247,0),C$35:H$247,5)</f>
        <v>14.000109999999999</v>
      </c>
      <c r="D13" s="35">
        <f t="shared" ref="D13:D17" si="2">VLOOKUP(MATCH(C40,H$35:H$247,0),C$35:H$247,3)</f>
        <v>3.1390134529147984</v>
      </c>
    </row>
    <row r="14" spans="2:9" ht="19.5" customHeight="1" x14ac:dyDescent="0.45">
      <c r="B14" s="14" t="str">
        <f t="shared" si="0"/>
        <v>Somali</v>
      </c>
      <c r="C14" s="15">
        <f t="shared" si="1"/>
        <v>10.001709999999999</v>
      </c>
      <c r="D14" s="35">
        <f t="shared" si="2"/>
        <v>2.2421524663677128</v>
      </c>
    </row>
    <row r="15" spans="2:9" ht="19.5" customHeight="1" x14ac:dyDescent="0.45">
      <c r="B15" s="14" t="str">
        <f t="shared" si="0"/>
        <v>African Languages, nfd</v>
      </c>
      <c r="C15" s="15">
        <f t="shared" si="1"/>
        <v>10.00004</v>
      </c>
      <c r="D15" s="35">
        <f t="shared" si="2"/>
        <v>2.2421524663677128</v>
      </c>
    </row>
    <row r="16" spans="2:9" ht="19.5" customHeight="1" x14ac:dyDescent="0.45">
      <c r="B16" s="14" t="str">
        <f t="shared" si="0"/>
        <v>African Languages, nec</v>
      </c>
      <c r="C16" s="15">
        <f t="shared" si="1"/>
        <v>10.000030000000001</v>
      </c>
      <c r="D16" s="35">
        <f t="shared" si="2"/>
        <v>2.2421524663677128</v>
      </c>
    </row>
    <row r="17" spans="1:17" ht="19.5" customHeight="1" x14ac:dyDescent="0.45">
      <c r="B17" s="14" t="str">
        <f t="shared" si="0"/>
        <v>Nuer</v>
      </c>
      <c r="C17" s="15">
        <f t="shared" si="1"/>
        <v>9.0013500000000004</v>
      </c>
      <c r="D17" s="35">
        <f t="shared" si="2"/>
        <v>2.0179372197309418</v>
      </c>
    </row>
    <row r="18" spans="1:17" ht="19.5" customHeight="1" x14ac:dyDescent="0.45">
      <c r="A18" s="18"/>
      <c r="B18" s="18"/>
      <c r="C18" s="19"/>
      <c r="D18" s="19"/>
      <c r="E18" s="20"/>
      <c r="F18" s="19"/>
      <c r="G18" s="21"/>
      <c r="H18" s="21"/>
      <c r="I18" s="21"/>
      <c r="J18" s="21"/>
    </row>
    <row r="19" spans="1:17" s="18" customFormat="1" x14ac:dyDescent="0.45">
      <c r="A19" s="17" t="s">
        <v>314</v>
      </c>
      <c r="C19" s="19"/>
      <c r="D19" s="19"/>
      <c r="E19" s="20"/>
      <c r="F19" s="19"/>
      <c r="G19" s="21"/>
      <c r="H19" s="21"/>
      <c r="I19" s="21"/>
      <c r="J19" s="21"/>
      <c r="K19" s="21"/>
      <c r="O19" s="16"/>
      <c r="P19" s="16"/>
      <c r="Q19" s="16"/>
    </row>
    <row r="20" spans="1:17" s="18" customFormat="1" x14ac:dyDescent="0.45">
      <c r="B20" s="22" t="str">
        <f>IF($C8&lt;1,"NA",B8)</f>
        <v>Oromo</v>
      </c>
      <c r="C20" s="23">
        <f t="shared" ref="B20:D22" si="3">IF($C8&lt;1,"NA",C8)</f>
        <v>229.00138000000001</v>
      </c>
      <c r="D20" s="23">
        <f t="shared" si="3"/>
        <v>51.345291479820631</v>
      </c>
      <c r="E20" s="20"/>
      <c r="F20" s="19"/>
      <c r="G20" s="21"/>
      <c r="H20" s="21"/>
      <c r="I20" s="21"/>
      <c r="J20" s="21"/>
      <c r="K20" s="21"/>
      <c r="O20" s="16"/>
      <c r="P20" s="16"/>
      <c r="Q20" s="16"/>
    </row>
    <row r="21" spans="1:17" s="18" customFormat="1" x14ac:dyDescent="0.45">
      <c r="B21" s="22" t="str">
        <f>IF($C9&lt;1,"NA",B9)</f>
        <v>Amharic</v>
      </c>
      <c r="C21" s="23">
        <f t="shared" si="3"/>
        <v>99.000079999999997</v>
      </c>
      <c r="D21" s="23">
        <f t="shared" si="3"/>
        <v>22.197309417040358</v>
      </c>
      <c r="E21" s="20"/>
      <c r="F21" s="19"/>
      <c r="G21" s="21"/>
      <c r="H21" s="21"/>
      <c r="I21" s="21"/>
      <c r="J21" s="21"/>
      <c r="K21" s="21"/>
      <c r="O21" s="16"/>
      <c r="P21" s="16"/>
      <c r="Q21" s="16"/>
    </row>
    <row r="22" spans="1:17" s="18" customFormat="1" x14ac:dyDescent="0.45">
      <c r="B22" s="22" t="str">
        <f t="shared" si="3"/>
        <v>Harari</v>
      </c>
      <c r="C22" s="23">
        <f t="shared" si="3"/>
        <v>28.000710000000002</v>
      </c>
      <c r="D22" s="23">
        <f t="shared" si="3"/>
        <v>6.2780269058295968</v>
      </c>
      <c r="E22" s="20"/>
      <c r="F22" s="19"/>
      <c r="G22" s="21"/>
      <c r="H22" s="21"/>
      <c r="I22" s="21"/>
      <c r="J22" s="21"/>
      <c r="K22" s="21"/>
      <c r="O22" s="16"/>
      <c r="P22" s="16"/>
      <c r="Q22" s="16"/>
    </row>
    <row r="23" spans="1:17" s="18" customFormat="1" x14ac:dyDescent="0.45">
      <c r="B23" s="22" t="str">
        <f t="shared" ref="B23:D23" si="4">IF($C11&lt;1,"NA",B11)</f>
        <v>English</v>
      </c>
      <c r="C23" s="23">
        <f t="shared" si="4"/>
        <v>19.000530000000001</v>
      </c>
      <c r="D23" s="23">
        <f t="shared" si="4"/>
        <v>4.2600896860986541</v>
      </c>
      <c r="E23" s="20"/>
      <c r="F23" s="19"/>
      <c r="G23" s="21"/>
      <c r="H23" s="21"/>
      <c r="I23" s="21"/>
      <c r="J23" s="21"/>
      <c r="K23" s="21"/>
      <c r="O23" s="16"/>
      <c r="P23" s="16"/>
      <c r="Q23" s="16"/>
    </row>
    <row r="24" spans="1:17" s="18" customFormat="1" x14ac:dyDescent="0.45">
      <c r="B24" s="22" t="str">
        <f t="shared" ref="B24:D24" si="5">IF($C12&lt;1,"NA",B12)</f>
        <v>Tigrinya</v>
      </c>
      <c r="C24" s="23">
        <f t="shared" si="5"/>
        <v>15.00193</v>
      </c>
      <c r="D24" s="23">
        <f t="shared" si="5"/>
        <v>3.3632286995515694</v>
      </c>
      <c r="E24" s="20"/>
      <c r="F24" s="19"/>
      <c r="G24" s="21"/>
      <c r="H24" s="21"/>
      <c r="I24" s="21"/>
      <c r="J24" s="21"/>
      <c r="K24" s="21"/>
      <c r="O24" s="16"/>
      <c r="P24" s="16"/>
      <c r="Q24" s="16"/>
    </row>
    <row r="25" spans="1:17" s="18" customFormat="1" x14ac:dyDescent="0.45">
      <c r="B25" s="22" t="str">
        <f t="shared" ref="B25:D25" si="6">IF($C13&lt;1,"NA",B13)</f>
        <v>Armenian</v>
      </c>
      <c r="C25" s="23">
        <f t="shared" si="6"/>
        <v>14.000109999999999</v>
      </c>
      <c r="D25" s="23">
        <f t="shared" si="6"/>
        <v>3.1390134529147984</v>
      </c>
      <c r="E25" s="20"/>
      <c r="F25" s="19"/>
      <c r="G25" s="21"/>
      <c r="H25" s="21"/>
      <c r="I25" s="21"/>
      <c r="J25" s="21"/>
      <c r="K25" s="21"/>
      <c r="O25" s="16"/>
      <c r="P25" s="16"/>
      <c r="Q25" s="16"/>
    </row>
    <row r="26" spans="1:17" s="18" customFormat="1" x14ac:dyDescent="0.45">
      <c r="B26" s="22" t="str">
        <f t="shared" ref="B26:D26" si="7">IF($C14&lt;1,"NA",B14)</f>
        <v>Somali</v>
      </c>
      <c r="C26" s="23">
        <f t="shared" si="7"/>
        <v>10.001709999999999</v>
      </c>
      <c r="D26" s="23">
        <f t="shared" si="7"/>
        <v>2.2421524663677128</v>
      </c>
      <c r="E26" s="20"/>
      <c r="F26" s="19"/>
      <c r="G26" s="21"/>
      <c r="H26" s="21"/>
      <c r="I26" s="21"/>
      <c r="J26" s="21"/>
      <c r="K26" s="21"/>
      <c r="O26" s="16"/>
      <c r="P26" s="16"/>
      <c r="Q26" s="16"/>
    </row>
    <row r="27" spans="1:17" s="18" customFormat="1" x14ac:dyDescent="0.45">
      <c r="B27" s="22" t="str">
        <f t="shared" ref="B27:D27" si="8">IF($C15&lt;1,"NA",B15)</f>
        <v>African Languages, nfd</v>
      </c>
      <c r="C27" s="23">
        <f t="shared" si="8"/>
        <v>10.00004</v>
      </c>
      <c r="D27" s="23">
        <f t="shared" si="8"/>
        <v>2.2421524663677128</v>
      </c>
      <c r="E27" s="20"/>
      <c r="F27" s="19"/>
      <c r="G27" s="21"/>
      <c r="H27" s="21"/>
      <c r="I27" s="21"/>
      <c r="J27" s="21"/>
      <c r="K27" s="21"/>
      <c r="O27" s="16"/>
      <c r="P27" s="16"/>
      <c r="Q27" s="16"/>
    </row>
    <row r="28" spans="1:17" s="18" customFormat="1" x14ac:dyDescent="0.45">
      <c r="B28" s="22" t="str">
        <f t="shared" ref="B28:D28" si="9">IF($C16&lt;1,"NA",B16)</f>
        <v>African Languages, nec</v>
      </c>
      <c r="C28" s="23">
        <f t="shared" si="9"/>
        <v>10.000030000000001</v>
      </c>
      <c r="D28" s="23">
        <f t="shared" si="9"/>
        <v>2.2421524663677128</v>
      </c>
      <c r="E28" s="20"/>
      <c r="F28" s="19"/>
      <c r="G28" s="21"/>
      <c r="H28" s="21"/>
      <c r="I28" s="21"/>
      <c r="J28" s="21"/>
      <c r="K28" s="21"/>
      <c r="O28" s="16"/>
      <c r="P28" s="16"/>
      <c r="Q28" s="16"/>
    </row>
    <row r="29" spans="1:17" s="18" customFormat="1" x14ac:dyDescent="0.45">
      <c r="B29" s="22" t="str">
        <f t="shared" ref="B29:D29" si="10">IF($C17&lt;1,"NA",B17)</f>
        <v>Nuer</v>
      </c>
      <c r="C29" s="23">
        <f t="shared" si="10"/>
        <v>9.0013500000000004</v>
      </c>
      <c r="D29" s="23">
        <f t="shared" si="10"/>
        <v>2.0179372197309418</v>
      </c>
      <c r="E29" s="20"/>
      <c r="F29" s="19"/>
      <c r="G29" s="21"/>
      <c r="H29" s="21"/>
      <c r="I29" s="21"/>
      <c r="J29" s="21"/>
      <c r="K29" s="21"/>
      <c r="O29" s="16"/>
      <c r="P29" s="16"/>
      <c r="Q29" s="16"/>
    </row>
    <row r="30" spans="1:17" s="18" customFormat="1" x14ac:dyDescent="0.45">
      <c r="C30" s="19"/>
      <c r="D30" s="19"/>
      <c r="E30" s="20"/>
      <c r="F30" s="19"/>
      <c r="G30" s="21"/>
      <c r="H30" s="21"/>
      <c r="I30" s="21"/>
      <c r="J30" s="21"/>
      <c r="K30" s="21"/>
      <c r="O30" s="16"/>
      <c r="P30" s="16"/>
      <c r="Q30" s="16"/>
    </row>
    <row r="31" spans="1:17" s="18" customFormat="1" x14ac:dyDescent="0.45">
      <c r="C31" s="19"/>
      <c r="D31" s="19"/>
      <c r="E31" s="20"/>
      <c r="F31" s="19"/>
      <c r="G31" s="21"/>
      <c r="H31" s="21"/>
      <c r="I31" s="21"/>
      <c r="J31" s="21"/>
      <c r="K31" s="21"/>
      <c r="O31" s="16"/>
      <c r="P31" s="16"/>
      <c r="Q31" s="16"/>
    </row>
    <row r="32" spans="1:17" s="18" customFormat="1" x14ac:dyDescent="0.45">
      <c r="C32" s="19"/>
      <c r="D32" s="19"/>
      <c r="E32" s="20"/>
      <c r="F32" s="19"/>
      <c r="G32" s="21"/>
      <c r="H32" s="21"/>
      <c r="I32" s="21"/>
      <c r="J32" s="21"/>
      <c r="K32" s="21"/>
      <c r="O32" s="16"/>
      <c r="P32" s="16"/>
      <c r="Q32" s="16"/>
    </row>
    <row r="33" spans="2:16" s="18" customFormat="1" x14ac:dyDescent="0.45">
      <c r="C33" s="19"/>
      <c r="D33" s="24">
        <v>65</v>
      </c>
      <c r="E33" s="20"/>
      <c r="F33" s="19"/>
      <c r="G33" s="21"/>
      <c r="H33" s="21"/>
      <c r="I33" s="21"/>
      <c r="J33" s="21"/>
      <c r="K33" s="21"/>
    </row>
    <row r="34" spans="2:16" s="18" customFormat="1" x14ac:dyDescent="0.45">
      <c r="C34" s="19"/>
      <c r="D34" s="19"/>
      <c r="E34" s="20"/>
      <c r="F34" s="19"/>
      <c r="G34" s="25" t="s">
        <v>308</v>
      </c>
      <c r="H34" s="25" t="s">
        <v>309</v>
      </c>
      <c r="I34" s="21"/>
      <c r="J34" s="21"/>
      <c r="K34" s="21"/>
      <c r="P34" s="26" t="s">
        <v>384</v>
      </c>
    </row>
    <row r="35" spans="2:16" s="18" customFormat="1" x14ac:dyDescent="0.45">
      <c r="B35" s="19" t="s">
        <v>375</v>
      </c>
      <c r="C35" s="19">
        <v>1</v>
      </c>
      <c r="D35" s="19">
        <f>VLOOKUP($D$33+2,Data!$A$5:$HG$243,C35+2)</f>
        <v>0</v>
      </c>
      <c r="E35" s="20">
        <f>D35/SUM(D$35:D$247)*100</f>
        <v>0</v>
      </c>
      <c r="F35" s="19" t="s">
        <v>375</v>
      </c>
      <c r="G35" s="21">
        <f>D35+0.00001*C35</f>
        <v>1.0000000000000001E-5</v>
      </c>
      <c r="H35" s="21">
        <f>RANK(G35,G$35:G$247)</f>
        <v>213</v>
      </c>
      <c r="I35" s="21"/>
      <c r="J35" s="21"/>
      <c r="K35" s="21"/>
      <c r="P35" s="26" t="s">
        <v>244</v>
      </c>
    </row>
    <row r="36" spans="2:16" s="18" customFormat="1" x14ac:dyDescent="0.45">
      <c r="B36" s="19" t="s">
        <v>421</v>
      </c>
      <c r="C36" s="19">
        <v>2</v>
      </c>
      <c r="D36" s="19">
        <f>VLOOKUP($D$33+2,Data!$A$5:$HG$243,C36+2)</f>
        <v>0</v>
      </c>
      <c r="E36" s="20">
        <f t="shared" ref="E36:E99" si="11">D36/SUM(D$35:D$247)*100</f>
        <v>0</v>
      </c>
      <c r="F36" s="19" t="s">
        <v>421</v>
      </c>
      <c r="G36" s="21">
        <f t="shared" ref="G36:G99" si="12">D36+0.00001*C36</f>
        <v>2.0000000000000002E-5</v>
      </c>
      <c r="H36" s="21">
        <f>RANK(G36,G$35:G$247)</f>
        <v>212</v>
      </c>
      <c r="I36" s="21"/>
      <c r="J36" s="21"/>
      <c r="K36" s="21"/>
      <c r="P36" s="26" t="s">
        <v>166</v>
      </c>
    </row>
    <row r="37" spans="2:16" s="18" customFormat="1" x14ac:dyDescent="0.45">
      <c r="B37" s="19" t="s">
        <v>422</v>
      </c>
      <c r="C37" s="19">
        <v>3</v>
      </c>
      <c r="D37" s="19">
        <f>VLOOKUP($D$33+2,Data!$A$5:$HG$243,C37+2)</f>
        <v>10</v>
      </c>
      <c r="E37" s="20">
        <f t="shared" si="11"/>
        <v>2.2421524663677128</v>
      </c>
      <c r="F37" s="19" t="s">
        <v>422</v>
      </c>
      <c r="G37" s="21">
        <f t="shared" si="12"/>
        <v>10.000030000000001</v>
      </c>
      <c r="H37" s="21">
        <f t="shared" ref="H37:H100" si="13">RANK(G37,G$35:G$247)</f>
        <v>9</v>
      </c>
      <c r="I37" s="21"/>
      <c r="J37" s="21"/>
      <c r="K37" s="21"/>
      <c r="P37" s="26" t="s">
        <v>174</v>
      </c>
    </row>
    <row r="38" spans="2:16" s="18" customFormat="1" x14ac:dyDescent="0.45">
      <c r="B38" s="19" t="s">
        <v>423</v>
      </c>
      <c r="C38" s="19">
        <v>4</v>
      </c>
      <c r="D38" s="19">
        <f>VLOOKUP($D$33+2,Data!$A$5:$HG$243,C38+2)</f>
        <v>10</v>
      </c>
      <c r="E38" s="20">
        <f t="shared" si="11"/>
        <v>2.2421524663677128</v>
      </c>
      <c r="F38" s="19" t="s">
        <v>423</v>
      </c>
      <c r="G38" s="21">
        <f t="shared" si="12"/>
        <v>10.00004</v>
      </c>
      <c r="H38" s="21">
        <f t="shared" si="13"/>
        <v>8</v>
      </c>
      <c r="I38" s="21"/>
      <c r="J38" s="21"/>
      <c r="K38" s="21"/>
      <c r="P38" s="26" t="s">
        <v>197</v>
      </c>
    </row>
    <row r="39" spans="2:16" s="18" customFormat="1" x14ac:dyDescent="0.45">
      <c r="B39" s="19" t="s">
        <v>9</v>
      </c>
      <c r="C39" s="19">
        <v>5</v>
      </c>
      <c r="D39" s="19">
        <f>VLOOKUP($D$33+2,Data!$A$5:$HG$243,C39+2)</f>
        <v>0</v>
      </c>
      <c r="E39" s="20">
        <f t="shared" si="11"/>
        <v>0</v>
      </c>
      <c r="F39" s="19" t="s">
        <v>9</v>
      </c>
      <c r="G39" s="21">
        <f t="shared" si="12"/>
        <v>5.0000000000000002E-5</v>
      </c>
      <c r="H39" s="21">
        <f t="shared" si="13"/>
        <v>211</v>
      </c>
      <c r="I39" s="21"/>
      <c r="J39" s="21"/>
      <c r="K39" s="21"/>
      <c r="P39" s="26" t="s">
        <v>406</v>
      </c>
    </row>
    <row r="40" spans="2:16" s="18" customFormat="1" x14ac:dyDescent="0.45">
      <c r="B40" s="19" t="s">
        <v>424</v>
      </c>
      <c r="C40" s="19">
        <v>6</v>
      </c>
      <c r="D40" s="19">
        <f>VLOOKUP($D$33+2,Data!$A$5:$HG$243,C40+2)</f>
        <v>0</v>
      </c>
      <c r="E40" s="20">
        <f t="shared" si="11"/>
        <v>0</v>
      </c>
      <c r="F40" s="19" t="s">
        <v>424</v>
      </c>
      <c r="G40" s="21">
        <f t="shared" si="12"/>
        <v>6.0000000000000008E-5</v>
      </c>
      <c r="H40" s="21">
        <f t="shared" si="13"/>
        <v>210</v>
      </c>
      <c r="I40" s="21"/>
      <c r="J40" s="21"/>
      <c r="K40" s="21"/>
      <c r="P40" s="26" t="s">
        <v>167</v>
      </c>
    </row>
    <row r="41" spans="2:16" s="18" customFormat="1" x14ac:dyDescent="0.45">
      <c r="B41" s="19" t="s">
        <v>41</v>
      </c>
      <c r="C41" s="19">
        <v>7</v>
      </c>
      <c r="D41" s="19">
        <f>VLOOKUP($D$33+2,Data!$A$5:$HG$243,C41+2)</f>
        <v>0</v>
      </c>
      <c r="E41" s="20">
        <f t="shared" si="11"/>
        <v>0</v>
      </c>
      <c r="F41" s="19" t="s">
        <v>41</v>
      </c>
      <c r="G41" s="21">
        <f t="shared" si="12"/>
        <v>7.0000000000000007E-5</v>
      </c>
      <c r="H41" s="21">
        <f t="shared" si="13"/>
        <v>209</v>
      </c>
      <c r="I41" s="21"/>
      <c r="J41" s="21"/>
      <c r="K41" s="21"/>
      <c r="P41" s="26" t="s">
        <v>290</v>
      </c>
    </row>
    <row r="42" spans="2:16" s="18" customFormat="1" x14ac:dyDescent="0.45">
      <c r="B42" s="19" t="s">
        <v>425</v>
      </c>
      <c r="C42" s="19">
        <v>8</v>
      </c>
      <c r="D42" s="19">
        <f>VLOOKUP($D$33+2,Data!$A$5:$HG$243,C42+2)</f>
        <v>99</v>
      </c>
      <c r="E42" s="20">
        <f t="shared" si="11"/>
        <v>22.197309417040358</v>
      </c>
      <c r="F42" s="19" t="s">
        <v>425</v>
      </c>
      <c r="G42" s="21">
        <f t="shared" si="12"/>
        <v>99.000079999999997</v>
      </c>
      <c r="H42" s="21">
        <f t="shared" si="13"/>
        <v>2</v>
      </c>
      <c r="I42" s="21"/>
      <c r="J42" s="21"/>
      <c r="K42" s="21"/>
      <c r="P42" s="26" t="s">
        <v>411</v>
      </c>
    </row>
    <row r="43" spans="2:16" s="18" customFormat="1" x14ac:dyDescent="0.45">
      <c r="B43" s="19" t="s">
        <v>426</v>
      </c>
      <c r="C43" s="19">
        <v>9</v>
      </c>
      <c r="D43" s="19">
        <f>VLOOKUP($D$33+2,Data!$A$5:$HG$243,C43+2)</f>
        <v>0</v>
      </c>
      <c r="E43" s="20">
        <f t="shared" si="11"/>
        <v>0</v>
      </c>
      <c r="F43" s="19" t="s">
        <v>426</v>
      </c>
      <c r="G43" s="21">
        <f t="shared" si="12"/>
        <v>9.0000000000000006E-5</v>
      </c>
      <c r="H43" s="21">
        <f t="shared" si="13"/>
        <v>208</v>
      </c>
      <c r="I43" s="21"/>
      <c r="J43" s="21"/>
      <c r="K43" s="21"/>
      <c r="P43" s="26" t="s">
        <v>383</v>
      </c>
    </row>
    <row r="44" spans="2:16" s="18" customFormat="1" x14ac:dyDescent="0.45">
      <c r="B44" s="19" t="s">
        <v>51</v>
      </c>
      <c r="C44" s="19">
        <v>10</v>
      </c>
      <c r="D44" s="19">
        <f>VLOOKUP($D$33+2,Data!$A$5:$HG$243,C44+2)</f>
        <v>3</v>
      </c>
      <c r="E44" s="20">
        <f t="shared" si="11"/>
        <v>0.67264573991031396</v>
      </c>
      <c r="F44" s="19" t="s">
        <v>51</v>
      </c>
      <c r="G44" s="21">
        <f t="shared" si="12"/>
        <v>3.0001000000000002</v>
      </c>
      <c r="H44" s="21">
        <f t="shared" si="13"/>
        <v>11</v>
      </c>
      <c r="I44" s="21"/>
      <c r="J44" s="21"/>
      <c r="K44" s="21"/>
      <c r="P44" s="26" t="s">
        <v>277</v>
      </c>
    </row>
    <row r="45" spans="2:16" s="18" customFormat="1" x14ac:dyDescent="0.45">
      <c r="B45" s="19" t="s">
        <v>63</v>
      </c>
      <c r="C45" s="19">
        <v>11</v>
      </c>
      <c r="D45" s="19">
        <f>VLOOKUP($D$33+2,Data!$A$5:$HG$243,C45+2)</f>
        <v>14</v>
      </c>
      <c r="E45" s="20">
        <f t="shared" si="11"/>
        <v>3.1390134529147984</v>
      </c>
      <c r="F45" s="19" t="s">
        <v>63</v>
      </c>
      <c r="G45" s="21">
        <f t="shared" si="12"/>
        <v>14.000109999999999</v>
      </c>
      <c r="H45" s="21">
        <f t="shared" si="13"/>
        <v>6</v>
      </c>
      <c r="I45" s="21"/>
      <c r="J45" s="21"/>
      <c r="K45" s="21"/>
      <c r="P45" s="26" t="s">
        <v>257</v>
      </c>
    </row>
    <row r="46" spans="2:16" s="18" customFormat="1" x14ac:dyDescent="0.45">
      <c r="B46" s="19" t="s">
        <v>42</v>
      </c>
      <c r="C46" s="19">
        <v>12</v>
      </c>
      <c r="D46" s="19">
        <f>VLOOKUP($D$33+2,Data!$A$5:$HG$243,C46+2)</f>
        <v>0</v>
      </c>
      <c r="E46" s="20">
        <f t="shared" si="11"/>
        <v>0</v>
      </c>
      <c r="F46" s="19" t="s">
        <v>42</v>
      </c>
      <c r="G46" s="21">
        <f t="shared" si="12"/>
        <v>1.2000000000000002E-4</v>
      </c>
      <c r="H46" s="21">
        <f t="shared" si="13"/>
        <v>207</v>
      </c>
      <c r="I46" s="21"/>
      <c r="J46" s="21"/>
      <c r="K46" s="21"/>
      <c r="P46" s="26" t="s">
        <v>385</v>
      </c>
    </row>
    <row r="47" spans="2:16" s="18" customFormat="1" x14ac:dyDescent="0.45">
      <c r="B47" s="19" t="s">
        <v>80</v>
      </c>
      <c r="C47" s="19">
        <v>13</v>
      </c>
      <c r="D47" s="19">
        <f>VLOOKUP($D$33+2,Data!$A$5:$HG$243,C47+2)</f>
        <v>0</v>
      </c>
      <c r="E47" s="20">
        <f t="shared" si="11"/>
        <v>0</v>
      </c>
      <c r="F47" s="19" t="s">
        <v>80</v>
      </c>
      <c r="G47" s="21">
        <f t="shared" si="12"/>
        <v>1.3000000000000002E-4</v>
      </c>
      <c r="H47" s="21">
        <f t="shared" si="13"/>
        <v>206</v>
      </c>
      <c r="I47" s="21"/>
      <c r="J47" s="21"/>
      <c r="K47" s="21"/>
      <c r="P47" s="26" t="s">
        <v>245</v>
      </c>
    </row>
    <row r="48" spans="2:16" s="18" customFormat="1" x14ac:dyDescent="0.45">
      <c r="B48" s="19" t="s">
        <v>53</v>
      </c>
      <c r="C48" s="19">
        <v>14</v>
      </c>
      <c r="D48" s="19">
        <f>VLOOKUP($D$33+2,Data!$A$5:$HG$243,C48+2)</f>
        <v>0</v>
      </c>
      <c r="E48" s="20">
        <f t="shared" si="11"/>
        <v>0</v>
      </c>
      <c r="F48" s="19" t="s">
        <v>53</v>
      </c>
      <c r="G48" s="21">
        <f t="shared" si="12"/>
        <v>1.4000000000000001E-4</v>
      </c>
      <c r="H48" s="21">
        <f t="shared" si="13"/>
        <v>205</v>
      </c>
      <c r="I48" s="21"/>
      <c r="J48" s="21"/>
      <c r="K48" s="21"/>
      <c r="P48" s="26" t="s">
        <v>122</v>
      </c>
    </row>
    <row r="49" spans="2:16" s="18" customFormat="1" x14ac:dyDescent="0.45">
      <c r="B49" s="19" t="s">
        <v>119</v>
      </c>
      <c r="C49" s="19">
        <v>15</v>
      </c>
      <c r="D49" s="19">
        <f>VLOOKUP($D$33+2,Data!$A$5:$HG$243,C49+2)</f>
        <v>0</v>
      </c>
      <c r="E49" s="20">
        <f t="shared" si="11"/>
        <v>0</v>
      </c>
      <c r="F49" s="19" t="s">
        <v>119</v>
      </c>
      <c r="G49" s="21">
        <f t="shared" si="12"/>
        <v>1.5000000000000001E-4</v>
      </c>
      <c r="H49" s="21">
        <f t="shared" si="13"/>
        <v>204</v>
      </c>
      <c r="I49" s="21"/>
      <c r="J49" s="21"/>
      <c r="K49" s="21"/>
      <c r="P49" s="26" t="s">
        <v>330</v>
      </c>
    </row>
    <row r="50" spans="2:16" s="18" customFormat="1" x14ac:dyDescent="0.45">
      <c r="B50" s="19" t="s">
        <v>57</v>
      </c>
      <c r="C50" s="19">
        <v>16</v>
      </c>
      <c r="D50" s="19">
        <f>VLOOKUP($D$33+2,Data!$A$5:$HG$243,C50+2)</f>
        <v>0</v>
      </c>
      <c r="E50" s="20">
        <f t="shared" si="11"/>
        <v>0</v>
      </c>
      <c r="F50" s="19" t="s">
        <v>57</v>
      </c>
      <c r="G50" s="21">
        <f t="shared" si="12"/>
        <v>1.6000000000000001E-4</v>
      </c>
      <c r="H50" s="21">
        <f t="shared" si="13"/>
        <v>203</v>
      </c>
      <c r="I50" s="21"/>
      <c r="J50" s="21"/>
      <c r="K50" s="21"/>
      <c r="P50" s="26" t="s">
        <v>386</v>
      </c>
    </row>
    <row r="51" spans="2:16" s="18" customFormat="1" x14ac:dyDescent="0.45">
      <c r="B51" s="19" t="s">
        <v>105</v>
      </c>
      <c r="C51" s="19">
        <v>17</v>
      </c>
      <c r="D51" s="19">
        <f>VLOOKUP($D$33+2,Data!$A$5:$HG$243,C51+2)</f>
        <v>0</v>
      </c>
      <c r="E51" s="20">
        <f t="shared" si="11"/>
        <v>0</v>
      </c>
      <c r="F51" s="19" t="s">
        <v>105</v>
      </c>
      <c r="G51" s="21">
        <f t="shared" si="12"/>
        <v>1.7000000000000001E-4</v>
      </c>
      <c r="H51" s="21">
        <f t="shared" si="13"/>
        <v>202</v>
      </c>
      <c r="I51" s="21"/>
      <c r="J51" s="21"/>
      <c r="K51" s="21"/>
      <c r="P51" s="26" t="s">
        <v>331</v>
      </c>
    </row>
    <row r="52" spans="2:16" s="18" customFormat="1" x14ac:dyDescent="0.45">
      <c r="B52" s="19" t="s">
        <v>47</v>
      </c>
      <c r="C52" s="19">
        <v>18</v>
      </c>
      <c r="D52" s="19">
        <f>VLOOKUP($D$33+2,Data!$A$5:$HG$243,C52+2)</f>
        <v>0</v>
      </c>
      <c r="E52" s="20">
        <f t="shared" si="11"/>
        <v>0</v>
      </c>
      <c r="F52" s="19" t="s">
        <v>47</v>
      </c>
      <c r="G52" s="21">
        <f t="shared" si="12"/>
        <v>1.8000000000000001E-4</v>
      </c>
      <c r="H52" s="21">
        <f t="shared" si="13"/>
        <v>201</v>
      </c>
      <c r="I52" s="21"/>
      <c r="J52" s="21"/>
      <c r="K52" s="21"/>
      <c r="P52" s="26" t="s">
        <v>151</v>
      </c>
    </row>
    <row r="53" spans="2:16" s="18" customFormat="1" x14ac:dyDescent="0.45">
      <c r="B53" s="19" t="s">
        <v>355</v>
      </c>
      <c r="C53" s="19">
        <v>19</v>
      </c>
      <c r="D53" s="19">
        <f>VLOOKUP($D$33+2,Data!$A$5:$HG$243,C53+2)</f>
        <v>0</v>
      </c>
      <c r="E53" s="20">
        <f t="shared" si="11"/>
        <v>0</v>
      </c>
      <c r="F53" s="19" t="s">
        <v>355</v>
      </c>
      <c r="G53" s="21">
        <f t="shared" si="12"/>
        <v>1.9000000000000001E-4</v>
      </c>
      <c r="H53" s="21">
        <f t="shared" si="13"/>
        <v>200</v>
      </c>
      <c r="I53" s="21"/>
      <c r="J53" s="21"/>
      <c r="K53" s="21"/>
      <c r="P53" s="26" t="s">
        <v>246</v>
      </c>
    </row>
    <row r="54" spans="2:16" s="18" customFormat="1" x14ac:dyDescent="0.45">
      <c r="B54" s="19" t="s">
        <v>23</v>
      </c>
      <c r="C54" s="19">
        <v>20</v>
      </c>
      <c r="D54" s="19">
        <f>VLOOKUP($D$33+2,Data!$A$5:$HG$243,C54+2)</f>
        <v>0</v>
      </c>
      <c r="E54" s="20">
        <f t="shared" si="11"/>
        <v>0</v>
      </c>
      <c r="F54" s="19" t="s">
        <v>23</v>
      </c>
      <c r="G54" s="21">
        <f t="shared" si="12"/>
        <v>2.0000000000000001E-4</v>
      </c>
      <c r="H54" s="21">
        <f t="shared" si="13"/>
        <v>199</v>
      </c>
      <c r="I54" s="21"/>
      <c r="J54" s="21"/>
      <c r="K54" s="21"/>
      <c r="P54" s="26" t="s">
        <v>205</v>
      </c>
    </row>
    <row r="55" spans="2:16" s="18" customFormat="1" x14ac:dyDescent="0.45">
      <c r="B55" s="19" t="s">
        <v>28</v>
      </c>
      <c r="C55" s="19">
        <v>21</v>
      </c>
      <c r="D55" s="19">
        <f>VLOOKUP($D$33+2,Data!$A$5:$HG$243,C55+2)</f>
        <v>0</v>
      </c>
      <c r="E55" s="20">
        <f t="shared" si="11"/>
        <v>0</v>
      </c>
      <c r="F55" s="19" t="s">
        <v>28</v>
      </c>
      <c r="G55" s="21">
        <f t="shared" si="12"/>
        <v>2.1000000000000001E-4</v>
      </c>
      <c r="H55" s="21">
        <f t="shared" si="13"/>
        <v>198</v>
      </c>
      <c r="I55" s="21"/>
      <c r="J55" s="21"/>
      <c r="K55" s="21"/>
      <c r="P55" s="26" t="s">
        <v>237</v>
      </c>
    </row>
    <row r="56" spans="2:16" s="18" customFormat="1" x14ac:dyDescent="0.45">
      <c r="B56" s="19" t="s">
        <v>70</v>
      </c>
      <c r="C56" s="19">
        <v>22</v>
      </c>
      <c r="D56" s="19">
        <f>VLOOKUP($D$33+2,Data!$A$5:$HG$243,C56+2)</f>
        <v>0</v>
      </c>
      <c r="E56" s="20">
        <f t="shared" si="11"/>
        <v>0</v>
      </c>
      <c r="F56" s="19" t="s">
        <v>70</v>
      </c>
      <c r="G56" s="21">
        <f t="shared" si="12"/>
        <v>2.2000000000000001E-4</v>
      </c>
      <c r="H56" s="21">
        <f t="shared" si="13"/>
        <v>197</v>
      </c>
      <c r="I56" s="21"/>
      <c r="J56" s="21"/>
      <c r="K56" s="21"/>
      <c r="P56" s="26" t="s">
        <v>278</v>
      </c>
    </row>
    <row r="57" spans="2:16" s="18" customFormat="1" x14ac:dyDescent="0.45">
      <c r="B57" s="19" t="s">
        <v>106</v>
      </c>
      <c r="C57" s="19">
        <v>23</v>
      </c>
      <c r="D57" s="19">
        <f>VLOOKUP($D$33+2,Data!$A$5:$HG$243,C57+2)</f>
        <v>0</v>
      </c>
      <c r="E57" s="20">
        <f t="shared" si="11"/>
        <v>0</v>
      </c>
      <c r="F57" s="19" t="s">
        <v>106</v>
      </c>
      <c r="G57" s="21">
        <f t="shared" si="12"/>
        <v>2.3000000000000001E-4</v>
      </c>
      <c r="H57" s="21">
        <f t="shared" si="13"/>
        <v>196</v>
      </c>
      <c r="I57" s="21"/>
      <c r="J57" s="21"/>
      <c r="K57" s="21"/>
      <c r="P57" s="26" t="s">
        <v>186</v>
      </c>
    </row>
    <row r="58" spans="2:16" s="18" customFormat="1" x14ac:dyDescent="0.45">
      <c r="B58" s="19" t="s">
        <v>97</v>
      </c>
      <c r="C58" s="19">
        <v>24</v>
      </c>
      <c r="D58" s="19">
        <f>VLOOKUP($D$33+2,Data!$A$5:$HG$243,C58+2)</f>
        <v>0</v>
      </c>
      <c r="E58" s="20">
        <f t="shared" si="11"/>
        <v>0</v>
      </c>
      <c r="F58" s="19" t="s">
        <v>97</v>
      </c>
      <c r="G58" s="21">
        <f t="shared" si="12"/>
        <v>2.4000000000000003E-4</v>
      </c>
      <c r="H58" s="21">
        <f t="shared" si="13"/>
        <v>195</v>
      </c>
      <c r="I58" s="21"/>
      <c r="J58" s="21"/>
      <c r="K58" s="21"/>
      <c r="P58" s="26" t="s">
        <v>152</v>
      </c>
    </row>
    <row r="59" spans="2:16" s="18" customFormat="1" x14ac:dyDescent="0.45">
      <c r="B59" s="19" t="s">
        <v>31</v>
      </c>
      <c r="C59" s="19">
        <v>25</v>
      </c>
      <c r="D59" s="19">
        <f>VLOOKUP($D$33+2,Data!$A$5:$HG$243,C59+2)</f>
        <v>0</v>
      </c>
      <c r="E59" s="20">
        <f t="shared" si="11"/>
        <v>0</v>
      </c>
      <c r="F59" s="19" t="s">
        <v>31</v>
      </c>
      <c r="G59" s="21">
        <f t="shared" si="12"/>
        <v>2.5000000000000001E-4</v>
      </c>
      <c r="H59" s="21">
        <f t="shared" si="13"/>
        <v>194</v>
      </c>
      <c r="I59" s="21"/>
      <c r="J59" s="21"/>
      <c r="K59" s="21"/>
      <c r="P59" s="26" t="s">
        <v>268</v>
      </c>
    </row>
    <row r="60" spans="2:16" s="18" customFormat="1" x14ac:dyDescent="0.45">
      <c r="B60" s="19" t="s">
        <v>32</v>
      </c>
      <c r="C60" s="19">
        <v>26</v>
      </c>
      <c r="D60" s="19">
        <f>VLOOKUP($D$33+2,Data!$A$5:$HG$243,C60+2)</f>
        <v>0</v>
      </c>
      <c r="E60" s="20">
        <f t="shared" si="11"/>
        <v>0</v>
      </c>
      <c r="F60" s="19" t="s">
        <v>32</v>
      </c>
      <c r="G60" s="21">
        <f t="shared" si="12"/>
        <v>2.6000000000000003E-4</v>
      </c>
      <c r="H60" s="21">
        <f t="shared" si="13"/>
        <v>193</v>
      </c>
      <c r="I60" s="21"/>
      <c r="J60" s="21"/>
      <c r="K60" s="21"/>
      <c r="P60" s="26" t="s">
        <v>254</v>
      </c>
    </row>
    <row r="61" spans="2:16" s="18" customFormat="1" x14ac:dyDescent="0.45">
      <c r="B61" s="19" t="s">
        <v>86</v>
      </c>
      <c r="C61" s="19">
        <v>27</v>
      </c>
      <c r="D61" s="19">
        <f>VLOOKUP($D$33+2,Data!$A$5:$HG$243,C61+2)</f>
        <v>0</v>
      </c>
      <c r="E61" s="20">
        <f t="shared" si="11"/>
        <v>0</v>
      </c>
      <c r="F61" s="19" t="s">
        <v>86</v>
      </c>
      <c r="G61" s="21">
        <f t="shared" si="12"/>
        <v>2.7E-4</v>
      </c>
      <c r="H61" s="21">
        <f t="shared" si="13"/>
        <v>192</v>
      </c>
      <c r="I61" s="21"/>
      <c r="J61" s="21"/>
      <c r="K61" s="21"/>
      <c r="P61" s="26" t="s">
        <v>238</v>
      </c>
    </row>
    <row r="62" spans="2:16" s="18" customFormat="1" x14ac:dyDescent="0.45">
      <c r="B62" s="19" t="s">
        <v>89</v>
      </c>
      <c r="C62" s="19">
        <v>28</v>
      </c>
      <c r="D62" s="19">
        <f>VLOOKUP($D$33+2,Data!$A$5:$HG$243,C62+2)</f>
        <v>0</v>
      </c>
      <c r="E62" s="20">
        <f t="shared" si="11"/>
        <v>0</v>
      </c>
      <c r="F62" s="19" t="s">
        <v>89</v>
      </c>
      <c r="G62" s="21">
        <f t="shared" si="12"/>
        <v>2.8000000000000003E-4</v>
      </c>
      <c r="H62" s="21">
        <f t="shared" si="13"/>
        <v>191</v>
      </c>
      <c r="I62" s="21"/>
      <c r="J62" s="21"/>
      <c r="K62" s="21"/>
      <c r="P62" s="26" t="s">
        <v>332</v>
      </c>
    </row>
    <row r="63" spans="2:16" s="18" customFormat="1" x14ac:dyDescent="0.45">
      <c r="B63" s="19" t="s">
        <v>316</v>
      </c>
      <c r="C63" s="19">
        <v>29</v>
      </c>
      <c r="D63" s="19">
        <f>VLOOKUP($D$33+2,Data!$A$5:$HG$243,C63+2)</f>
        <v>0</v>
      </c>
      <c r="E63" s="20">
        <f t="shared" si="11"/>
        <v>0</v>
      </c>
      <c r="F63" s="19" t="s">
        <v>316</v>
      </c>
      <c r="G63" s="21">
        <f t="shared" si="12"/>
        <v>2.9E-4</v>
      </c>
      <c r="H63" s="21">
        <f t="shared" si="13"/>
        <v>190</v>
      </c>
      <c r="I63" s="21"/>
      <c r="J63" s="21"/>
      <c r="K63" s="21"/>
      <c r="P63" s="26" t="s">
        <v>413</v>
      </c>
    </row>
    <row r="64" spans="2:16" s="18" customFormat="1" x14ac:dyDescent="0.45">
      <c r="B64" s="19" t="s">
        <v>111</v>
      </c>
      <c r="C64" s="19">
        <v>30</v>
      </c>
      <c r="D64" s="19">
        <f>VLOOKUP($D$33+2,Data!$A$5:$HG$243,C64+2)</f>
        <v>0</v>
      </c>
      <c r="E64" s="20">
        <f t="shared" si="11"/>
        <v>0</v>
      </c>
      <c r="F64" s="19" t="s">
        <v>111</v>
      </c>
      <c r="G64" s="21">
        <f t="shared" si="12"/>
        <v>3.0000000000000003E-4</v>
      </c>
      <c r="H64" s="21">
        <f t="shared" si="13"/>
        <v>189</v>
      </c>
      <c r="I64" s="21"/>
      <c r="J64" s="21"/>
      <c r="K64" s="21"/>
      <c r="P64" s="26" t="s">
        <v>258</v>
      </c>
    </row>
    <row r="65" spans="2:16" s="18" customFormat="1" x14ac:dyDescent="0.45">
      <c r="B65" s="19" t="s">
        <v>18</v>
      </c>
      <c r="C65" s="19">
        <v>31</v>
      </c>
      <c r="D65" s="19">
        <f>VLOOKUP($D$33+2,Data!$A$5:$HG$243,C65+2)</f>
        <v>0</v>
      </c>
      <c r="E65" s="20">
        <f t="shared" si="11"/>
        <v>0</v>
      </c>
      <c r="F65" s="19" t="s">
        <v>18</v>
      </c>
      <c r="G65" s="21">
        <f t="shared" si="12"/>
        <v>3.1E-4</v>
      </c>
      <c r="H65" s="21">
        <f t="shared" si="13"/>
        <v>188</v>
      </c>
      <c r="I65" s="21"/>
      <c r="J65" s="21"/>
      <c r="K65" s="21"/>
      <c r="P65" s="26" t="s">
        <v>387</v>
      </c>
    </row>
    <row r="66" spans="2:16" s="18" customFormat="1" x14ac:dyDescent="0.45">
      <c r="B66" s="19" t="s">
        <v>98</v>
      </c>
      <c r="C66" s="19">
        <v>32</v>
      </c>
      <c r="D66" s="19">
        <f>VLOOKUP($D$33+2,Data!$A$5:$HG$243,C66+2)</f>
        <v>0</v>
      </c>
      <c r="E66" s="20">
        <f t="shared" si="11"/>
        <v>0</v>
      </c>
      <c r="F66" s="19" t="s">
        <v>98</v>
      </c>
      <c r="G66" s="21">
        <f t="shared" si="12"/>
        <v>3.2000000000000003E-4</v>
      </c>
      <c r="H66" s="21">
        <f t="shared" si="13"/>
        <v>187</v>
      </c>
      <c r="I66" s="21"/>
      <c r="J66" s="21"/>
      <c r="K66" s="21"/>
      <c r="P66" s="26" t="s">
        <v>225</v>
      </c>
    </row>
    <row r="67" spans="2:16" s="18" customFormat="1" x14ac:dyDescent="0.45">
      <c r="B67" s="19" t="s">
        <v>342</v>
      </c>
      <c r="C67" s="19">
        <v>33</v>
      </c>
      <c r="D67" s="19">
        <f>VLOOKUP($D$33+2,Data!$A$5:$HG$243,C67+2)</f>
        <v>0</v>
      </c>
      <c r="E67" s="20">
        <f t="shared" si="11"/>
        <v>0</v>
      </c>
      <c r="F67" s="19" t="s">
        <v>342</v>
      </c>
      <c r="G67" s="21">
        <f t="shared" si="12"/>
        <v>3.3000000000000005E-4</v>
      </c>
      <c r="H67" s="21">
        <f t="shared" si="13"/>
        <v>186</v>
      </c>
      <c r="I67" s="21"/>
      <c r="J67" s="21"/>
      <c r="K67" s="21"/>
      <c r="P67" s="26" t="s">
        <v>175</v>
      </c>
    </row>
    <row r="68" spans="2:16" s="18" customFormat="1" x14ac:dyDescent="0.45">
      <c r="B68" s="19" t="s">
        <v>317</v>
      </c>
      <c r="C68" s="19">
        <v>34</v>
      </c>
      <c r="D68" s="19">
        <f>VLOOKUP($D$33+2,Data!$A$5:$HG$243,C68+2)</f>
        <v>0</v>
      </c>
      <c r="E68" s="20">
        <f t="shared" si="11"/>
        <v>0</v>
      </c>
      <c r="F68" s="19" t="s">
        <v>317</v>
      </c>
      <c r="G68" s="21">
        <f t="shared" si="12"/>
        <v>3.4000000000000002E-4</v>
      </c>
      <c r="H68" s="21">
        <f t="shared" si="13"/>
        <v>185</v>
      </c>
      <c r="I68" s="21"/>
      <c r="J68" s="21"/>
      <c r="K68" s="21"/>
      <c r="P68" s="26" t="s">
        <v>420</v>
      </c>
    </row>
    <row r="69" spans="2:16" s="18" customFormat="1" x14ac:dyDescent="0.45">
      <c r="B69" s="19" t="s">
        <v>54</v>
      </c>
      <c r="C69" s="19">
        <v>35</v>
      </c>
      <c r="D69" s="19">
        <f>VLOOKUP($D$33+2,Data!$A$5:$HG$243,C69+2)</f>
        <v>0</v>
      </c>
      <c r="E69" s="20">
        <f t="shared" si="11"/>
        <v>0</v>
      </c>
      <c r="F69" s="19" t="s">
        <v>54</v>
      </c>
      <c r="G69" s="21">
        <f t="shared" si="12"/>
        <v>3.5000000000000005E-4</v>
      </c>
      <c r="H69" s="21">
        <f t="shared" si="13"/>
        <v>184</v>
      </c>
      <c r="I69" s="21"/>
      <c r="J69" s="21"/>
      <c r="K69" s="21"/>
      <c r="P69" s="26" t="s">
        <v>291</v>
      </c>
    </row>
    <row r="70" spans="2:16" s="18" customFormat="1" x14ac:dyDescent="0.45">
      <c r="B70" s="19" t="s">
        <v>87</v>
      </c>
      <c r="C70" s="19">
        <v>36</v>
      </c>
      <c r="D70" s="19">
        <f>VLOOKUP($D$33+2,Data!$A$5:$HG$243,C70+2)</f>
        <v>0</v>
      </c>
      <c r="E70" s="20">
        <f t="shared" si="11"/>
        <v>0</v>
      </c>
      <c r="F70" s="19" t="s">
        <v>87</v>
      </c>
      <c r="G70" s="21">
        <f t="shared" si="12"/>
        <v>3.6000000000000002E-4</v>
      </c>
      <c r="H70" s="21">
        <f t="shared" si="13"/>
        <v>183</v>
      </c>
      <c r="I70" s="21"/>
      <c r="J70" s="21"/>
      <c r="K70" s="21"/>
      <c r="P70" s="26" t="s">
        <v>220</v>
      </c>
    </row>
    <row r="71" spans="2:16" s="18" customFormat="1" x14ac:dyDescent="0.45">
      <c r="B71" s="19" t="s">
        <v>379</v>
      </c>
      <c r="C71" s="19">
        <v>37</v>
      </c>
      <c r="D71" s="19">
        <f>VLOOKUP($D$33+2,Data!$A$5:$HG$243,C71+2)</f>
        <v>0</v>
      </c>
      <c r="E71" s="20">
        <f t="shared" si="11"/>
        <v>0</v>
      </c>
      <c r="F71" s="19" t="s">
        <v>379</v>
      </c>
      <c r="G71" s="21">
        <f t="shared" si="12"/>
        <v>3.7000000000000005E-4</v>
      </c>
      <c r="H71" s="21">
        <f t="shared" si="13"/>
        <v>182</v>
      </c>
      <c r="I71" s="21"/>
      <c r="J71" s="21"/>
      <c r="K71" s="21"/>
      <c r="P71" s="26" t="s">
        <v>281</v>
      </c>
    </row>
    <row r="72" spans="2:16" s="18" customFormat="1" x14ac:dyDescent="0.45">
      <c r="B72" s="19" t="s">
        <v>318</v>
      </c>
      <c r="C72" s="19">
        <v>38</v>
      </c>
      <c r="D72" s="19">
        <f>VLOOKUP($D$33+2,Data!$A$5:$HG$243,C72+2)</f>
        <v>0</v>
      </c>
      <c r="E72" s="20">
        <f t="shared" si="11"/>
        <v>0</v>
      </c>
      <c r="F72" s="19" t="s">
        <v>318</v>
      </c>
      <c r="G72" s="21">
        <f t="shared" si="12"/>
        <v>3.8000000000000002E-4</v>
      </c>
      <c r="H72" s="21">
        <f t="shared" si="13"/>
        <v>181</v>
      </c>
      <c r="I72" s="21"/>
      <c r="J72" s="21"/>
      <c r="K72" s="21"/>
      <c r="P72" s="26" t="s">
        <v>255</v>
      </c>
    </row>
    <row r="73" spans="2:16" s="18" customFormat="1" x14ac:dyDescent="0.45">
      <c r="B73" s="19" t="s">
        <v>33</v>
      </c>
      <c r="C73" s="19">
        <v>39</v>
      </c>
      <c r="D73" s="19">
        <f>VLOOKUP($D$33+2,Data!$A$5:$HG$243,C73+2)</f>
        <v>0</v>
      </c>
      <c r="E73" s="20">
        <f t="shared" si="11"/>
        <v>0</v>
      </c>
      <c r="F73" s="19" t="s">
        <v>33</v>
      </c>
      <c r="G73" s="21">
        <f t="shared" si="12"/>
        <v>3.9000000000000005E-4</v>
      </c>
      <c r="H73" s="21">
        <f t="shared" si="13"/>
        <v>180</v>
      </c>
      <c r="I73" s="21"/>
      <c r="J73" s="21"/>
      <c r="K73" s="21"/>
      <c r="P73" s="26" t="s">
        <v>276</v>
      </c>
    </row>
    <row r="74" spans="2:16" s="18" customFormat="1" x14ac:dyDescent="0.45">
      <c r="B74" s="19" t="s">
        <v>38</v>
      </c>
      <c r="C74" s="19">
        <v>40</v>
      </c>
      <c r="D74" s="19">
        <f>VLOOKUP($D$33+2,Data!$A$5:$HG$243,C74+2)</f>
        <v>0</v>
      </c>
      <c r="E74" s="20">
        <f t="shared" si="11"/>
        <v>0</v>
      </c>
      <c r="F74" s="19" t="s">
        <v>38</v>
      </c>
      <c r="G74" s="21">
        <f t="shared" si="12"/>
        <v>4.0000000000000002E-4</v>
      </c>
      <c r="H74" s="21">
        <f t="shared" si="13"/>
        <v>179</v>
      </c>
      <c r="I74" s="21"/>
      <c r="J74" s="21"/>
      <c r="K74" s="21"/>
      <c r="P74" s="26" t="s">
        <v>410</v>
      </c>
    </row>
    <row r="75" spans="2:16" s="18" customFormat="1" x14ac:dyDescent="0.45">
      <c r="B75" s="19" t="s">
        <v>319</v>
      </c>
      <c r="C75" s="19">
        <v>41</v>
      </c>
      <c r="D75" s="19">
        <f>VLOOKUP($D$33+2,Data!$A$5:$HG$243,C75+2)</f>
        <v>0</v>
      </c>
      <c r="E75" s="20">
        <f t="shared" si="11"/>
        <v>0</v>
      </c>
      <c r="F75" s="19" t="s">
        <v>319</v>
      </c>
      <c r="G75" s="21">
        <f t="shared" si="12"/>
        <v>4.1000000000000005E-4</v>
      </c>
      <c r="H75" s="21">
        <f t="shared" si="13"/>
        <v>178</v>
      </c>
      <c r="I75" s="21"/>
      <c r="J75" s="21"/>
      <c r="K75" s="21"/>
      <c r="P75" s="26" t="s">
        <v>405</v>
      </c>
    </row>
    <row r="76" spans="2:16" s="18" customFormat="1" x14ac:dyDescent="0.45">
      <c r="B76" s="19" t="s">
        <v>10</v>
      </c>
      <c r="C76" s="19">
        <v>42</v>
      </c>
      <c r="D76" s="19">
        <f>VLOOKUP($D$33+2,Data!$A$5:$HG$243,C76+2)</f>
        <v>0</v>
      </c>
      <c r="E76" s="20">
        <f t="shared" si="11"/>
        <v>0</v>
      </c>
      <c r="F76" s="19" t="s">
        <v>10</v>
      </c>
      <c r="G76" s="21">
        <f t="shared" si="12"/>
        <v>4.2000000000000002E-4</v>
      </c>
      <c r="H76" s="21">
        <f t="shared" si="13"/>
        <v>177</v>
      </c>
      <c r="I76" s="21"/>
      <c r="J76" s="21"/>
      <c r="K76" s="21"/>
      <c r="P76" s="26" t="s">
        <v>259</v>
      </c>
    </row>
    <row r="77" spans="2:16" s="18" customFormat="1" x14ac:dyDescent="0.45">
      <c r="B77" s="19" t="s">
        <v>48</v>
      </c>
      <c r="C77" s="19">
        <v>43</v>
      </c>
      <c r="D77" s="19">
        <f>VLOOKUP($D$33+2,Data!$A$5:$HG$243,C77+2)</f>
        <v>0</v>
      </c>
      <c r="E77" s="20">
        <f t="shared" si="11"/>
        <v>0</v>
      </c>
      <c r="F77" s="19" t="s">
        <v>48</v>
      </c>
      <c r="G77" s="21">
        <f t="shared" si="12"/>
        <v>4.3000000000000004E-4</v>
      </c>
      <c r="H77" s="21">
        <f t="shared" si="13"/>
        <v>176</v>
      </c>
      <c r="I77" s="21"/>
      <c r="J77" s="21"/>
      <c r="K77" s="21"/>
      <c r="P77" s="26" t="s">
        <v>388</v>
      </c>
    </row>
    <row r="78" spans="2:16" s="18" customFormat="1" x14ac:dyDescent="0.45">
      <c r="B78" s="19" t="s">
        <v>81</v>
      </c>
      <c r="C78" s="19">
        <v>44</v>
      </c>
      <c r="D78" s="19">
        <f>VLOOKUP($D$33+2,Data!$A$5:$HG$243,C78+2)</f>
        <v>0</v>
      </c>
      <c r="E78" s="20">
        <f t="shared" si="11"/>
        <v>0</v>
      </c>
      <c r="F78" s="19" t="s">
        <v>81</v>
      </c>
      <c r="G78" s="21">
        <f t="shared" si="12"/>
        <v>4.4000000000000002E-4</v>
      </c>
      <c r="H78" s="21">
        <f t="shared" si="13"/>
        <v>175</v>
      </c>
      <c r="I78" s="21"/>
      <c r="J78" s="21"/>
      <c r="K78" s="21"/>
      <c r="P78" s="26" t="s">
        <v>414</v>
      </c>
    </row>
    <row r="79" spans="2:16" s="18" customFormat="1" x14ac:dyDescent="0.45">
      <c r="B79" s="19" t="s">
        <v>427</v>
      </c>
      <c r="C79" s="19">
        <v>45</v>
      </c>
      <c r="D79" s="19">
        <f>VLOOKUP($D$33+2,Data!$A$5:$HG$243,C79+2)</f>
        <v>0</v>
      </c>
      <c r="E79" s="20">
        <f t="shared" si="11"/>
        <v>0</v>
      </c>
      <c r="F79" s="19" t="s">
        <v>427</v>
      </c>
      <c r="G79" s="21">
        <f t="shared" si="12"/>
        <v>4.5000000000000004E-4</v>
      </c>
      <c r="H79" s="21">
        <f t="shared" si="13"/>
        <v>174</v>
      </c>
      <c r="I79" s="21"/>
      <c r="J79" s="21"/>
      <c r="K79" s="21"/>
      <c r="P79" s="26" t="s">
        <v>333</v>
      </c>
    </row>
    <row r="80" spans="2:16" s="18" customFormat="1" x14ac:dyDescent="0.45">
      <c r="B80" s="19" t="s">
        <v>320</v>
      </c>
      <c r="C80" s="19">
        <v>46</v>
      </c>
      <c r="D80" s="19">
        <f>VLOOKUP($D$33+2,Data!$A$5:$HG$243,C80+2)</f>
        <v>0</v>
      </c>
      <c r="E80" s="20">
        <f t="shared" si="11"/>
        <v>0</v>
      </c>
      <c r="F80" s="19" t="s">
        <v>320</v>
      </c>
      <c r="G80" s="21">
        <f t="shared" si="12"/>
        <v>4.6000000000000001E-4</v>
      </c>
      <c r="H80" s="21">
        <f t="shared" si="13"/>
        <v>173</v>
      </c>
      <c r="I80" s="21"/>
      <c r="J80" s="21"/>
      <c r="K80" s="21"/>
      <c r="P80" s="26" t="s">
        <v>260</v>
      </c>
    </row>
    <row r="81" spans="2:16" s="18" customFormat="1" x14ac:dyDescent="0.45">
      <c r="B81" s="19" t="s">
        <v>368</v>
      </c>
      <c r="C81" s="19">
        <v>47</v>
      </c>
      <c r="D81" s="19">
        <f>VLOOKUP($D$33+2,Data!$A$5:$HG$243,C81+2)</f>
        <v>0</v>
      </c>
      <c r="E81" s="20">
        <f t="shared" si="11"/>
        <v>0</v>
      </c>
      <c r="F81" s="19" t="s">
        <v>368</v>
      </c>
      <c r="G81" s="21">
        <f t="shared" si="12"/>
        <v>4.7000000000000004E-4</v>
      </c>
      <c r="H81" s="21">
        <f t="shared" si="13"/>
        <v>172</v>
      </c>
      <c r="I81" s="21"/>
      <c r="J81" s="21"/>
      <c r="K81" s="21"/>
      <c r="P81" s="26" t="s">
        <v>283</v>
      </c>
    </row>
    <row r="82" spans="2:16" s="18" customFormat="1" x14ac:dyDescent="0.45">
      <c r="B82" s="19" t="s">
        <v>8</v>
      </c>
      <c r="C82" s="19">
        <v>48</v>
      </c>
      <c r="D82" s="19">
        <f>VLOOKUP($D$33+2,Data!$A$5:$HG$243,C82+2)</f>
        <v>0</v>
      </c>
      <c r="E82" s="20">
        <f t="shared" si="11"/>
        <v>0</v>
      </c>
      <c r="F82" s="19" t="s">
        <v>8</v>
      </c>
      <c r="G82" s="21">
        <f t="shared" si="12"/>
        <v>4.8000000000000007E-4</v>
      </c>
      <c r="H82" s="21">
        <f t="shared" si="13"/>
        <v>171</v>
      </c>
      <c r="I82" s="21"/>
      <c r="J82" s="21"/>
      <c r="K82" s="21"/>
      <c r="P82" s="26" t="s">
        <v>282</v>
      </c>
    </row>
    <row r="83" spans="2:16" s="18" customFormat="1" x14ac:dyDescent="0.45">
      <c r="B83" s="19" t="s">
        <v>345</v>
      </c>
      <c r="C83" s="19">
        <v>49</v>
      </c>
      <c r="D83" s="19">
        <f>VLOOKUP($D$33+2,Data!$A$5:$HG$243,C83+2)</f>
        <v>0</v>
      </c>
      <c r="E83" s="20">
        <f t="shared" si="11"/>
        <v>0</v>
      </c>
      <c r="F83" s="19" t="s">
        <v>345</v>
      </c>
      <c r="G83" s="21">
        <f t="shared" si="12"/>
        <v>4.9000000000000009E-4</v>
      </c>
      <c r="H83" s="21">
        <f t="shared" si="13"/>
        <v>170</v>
      </c>
      <c r="I83" s="21"/>
      <c r="J83" s="21"/>
      <c r="K83" s="21"/>
      <c r="P83" s="26" t="s">
        <v>134</v>
      </c>
    </row>
    <row r="84" spans="2:16" s="18" customFormat="1" x14ac:dyDescent="0.45">
      <c r="B84" s="19" t="s">
        <v>356</v>
      </c>
      <c r="C84" s="19">
        <v>50</v>
      </c>
      <c r="D84" s="19">
        <f>VLOOKUP($D$33+2,Data!$A$5:$HG$243,C84+2)</f>
        <v>0</v>
      </c>
      <c r="E84" s="20">
        <f t="shared" si="11"/>
        <v>0</v>
      </c>
      <c r="F84" s="19" t="s">
        <v>356</v>
      </c>
      <c r="G84" s="21">
        <f t="shared" si="12"/>
        <v>5.0000000000000001E-4</v>
      </c>
      <c r="H84" s="21">
        <f t="shared" si="13"/>
        <v>169</v>
      </c>
      <c r="I84" s="21"/>
      <c r="J84" s="21"/>
      <c r="K84" s="21"/>
      <c r="P84" s="26" t="s">
        <v>269</v>
      </c>
    </row>
    <row r="85" spans="2:16" s="18" customFormat="1" x14ac:dyDescent="0.45">
      <c r="B85" s="19" t="s">
        <v>378</v>
      </c>
      <c r="C85" s="19">
        <v>51</v>
      </c>
      <c r="D85" s="19">
        <f>VLOOKUP($D$33+2,Data!$A$5:$HG$243,C85+2)</f>
        <v>0</v>
      </c>
      <c r="E85" s="20">
        <f t="shared" si="11"/>
        <v>0</v>
      </c>
      <c r="F85" s="19" t="s">
        <v>378</v>
      </c>
      <c r="G85" s="21">
        <f t="shared" si="12"/>
        <v>5.1000000000000004E-4</v>
      </c>
      <c r="H85" s="21">
        <f t="shared" si="13"/>
        <v>168</v>
      </c>
      <c r="I85" s="21"/>
      <c r="J85" s="21"/>
      <c r="K85" s="21"/>
      <c r="P85" s="26" t="s">
        <v>176</v>
      </c>
    </row>
    <row r="86" spans="2:16" s="18" customFormat="1" x14ac:dyDescent="0.45">
      <c r="B86" s="19" t="s">
        <v>321</v>
      </c>
      <c r="C86" s="19">
        <v>52</v>
      </c>
      <c r="D86" s="19">
        <f>VLOOKUP($D$33+2,Data!$A$5:$HG$243,C86+2)</f>
        <v>0</v>
      </c>
      <c r="E86" s="20">
        <f t="shared" si="11"/>
        <v>0</v>
      </c>
      <c r="F86" s="19" t="s">
        <v>321</v>
      </c>
      <c r="G86" s="21">
        <f t="shared" si="12"/>
        <v>5.2000000000000006E-4</v>
      </c>
      <c r="H86" s="21">
        <f t="shared" si="13"/>
        <v>167</v>
      </c>
      <c r="I86" s="21"/>
      <c r="J86" s="21"/>
      <c r="K86" s="21"/>
      <c r="P86" s="26" t="s">
        <v>177</v>
      </c>
    </row>
    <row r="87" spans="2:16" s="18" customFormat="1" x14ac:dyDescent="0.45">
      <c r="B87" s="19" t="s">
        <v>5</v>
      </c>
      <c r="C87" s="19">
        <v>53</v>
      </c>
      <c r="D87" s="19">
        <f>VLOOKUP($D$33+2,Data!$A$5:$HG$243,C87+2)</f>
        <v>19</v>
      </c>
      <c r="E87" s="20">
        <f t="shared" si="11"/>
        <v>4.2600896860986541</v>
      </c>
      <c r="F87" s="19" t="s">
        <v>5</v>
      </c>
      <c r="G87" s="21">
        <f t="shared" si="12"/>
        <v>19.000530000000001</v>
      </c>
      <c r="H87" s="21">
        <f t="shared" si="13"/>
        <v>4</v>
      </c>
      <c r="I87" s="21"/>
      <c r="J87" s="21"/>
      <c r="K87" s="21"/>
      <c r="P87" s="26" t="s">
        <v>187</v>
      </c>
    </row>
    <row r="88" spans="2:16" s="18" customFormat="1" x14ac:dyDescent="0.45">
      <c r="B88" s="19" t="s">
        <v>14</v>
      </c>
      <c r="C88" s="19">
        <v>54</v>
      </c>
      <c r="D88" s="19">
        <f>VLOOKUP($D$33+2,Data!$A$5:$HG$243,C88+2)</f>
        <v>0</v>
      </c>
      <c r="E88" s="20">
        <f t="shared" si="11"/>
        <v>0</v>
      </c>
      <c r="F88" s="19" t="s">
        <v>14</v>
      </c>
      <c r="G88" s="21">
        <f t="shared" si="12"/>
        <v>5.4000000000000001E-4</v>
      </c>
      <c r="H88" s="21">
        <f t="shared" si="13"/>
        <v>166</v>
      </c>
      <c r="I88" s="21"/>
      <c r="J88" s="21"/>
      <c r="K88" s="21"/>
      <c r="P88" s="26" t="s">
        <v>160</v>
      </c>
    </row>
    <row r="89" spans="2:16" s="18" customFormat="1" x14ac:dyDescent="0.45">
      <c r="B89" s="19" t="s">
        <v>428</v>
      </c>
      <c r="C89" s="19">
        <v>55</v>
      </c>
      <c r="D89" s="19">
        <f>VLOOKUP($D$33+2,Data!$A$5:$HG$243,C89+2)</f>
        <v>0</v>
      </c>
      <c r="E89" s="20">
        <f t="shared" si="11"/>
        <v>0</v>
      </c>
      <c r="F89" s="19" t="s">
        <v>428</v>
      </c>
      <c r="G89" s="21">
        <f t="shared" si="12"/>
        <v>5.5000000000000003E-4</v>
      </c>
      <c r="H89" s="21">
        <f t="shared" si="13"/>
        <v>165</v>
      </c>
      <c r="I89" s="21"/>
      <c r="J89" s="21"/>
      <c r="K89" s="21"/>
      <c r="P89" s="26" t="s">
        <v>279</v>
      </c>
    </row>
    <row r="90" spans="2:16" s="18" customFormat="1" x14ac:dyDescent="0.45">
      <c r="B90" s="19" t="s">
        <v>429</v>
      </c>
      <c r="C90" s="19">
        <v>56</v>
      </c>
      <c r="D90" s="19">
        <f>VLOOKUP($D$33+2,Data!$A$5:$HG$243,C90+2)</f>
        <v>0</v>
      </c>
      <c r="E90" s="20">
        <f t="shared" si="11"/>
        <v>0</v>
      </c>
      <c r="F90" s="19" t="s">
        <v>429</v>
      </c>
      <c r="G90" s="21">
        <f t="shared" si="12"/>
        <v>5.6000000000000006E-4</v>
      </c>
      <c r="H90" s="21">
        <f t="shared" si="13"/>
        <v>164</v>
      </c>
      <c r="I90" s="21"/>
      <c r="J90" s="21"/>
      <c r="K90" s="21"/>
      <c r="P90" s="26" t="s">
        <v>185</v>
      </c>
    </row>
    <row r="91" spans="2:16" s="18" customFormat="1" x14ac:dyDescent="0.45">
      <c r="B91" s="19" t="s">
        <v>84</v>
      </c>
      <c r="C91" s="19">
        <v>57</v>
      </c>
      <c r="D91" s="19">
        <f>VLOOKUP($D$33+2,Data!$A$5:$HG$243,C91+2)</f>
        <v>0</v>
      </c>
      <c r="E91" s="20">
        <f t="shared" si="11"/>
        <v>0</v>
      </c>
      <c r="F91" s="19" t="s">
        <v>84</v>
      </c>
      <c r="G91" s="21">
        <f t="shared" si="12"/>
        <v>5.7000000000000009E-4</v>
      </c>
      <c r="H91" s="21">
        <f t="shared" si="13"/>
        <v>163</v>
      </c>
      <c r="I91" s="21"/>
      <c r="J91" s="21"/>
      <c r="K91" s="21"/>
      <c r="P91" s="26" t="s">
        <v>261</v>
      </c>
    </row>
    <row r="92" spans="2:16" s="18" customFormat="1" x14ac:dyDescent="0.45">
      <c r="B92" s="19" t="s">
        <v>104</v>
      </c>
      <c r="C92" s="19">
        <v>58</v>
      </c>
      <c r="D92" s="19">
        <f>VLOOKUP($D$33+2,Data!$A$5:$HG$243,C92+2)</f>
        <v>0</v>
      </c>
      <c r="E92" s="20">
        <f t="shared" si="11"/>
        <v>0</v>
      </c>
      <c r="F92" s="19" t="s">
        <v>104</v>
      </c>
      <c r="G92" s="21">
        <f t="shared" si="12"/>
        <v>5.8E-4</v>
      </c>
      <c r="H92" s="21">
        <f t="shared" si="13"/>
        <v>162</v>
      </c>
      <c r="I92" s="21"/>
      <c r="J92" s="21"/>
      <c r="K92" s="21"/>
      <c r="P92" s="26" t="s">
        <v>198</v>
      </c>
    </row>
    <row r="93" spans="2:16" s="18" customFormat="1" x14ac:dyDescent="0.45">
      <c r="B93" s="19" t="s">
        <v>15</v>
      </c>
      <c r="C93" s="19">
        <v>59</v>
      </c>
      <c r="D93" s="19">
        <f>VLOOKUP($D$33+2,Data!$A$5:$HG$243,C93+2)</f>
        <v>0</v>
      </c>
      <c r="E93" s="20">
        <f t="shared" si="11"/>
        <v>0</v>
      </c>
      <c r="F93" s="19" t="s">
        <v>15</v>
      </c>
      <c r="G93" s="21">
        <f t="shared" si="12"/>
        <v>5.9000000000000003E-4</v>
      </c>
      <c r="H93" s="21">
        <f t="shared" si="13"/>
        <v>161</v>
      </c>
      <c r="I93" s="21"/>
      <c r="J93" s="21"/>
      <c r="K93" s="21"/>
      <c r="P93" s="26" t="s">
        <v>270</v>
      </c>
    </row>
    <row r="94" spans="2:16" s="18" customFormat="1" x14ac:dyDescent="0.45">
      <c r="B94" s="19" t="s">
        <v>350</v>
      </c>
      <c r="C94" s="19">
        <v>60</v>
      </c>
      <c r="D94" s="19">
        <f>VLOOKUP($D$33+2,Data!$A$5:$HG$243,C94+2)</f>
        <v>0</v>
      </c>
      <c r="E94" s="20">
        <f t="shared" si="11"/>
        <v>0</v>
      </c>
      <c r="F94" s="19" t="s">
        <v>350</v>
      </c>
      <c r="G94" s="21">
        <f t="shared" si="12"/>
        <v>6.0000000000000006E-4</v>
      </c>
      <c r="H94" s="21">
        <f t="shared" si="13"/>
        <v>160</v>
      </c>
      <c r="I94" s="21"/>
      <c r="J94" s="21"/>
      <c r="K94" s="21"/>
      <c r="P94" s="26" t="s">
        <v>143</v>
      </c>
    </row>
    <row r="95" spans="2:16" s="18" customFormat="1" x14ac:dyDescent="0.45">
      <c r="B95" s="19" t="s">
        <v>349</v>
      </c>
      <c r="C95" s="19">
        <v>61</v>
      </c>
      <c r="D95" s="19">
        <f>VLOOKUP($D$33+2,Data!$A$5:$HG$243,C95+2)</f>
        <v>0</v>
      </c>
      <c r="E95" s="20">
        <f t="shared" si="11"/>
        <v>0</v>
      </c>
      <c r="F95" s="19" t="s">
        <v>349</v>
      </c>
      <c r="G95" s="21">
        <f t="shared" si="12"/>
        <v>6.1000000000000008E-4</v>
      </c>
      <c r="H95" s="21">
        <f t="shared" si="13"/>
        <v>159</v>
      </c>
      <c r="I95" s="21"/>
      <c r="J95" s="21"/>
      <c r="K95" s="21"/>
      <c r="P95" s="26" t="s">
        <v>292</v>
      </c>
    </row>
    <row r="96" spans="2:16" s="18" customFormat="1" x14ac:dyDescent="0.45">
      <c r="B96" s="19" t="s">
        <v>16</v>
      </c>
      <c r="C96" s="19">
        <v>62</v>
      </c>
      <c r="D96" s="19">
        <f>VLOOKUP($D$33+2,Data!$A$5:$HG$243,C96+2)</f>
        <v>0</v>
      </c>
      <c r="E96" s="20">
        <f t="shared" si="11"/>
        <v>0</v>
      </c>
      <c r="F96" s="19" t="s">
        <v>16</v>
      </c>
      <c r="G96" s="21">
        <f t="shared" si="12"/>
        <v>6.2E-4</v>
      </c>
      <c r="H96" s="21">
        <f t="shared" si="13"/>
        <v>158</v>
      </c>
      <c r="I96" s="21"/>
      <c r="J96" s="21"/>
      <c r="K96" s="21"/>
      <c r="P96" s="26" t="s">
        <v>188</v>
      </c>
    </row>
    <row r="97" spans="2:16" s="18" customFormat="1" x14ac:dyDescent="0.45">
      <c r="B97" s="19" t="s">
        <v>346</v>
      </c>
      <c r="C97" s="19">
        <v>63</v>
      </c>
      <c r="D97" s="19">
        <f>VLOOKUP($D$33+2,Data!$A$5:$HG$243,C97+2)</f>
        <v>0</v>
      </c>
      <c r="E97" s="20">
        <f t="shared" si="11"/>
        <v>0</v>
      </c>
      <c r="F97" s="19" t="s">
        <v>346</v>
      </c>
      <c r="G97" s="21">
        <f t="shared" si="12"/>
        <v>6.3000000000000003E-4</v>
      </c>
      <c r="H97" s="21">
        <f t="shared" si="13"/>
        <v>157</v>
      </c>
      <c r="I97" s="21"/>
      <c r="J97" s="21"/>
      <c r="K97" s="21"/>
      <c r="P97" s="26" t="s">
        <v>293</v>
      </c>
    </row>
    <row r="98" spans="2:16" s="18" customFormat="1" x14ac:dyDescent="0.45">
      <c r="B98" s="19" t="s">
        <v>2</v>
      </c>
      <c r="C98" s="19">
        <v>64</v>
      </c>
      <c r="D98" s="19">
        <f>VLOOKUP($D$33+2,Data!$A$5:$HG$243,C98+2)</f>
        <v>0</v>
      </c>
      <c r="E98" s="20">
        <f t="shared" si="11"/>
        <v>0</v>
      </c>
      <c r="F98" s="19" t="s">
        <v>2</v>
      </c>
      <c r="G98" s="21">
        <f t="shared" si="12"/>
        <v>6.4000000000000005E-4</v>
      </c>
      <c r="H98" s="21">
        <f t="shared" si="13"/>
        <v>156</v>
      </c>
      <c r="I98" s="21"/>
      <c r="J98" s="21"/>
      <c r="K98" s="21"/>
      <c r="P98" s="26" t="s">
        <v>262</v>
      </c>
    </row>
    <row r="99" spans="2:16" s="18" customFormat="1" x14ac:dyDescent="0.45">
      <c r="B99" s="19" t="s">
        <v>64</v>
      </c>
      <c r="C99" s="19">
        <v>65</v>
      </c>
      <c r="D99" s="19">
        <f>VLOOKUP($D$33+2,Data!$A$5:$HG$243,C99+2)</f>
        <v>0</v>
      </c>
      <c r="E99" s="20">
        <f t="shared" si="11"/>
        <v>0</v>
      </c>
      <c r="F99" s="19" t="s">
        <v>64</v>
      </c>
      <c r="G99" s="21">
        <f t="shared" si="12"/>
        <v>6.5000000000000008E-4</v>
      </c>
      <c r="H99" s="21">
        <f t="shared" si="13"/>
        <v>155</v>
      </c>
      <c r="I99" s="21"/>
      <c r="J99" s="21"/>
      <c r="K99" s="21"/>
      <c r="P99" s="26" t="s">
        <v>394</v>
      </c>
    </row>
    <row r="100" spans="2:16" s="18" customFormat="1" x14ac:dyDescent="0.45">
      <c r="B100" s="19" t="s">
        <v>6</v>
      </c>
      <c r="C100" s="19">
        <v>66</v>
      </c>
      <c r="D100" s="19">
        <f>VLOOKUP($D$33+2,Data!$A$5:$HG$243,C100+2)</f>
        <v>0</v>
      </c>
      <c r="E100" s="20">
        <f t="shared" ref="E100:E163" si="14">D100/SUM(D$35:D$247)*100</f>
        <v>0</v>
      </c>
      <c r="F100" s="19" t="s">
        <v>6</v>
      </c>
      <c r="G100" s="21">
        <f t="shared" ref="G100:G163" si="15">D100+0.00001*C100</f>
        <v>6.600000000000001E-4</v>
      </c>
      <c r="H100" s="21">
        <f t="shared" si="13"/>
        <v>154</v>
      </c>
      <c r="I100" s="21"/>
      <c r="J100" s="21"/>
      <c r="K100" s="21"/>
      <c r="P100" s="26" t="s">
        <v>135</v>
      </c>
    </row>
    <row r="101" spans="2:16" s="18" customFormat="1" x14ac:dyDescent="0.45">
      <c r="B101" s="19" t="s">
        <v>343</v>
      </c>
      <c r="C101" s="19">
        <v>67</v>
      </c>
      <c r="D101" s="19">
        <f>VLOOKUP($D$33+2,Data!$A$5:$HG$243,C101+2)</f>
        <v>0</v>
      </c>
      <c r="E101" s="20">
        <f t="shared" si="14"/>
        <v>0</v>
      </c>
      <c r="F101" s="19" t="s">
        <v>343</v>
      </c>
      <c r="G101" s="21">
        <f t="shared" si="15"/>
        <v>6.7000000000000002E-4</v>
      </c>
      <c r="H101" s="21">
        <f t="shared" ref="H101:H164" si="16">RANK(G101,G$35:G$247)</f>
        <v>153</v>
      </c>
      <c r="I101" s="21"/>
      <c r="J101" s="21"/>
      <c r="K101" s="21"/>
      <c r="P101" s="26" t="s">
        <v>161</v>
      </c>
    </row>
    <row r="102" spans="2:16" s="18" customFormat="1" x14ac:dyDescent="0.45">
      <c r="B102" s="19" t="s">
        <v>17</v>
      </c>
      <c r="C102" s="19">
        <v>68</v>
      </c>
      <c r="D102" s="19">
        <f>VLOOKUP($D$33+2,Data!$A$5:$HG$243,C102+2)</f>
        <v>0</v>
      </c>
      <c r="E102" s="20">
        <f t="shared" si="14"/>
        <v>0</v>
      </c>
      <c r="F102" s="19" t="s">
        <v>17</v>
      </c>
      <c r="G102" s="21">
        <f t="shared" si="15"/>
        <v>6.8000000000000005E-4</v>
      </c>
      <c r="H102" s="21">
        <f t="shared" si="16"/>
        <v>152</v>
      </c>
      <c r="I102" s="21"/>
      <c r="J102" s="21"/>
      <c r="K102" s="21"/>
      <c r="P102" s="26" t="s">
        <v>153</v>
      </c>
    </row>
    <row r="103" spans="2:16" s="18" customFormat="1" x14ac:dyDescent="0.45">
      <c r="B103" s="19" t="s">
        <v>71</v>
      </c>
      <c r="C103" s="19">
        <v>69</v>
      </c>
      <c r="D103" s="19">
        <f>VLOOKUP($D$33+2,Data!$A$5:$HG$243,C103+2)</f>
        <v>0</v>
      </c>
      <c r="E103" s="20">
        <f t="shared" si="14"/>
        <v>0</v>
      </c>
      <c r="F103" s="19" t="s">
        <v>71</v>
      </c>
      <c r="G103" s="21">
        <f t="shared" si="15"/>
        <v>6.9000000000000008E-4</v>
      </c>
      <c r="H103" s="21">
        <f t="shared" si="16"/>
        <v>151</v>
      </c>
      <c r="I103" s="21"/>
      <c r="J103" s="21"/>
      <c r="K103" s="21"/>
      <c r="P103" s="26" t="s">
        <v>408</v>
      </c>
    </row>
    <row r="104" spans="2:16" s="18" customFormat="1" x14ac:dyDescent="0.45">
      <c r="B104" s="19" t="s">
        <v>112</v>
      </c>
      <c r="C104" s="19">
        <v>70</v>
      </c>
      <c r="D104" s="19">
        <f>VLOOKUP($D$33+2,Data!$A$5:$HG$243,C104+2)</f>
        <v>0</v>
      </c>
      <c r="E104" s="20">
        <f t="shared" si="14"/>
        <v>0</v>
      </c>
      <c r="F104" s="19" t="s">
        <v>112</v>
      </c>
      <c r="G104" s="21">
        <f t="shared" si="15"/>
        <v>7.000000000000001E-4</v>
      </c>
      <c r="H104" s="21">
        <f t="shared" si="16"/>
        <v>150</v>
      </c>
      <c r="I104" s="21"/>
      <c r="J104" s="21"/>
      <c r="K104" s="21"/>
      <c r="P104" s="26" t="s">
        <v>136</v>
      </c>
    </row>
    <row r="105" spans="2:16" s="18" customFormat="1" x14ac:dyDescent="0.45">
      <c r="B105" s="19" t="s">
        <v>430</v>
      </c>
      <c r="C105" s="19">
        <v>71</v>
      </c>
      <c r="D105" s="19">
        <f>VLOOKUP($D$33+2,Data!$A$5:$HG$243,C105+2)</f>
        <v>28</v>
      </c>
      <c r="E105" s="20">
        <f t="shared" si="14"/>
        <v>6.2780269058295968</v>
      </c>
      <c r="F105" s="19" t="s">
        <v>430</v>
      </c>
      <c r="G105" s="21">
        <f t="shared" si="15"/>
        <v>28.000710000000002</v>
      </c>
      <c r="H105" s="21">
        <f t="shared" si="16"/>
        <v>3</v>
      </c>
      <c r="I105" s="21"/>
      <c r="J105" s="21"/>
      <c r="K105" s="21"/>
      <c r="P105" s="26" t="s">
        <v>206</v>
      </c>
    </row>
    <row r="106" spans="2:16" s="18" customFormat="1" x14ac:dyDescent="0.45">
      <c r="B106" s="19" t="s">
        <v>431</v>
      </c>
      <c r="C106" s="19">
        <v>72</v>
      </c>
      <c r="D106" s="19">
        <f>VLOOKUP($D$33+2,Data!$A$5:$HG$243,C106+2)</f>
        <v>0</v>
      </c>
      <c r="E106" s="20">
        <f t="shared" si="14"/>
        <v>0</v>
      </c>
      <c r="F106" s="19" t="s">
        <v>431</v>
      </c>
      <c r="G106" s="21">
        <f t="shared" si="15"/>
        <v>7.2000000000000005E-4</v>
      </c>
      <c r="H106" s="21">
        <f t="shared" si="16"/>
        <v>149</v>
      </c>
      <c r="I106" s="21"/>
      <c r="J106" s="21"/>
      <c r="K106" s="21"/>
      <c r="P106" s="26" t="s">
        <v>247</v>
      </c>
    </row>
    <row r="107" spans="2:16" s="18" customFormat="1" x14ac:dyDescent="0.45">
      <c r="B107" s="19" t="s">
        <v>50</v>
      </c>
      <c r="C107" s="19">
        <v>73</v>
      </c>
      <c r="D107" s="19">
        <f>VLOOKUP($D$33+2,Data!$A$5:$HG$243,C107+2)</f>
        <v>0</v>
      </c>
      <c r="E107" s="20">
        <f t="shared" si="14"/>
        <v>0</v>
      </c>
      <c r="F107" s="19" t="s">
        <v>50</v>
      </c>
      <c r="G107" s="21">
        <f t="shared" si="15"/>
        <v>7.3000000000000007E-4</v>
      </c>
      <c r="H107" s="21">
        <f t="shared" si="16"/>
        <v>148</v>
      </c>
      <c r="I107" s="21"/>
      <c r="J107" s="21"/>
      <c r="K107" s="21"/>
      <c r="P107" s="26" t="s">
        <v>154</v>
      </c>
    </row>
    <row r="108" spans="2:16" s="18" customFormat="1" x14ac:dyDescent="0.45">
      <c r="B108" s="19" t="s">
        <v>52</v>
      </c>
      <c r="C108" s="19">
        <v>74</v>
      </c>
      <c r="D108" s="19">
        <f>VLOOKUP($D$33+2,Data!$A$5:$HG$243,C108+2)</f>
        <v>0</v>
      </c>
      <c r="E108" s="20">
        <f t="shared" si="14"/>
        <v>0</v>
      </c>
      <c r="F108" s="19" t="s">
        <v>52</v>
      </c>
      <c r="G108" s="21">
        <f t="shared" si="15"/>
        <v>7.400000000000001E-4</v>
      </c>
      <c r="H108" s="21">
        <f t="shared" si="16"/>
        <v>147</v>
      </c>
      <c r="I108" s="21"/>
      <c r="J108" s="21"/>
      <c r="K108" s="21"/>
      <c r="P108" s="26" t="s">
        <v>284</v>
      </c>
    </row>
    <row r="109" spans="2:16" s="18" customFormat="1" x14ac:dyDescent="0.45">
      <c r="B109" s="19" t="s">
        <v>72</v>
      </c>
      <c r="C109" s="19">
        <v>75</v>
      </c>
      <c r="D109" s="19">
        <f>VLOOKUP($D$33+2,Data!$A$5:$HG$243,C109+2)</f>
        <v>0</v>
      </c>
      <c r="E109" s="20">
        <f t="shared" si="14"/>
        <v>0</v>
      </c>
      <c r="F109" s="19" t="s">
        <v>72</v>
      </c>
      <c r="G109" s="21">
        <f t="shared" si="15"/>
        <v>7.5000000000000002E-4</v>
      </c>
      <c r="H109" s="21">
        <f t="shared" si="16"/>
        <v>146</v>
      </c>
      <c r="I109" s="21"/>
      <c r="J109" s="21"/>
      <c r="K109" s="21"/>
      <c r="P109" s="26" t="s">
        <v>168</v>
      </c>
    </row>
    <row r="110" spans="2:16" s="18" customFormat="1" x14ac:dyDescent="0.45">
      <c r="B110" s="19" t="s">
        <v>90</v>
      </c>
      <c r="C110" s="19">
        <v>76</v>
      </c>
      <c r="D110" s="19">
        <f>VLOOKUP($D$33+2,Data!$A$5:$HG$243,C110+2)</f>
        <v>0</v>
      </c>
      <c r="E110" s="20">
        <f t="shared" si="14"/>
        <v>0</v>
      </c>
      <c r="F110" s="19" t="s">
        <v>90</v>
      </c>
      <c r="G110" s="21">
        <f t="shared" si="15"/>
        <v>7.6000000000000004E-4</v>
      </c>
      <c r="H110" s="21">
        <f t="shared" si="16"/>
        <v>145</v>
      </c>
      <c r="I110" s="21"/>
      <c r="J110" s="21"/>
      <c r="K110" s="21"/>
      <c r="P110" s="26" t="s">
        <v>178</v>
      </c>
    </row>
    <row r="111" spans="2:16" s="18" customFormat="1" x14ac:dyDescent="0.45">
      <c r="B111" s="19" t="s">
        <v>371</v>
      </c>
      <c r="C111" s="19">
        <v>77</v>
      </c>
      <c r="D111" s="19">
        <f>VLOOKUP($D$33+2,Data!$A$5:$HG$243,C111+2)</f>
        <v>0</v>
      </c>
      <c r="E111" s="20">
        <f t="shared" si="14"/>
        <v>0</v>
      </c>
      <c r="F111" s="19" t="s">
        <v>371</v>
      </c>
      <c r="G111" s="21">
        <f t="shared" si="15"/>
        <v>7.7000000000000007E-4</v>
      </c>
      <c r="H111" s="21">
        <f t="shared" si="16"/>
        <v>144</v>
      </c>
      <c r="I111" s="21"/>
      <c r="J111" s="21"/>
      <c r="K111" s="21"/>
      <c r="P111" s="26" t="s">
        <v>162</v>
      </c>
    </row>
    <row r="112" spans="2:16" s="18" customFormat="1" x14ac:dyDescent="0.45">
      <c r="B112" s="19" t="s">
        <v>370</v>
      </c>
      <c r="C112" s="19">
        <v>78</v>
      </c>
      <c r="D112" s="19">
        <f>VLOOKUP($D$33+2,Data!$A$5:$HG$243,C112+2)</f>
        <v>0</v>
      </c>
      <c r="E112" s="20">
        <f t="shared" si="14"/>
        <v>0</v>
      </c>
      <c r="F112" s="19" t="s">
        <v>370</v>
      </c>
      <c r="G112" s="21">
        <f t="shared" si="15"/>
        <v>7.8000000000000009E-4</v>
      </c>
      <c r="H112" s="21">
        <f t="shared" si="16"/>
        <v>143</v>
      </c>
      <c r="I112" s="21"/>
      <c r="J112" s="21"/>
      <c r="K112" s="21"/>
      <c r="P112" s="26" t="s">
        <v>130</v>
      </c>
    </row>
    <row r="113" spans="2:16" s="18" customFormat="1" x14ac:dyDescent="0.45">
      <c r="B113" s="19" t="s">
        <v>27</v>
      </c>
      <c r="C113" s="19">
        <v>79</v>
      </c>
      <c r="D113" s="19">
        <f>VLOOKUP($D$33+2,Data!$A$5:$HG$243,C113+2)</f>
        <v>0</v>
      </c>
      <c r="E113" s="20">
        <f t="shared" si="14"/>
        <v>0</v>
      </c>
      <c r="F113" s="19" t="s">
        <v>27</v>
      </c>
      <c r="G113" s="21">
        <f t="shared" si="15"/>
        <v>7.9000000000000001E-4</v>
      </c>
      <c r="H113" s="21">
        <f t="shared" si="16"/>
        <v>142</v>
      </c>
      <c r="I113" s="21"/>
      <c r="J113" s="21"/>
      <c r="K113" s="21"/>
      <c r="P113" s="26" t="s">
        <v>271</v>
      </c>
    </row>
    <row r="114" spans="2:16" s="18" customFormat="1" x14ac:dyDescent="0.45">
      <c r="B114" s="19" t="s">
        <v>376</v>
      </c>
      <c r="C114" s="19">
        <v>80</v>
      </c>
      <c r="D114" s="19">
        <f>VLOOKUP($D$33+2,Data!$A$5:$HG$243,C114+2)</f>
        <v>0</v>
      </c>
      <c r="E114" s="20">
        <f t="shared" si="14"/>
        <v>0</v>
      </c>
      <c r="F114" s="19" t="s">
        <v>376</v>
      </c>
      <c r="G114" s="21">
        <f t="shared" si="15"/>
        <v>8.0000000000000004E-4</v>
      </c>
      <c r="H114" s="21">
        <f t="shared" si="16"/>
        <v>141</v>
      </c>
      <c r="I114" s="21"/>
      <c r="J114" s="21"/>
      <c r="K114" s="21"/>
      <c r="P114" s="26" t="s">
        <v>148</v>
      </c>
    </row>
    <row r="115" spans="2:16" s="18" customFormat="1" x14ac:dyDescent="0.45">
      <c r="B115" s="19" t="s">
        <v>353</v>
      </c>
      <c r="C115" s="19">
        <v>81</v>
      </c>
      <c r="D115" s="19">
        <f>VLOOKUP($D$33+2,Data!$A$5:$HG$243,C115+2)</f>
        <v>0</v>
      </c>
      <c r="E115" s="20">
        <f t="shared" si="14"/>
        <v>0</v>
      </c>
      <c r="F115" s="19" t="s">
        <v>353</v>
      </c>
      <c r="G115" s="21">
        <f t="shared" si="15"/>
        <v>8.1000000000000006E-4</v>
      </c>
      <c r="H115" s="21">
        <f t="shared" si="16"/>
        <v>140</v>
      </c>
      <c r="I115" s="21"/>
      <c r="J115" s="21"/>
      <c r="K115" s="21"/>
      <c r="P115" s="26" t="s">
        <v>285</v>
      </c>
    </row>
    <row r="116" spans="2:16" s="18" customFormat="1" x14ac:dyDescent="0.45">
      <c r="B116" s="19" t="s">
        <v>352</v>
      </c>
      <c r="C116" s="19">
        <v>82</v>
      </c>
      <c r="D116" s="19">
        <f>VLOOKUP($D$33+2,Data!$A$5:$HG$243,C116+2)</f>
        <v>0</v>
      </c>
      <c r="E116" s="20">
        <f t="shared" si="14"/>
        <v>0</v>
      </c>
      <c r="F116" s="19" t="s">
        <v>352</v>
      </c>
      <c r="G116" s="21">
        <f t="shared" si="15"/>
        <v>8.2000000000000009E-4</v>
      </c>
      <c r="H116" s="21">
        <f t="shared" si="16"/>
        <v>139</v>
      </c>
      <c r="I116" s="21"/>
      <c r="J116" s="21"/>
      <c r="K116" s="21"/>
      <c r="P116" s="26" t="s">
        <v>263</v>
      </c>
    </row>
    <row r="117" spans="2:16" s="18" customFormat="1" x14ac:dyDescent="0.45">
      <c r="B117" s="19" t="s">
        <v>11</v>
      </c>
      <c r="C117" s="19">
        <v>83</v>
      </c>
      <c r="D117" s="19">
        <f>VLOOKUP($D$33+2,Data!$A$5:$HG$243,C117+2)</f>
        <v>0</v>
      </c>
      <c r="E117" s="20">
        <f t="shared" si="14"/>
        <v>0</v>
      </c>
      <c r="F117" s="19" t="s">
        <v>11</v>
      </c>
      <c r="G117" s="21">
        <f t="shared" si="15"/>
        <v>8.3000000000000012E-4</v>
      </c>
      <c r="H117" s="21">
        <f t="shared" si="16"/>
        <v>138</v>
      </c>
      <c r="I117" s="21"/>
      <c r="J117" s="21"/>
      <c r="K117" s="21"/>
      <c r="P117" s="26" t="s">
        <v>397</v>
      </c>
    </row>
    <row r="118" spans="2:16" s="18" customFormat="1" x14ac:dyDescent="0.45">
      <c r="B118" s="19" t="s">
        <v>432</v>
      </c>
      <c r="C118" s="19">
        <v>84</v>
      </c>
      <c r="D118" s="19">
        <f>VLOOKUP($D$33+2,Data!$A$5:$HG$243,C118+2)</f>
        <v>0</v>
      </c>
      <c r="E118" s="20">
        <f t="shared" si="14"/>
        <v>0</v>
      </c>
      <c r="F118" s="19" t="s">
        <v>432</v>
      </c>
      <c r="G118" s="21">
        <f t="shared" si="15"/>
        <v>8.4000000000000003E-4</v>
      </c>
      <c r="H118" s="21">
        <f t="shared" si="16"/>
        <v>137</v>
      </c>
      <c r="I118" s="21"/>
      <c r="J118" s="21"/>
      <c r="K118" s="21"/>
      <c r="P118" s="26" t="s">
        <v>272</v>
      </c>
    </row>
    <row r="119" spans="2:16" s="18" customFormat="1" x14ac:dyDescent="0.45">
      <c r="B119" s="19" t="s">
        <v>433</v>
      </c>
      <c r="C119" s="19">
        <v>85</v>
      </c>
      <c r="D119" s="19">
        <f>VLOOKUP($D$33+2,Data!$A$5:$HG$243,C119+2)</f>
        <v>0</v>
      </c>
      <c r="E119" s="20">
        <f t="shared" si="14"/>
        <v>0</v>
      </c>
      <c r="F119" s="19" t="s">
        <v>433</v>
      </c>
      <c r="G119" s="21">
        <f t="shared" si="15"/>
        <v>8.5000000000000006E-4</v>
      </c>
      <c r="H119" s="21">
        <f t="shared" si="16"/>
        <v>136</v>
      </c>
      <c r="I119" s="21"/>
      <c r="J119" s="21"/>
      <c r="K119" s="21"/>
      <c r="P119" s="26" t="s">
        <v>415</v>
      </c>
    </row>
    <row r="120" spans="2:16" s="18" customFormat="1" x14ac:dyDescent="0.45">
      <c r="B120" s="19" t="s">
        <v>107</v>
      </c>
      <c r="C120" s="19">
        <v>86</v>
      </c>
      <c r="D120" s="19">
        <f>VLOOKUP($D$33+2,Data!$A$5:$HG$243,C120+2)</f>
        <v>0</v>
      </c>
      <c r="E120" s="20">
        <f t="shared" si="14"/>
        <v>0</v>
      </c>
      <c r="F120" s="19" t="s">
        <v>107</v>
      </c>
      <c r="G120" s="21">
        <f t="shared" si="15"/>
        <v>8.6000000000000009E-4</v>
      </c>
      <c r="H120" s="21">
        <f t="shared" si="16"/>
        <v>135</v>
      </c>
      <c r="I120" s="21"/>
      <c r="J120" s="21"/>
      <c r="K120" s="21"/>
      <c r="P120" s="26" t="s">
        <v>189</v>
      </c>
    </row>
    <row r="121" spans="2:16" s="18" customFormat="1" x14ac:dyDescent="0.45">
      <c r="B121" s="19" t="s">
        <v>85</v>
      </c>
      <c r="C121" s="19">
        <v>87</v>
      </c>
      <c r="D121" s="19">
        <f>VLOOKUP($D$33+2,Data!$A$5:$HG$243,C121+2)</f>
        <v>0</v>
      </c>
      <c r="E121" s="20">
        <f t="shared" si="14"/>
        <v>0</v>
      </c>
      <c r="F121" s="19" t="s">
        <v>85</v>
      </c>
      <c r="G121" s="21">
        <f t="shared" si="15"/>
        <v>8.7000000000000011E-4</v>
      </c>
      <c r="H121" s="21">
        <f t="shared" si="16"/>
        <v>134</v>
      </c>
      <c r="I121" s="21"/>
      <c r="J121" s="21"/>
      <c r="K121" s="21"/>
      <c r="P121" s="26" t="s">
        <v>163</v>
      </c>
    </row>
    <row r="122" spans="2:16" s="18" customFormat="1" x14ac:dyDescent="0.45">
      <c r="B122" s="19" t="s">
        <v>322</v>
      </c>
      <c r="C122" s="19">
        <v>88</v>
      </c>
      <c r="D122" s="19">
        <f>VLOOKUP($D$33+2,Data!$A$5:$HG$243,C122+2)</f>
        <v>0</v>
      </c>
      <c r="E122" s="20">
        <f t="shared" si="14"/>
        <v>0</v>
      </c>
      <c r="F122" s="19" t="s">
        <v>322</v>
      </c>
      <c r="G122" s="21">
        <f t="shared" si="15"/>
        <v>8.8000000000000003E-4</v>
      </c>
      <c r="H122" s="21">
        <f t="shared" si="16"/>
        <v>133</v>
      </c>
      <c r="I122" s="21"/>
      <c r="J122" s="21"/>
      <c r="K122" s="21"/>
      <c r="P122" s="26" t="s">
        <v>239</v>
      </c>
    </row>
    <row r="123" spans="2:16" s="18" customFormat="1" x14ac:dyDescent="0.45">
      <c r="B123" s="19" t="s">
        <v>99</v>
      </c>
      <c r="C123" s="19">
        <v>89</v>
      </c>
      <c r="D123" s="19">
        <f>VLOOKUP($D$33+2,Data!$A$5:$HG$243,C123+2)</f>
        <v>0</v>
      </c>
      <c r="E123" s="20">
        <f t="shared" si="14"/>
        <v>0</v>
      </c>
      <c r="F123" s="19" t="s">
        <v>99</v>
      </c>
      <c r="G123" s="21">
        <f t="shared" si="15"/>
        <v>8.9000000000000006E-4</v>
      </c>
      <c r="H123" s="21">
        <f t="shared" si="16"/>
        <v>132</v>
      </c>
      <c r="I123" s="21"/>
      <c r="J123" s="21"/>
      <c r="K123" s="21"/>
      <c r="P123" s="26" t="s">
        <v>226</v>
      </c>
    </row>
    <row r="124" spans="2:16" s="18" customFormat="1" x14ac:dyDescent="0.45">
      <c r="B124" s="19" t="s">
        <v>362</v>
      </c>
      <c r="C124" s="19">
        <v>90</v>
      </c>
      <c r="D124" s="19">
        <f>VLOOKUP($D$33+2,Data!$A$5:$HG$243,C124+2)</f>
        <v>0</v>
      </c>
      <c r="E124" s="20">
        <f t="shared" si="14"/>
        <v>0</v>
      </c>
      <c r="F124" s="19" t="s">
        <v>362</v>
      </c>
      <c r="G124" s="21">
        <f t="shared" si="15"/>
        <v>9.0000000000000008E-4</v>
      </c>
      <c r="H124" s="21">
        <f t="shared" si="16"/>
        <v>131</v>
      </c>
      <c r="I124" s="21"/>
      <c r="J124" s="21"/>
      <c r="K124" s="21"/>
      <c r="P124" s="26" t="s">
        <v>207</v>
      </c>
    </row>
    <row r="125" spans="2:16" s="18" customFormat="1" x14ac:dyDescent="0.45">
      <c r="B125" s="19" t="s">
        <v>323</v>
      </c>
      <c r="C125" s="19">
        <v>91</v>
      </c>
      <c r="D125" s="19">
        <f>VLOOKUP($D$33+2,Data!$A$5:$HG$243,C125+2)</f>
        <v>0</v>
      </c>
      <c r="E125" s="20">
        <f t="shared" si="14"/>
        <v>0</v>
      </c>
      <c r="F125" s="19" t="s">
        <v>323</v>
      </c>
      <c r="G125" s="21">
        <f t="shared" si="15"/>
        <v>9.1000000000000011E-4</v>
      </c>
      <c r="H125" s="21">
        <f t="shared" si="16"/>
        <v>130</v>
      </c>
      <c r="I125" s="21"/>
      <c r="J125" s="21"/>
      <c r="K125" s="21"/>
      <c r="P125" s="26" t="s">
        <v>208</v>
      </c>
    </row>
    <row r="126" spans="2:16" s="18" customFormat="1" x14ac:dyDescent="0.45">
      <c r="B126" s="19" t="s">
        <v>3</v>
      </c>
      <c r="C126" s="19">
        <v>92</v>
      </c>
      <c r="D126" s="19">
        <f>VLOOKUP($D$33+2,Data!$A$5:$HG$243,C126+2)</f>
        <v>0</v>
      </c>
      <c r="E126" s="20">
        <f t="shared" si="14"/>
        <v>0</v>
      </c>
      <c r="F126" s="19" t="s">
        <v>3</v>
      </c>
      <c r="G126" s="21">
        <f t="shared" si="15"/>
        <v>9.2000000000000003E-4</v>
      </c>
      <c r="H126" s="21">
        <f t="shared" si="16"/>
        <v>129</v>
      </c>
      <c r="I126" s="21"/>
      <c r="J126" s="21"/>
      <c r="K126" s="21"/>
      <c r="P126" s="26" t="s">
        <v>150</v>
      </c>
    </row>
    <row r="127" spans="2:16" s="18" customFormat="1" x14ac:dyDescent="0.45">
      <c r="B127" s="19" t="s">
        <v>21</v>
      </c>
      <c r="C127" s="19">
        <v>93</v>
      </c>
      <c r="D127" s="19">
        <f>VLOOKUP($D$33+2,Data!$A$5:$HG$243,C127+2)</f>
        <v>0</v>
      </c>
      <c r="E127" s="20">
        <f t="shared" si="14"/>
        <v>0</v>
      </c>
      <c r="F127" s="19" t="s">
        <v>21</v>
      </c>
      <c r="G127" s="21">
        <f t="shared" si="15"/>
        <v>9.3000000000000005E-4</v>
      </c>
      <c r="H127" s="21">
        <f t="shared" si="16"/>
        <v>128</v>
      </c>
      <c r="I127" s="21"/>
      <c r="J127" s="21"/>
      <c r="K127" s="21"/>
      <c r="P127" s="26" t="s">
        <v>144</v>
      </c>
    </row>
    <row r="128" spans="2:16" s="18" customFormat="1" x14ac:dyDescent="0.45">
      <c r="B128" s="19" t="s">
        <v>116</v>
      </c>
      <c r="C128" s="19">
        <v>94</v>
      </c>
      <c r="D128" s="19">
        <f>VLOOKUP($D$33+2,Data!$A$5:$HG$243,C128+2)</f>
        <v>0</v>
      </c>
      <c r="E128" s="20">
        <f t="shared" si="14"/>
        <v>0</v>
      </c>
      <c r="F128" s="19" t="s">
        <v>116</v>
      </c>
      <c r="G128" s="21">
        <f t="shared" si="15"/>
        <v>9.4000000000000008E-4</v>
      </c>
      <c r="H128" s="21">
        <f t="shared" si="16"/>
        <v>127</v>
      </c>
      <c r="I128" s="21"/>
      <c r="J128" s="21"/>
      <c r="K128" s="21"/>
      <c r="P128" s="26" t="s">
        <v>209</v>
      </c>
    </row>
    <row r="129" spans="2:16" s="18" customFormat="1" x14ac:dyDescent="0.45">
      <c r="B129" s="19" t="s">
        <v>108</v>
      </c>
      <c r="C129" s="19">
        <v>95</v>
      </c>
      <c r="D129" s="19">
        <f>VLOOKUP($D$33+2,Data!$A$5:$HG$243,C129+2)</f>
        <v>0</v>
      </c>
      <c r="E129" s="20">
        <f t="shared" si="14"/>
        <v>0</v>
      </c>
      <c r="F129" s="19" t="s">
        <v>108</v>
      </c>
      <c r="G129" s="21">
        <f t="shared" si="15"/>
        <v>9.5000000000000011E-4</v>
      </c>
      <c r="H129" s="21">
        <f t="shared" si="16"/>
        <v>126</v>
      </c>
      <c r="I129" s="21"/>
      <c r="J129" s="21"/>
      <c r="K129" s="21"/>
      <c r="P129" s="26" t="s">
        <v>169</v>
      </c>
    </row>
    <row r="130" spans="2:16" s="18" customFormat="1" x14ac:dyDescent="0.45">
      <c r="B130" s="19" t="s">
        <v>65</v>
      </c>
      <c r="C130" s="19">
        <v>96</v>
      </c>
      <c r="D130" s="19">
        <f>VLOOKUP($D$33+2,Data!$A$5:$HG$243,C130+2)</f>
        <v>0</v>
      </c>
      <c r="E130" s="20">
        <f t="shared" si="14"/>
        <v>0</v>
      </c>
      <c r="F130" s="19" t="s">
        <v>65</v>
      </c>
      <c r="G130" s="21">
        <f t="shared" si="15"/>
        <v>9.6000000000000013E-4</v>
      </c>
      <c r="H130" s="21">
        <f t="shared" si="16"/>
        <v>125</v>
      </c>
      <c r="I130" s="21"/>
      <c r="J130" s="21"/>
      <c r="K130" s="21"/>
      <c r="P130" s="26" t="s">
        <v>234</v>
      </c>
    </row>
    <row r="131" spans="2:16" s="18" customFormat="1" x14ac:dyDescent="0.45">
      <c r="B131" s="19" t="s">
        <v>88</v>
      </c>
      <c r="C131" s="19">
        <v>97</v>
      </c>
      <c r="D131" s="19">
        <f>VLOOKUP($D$33+2,Data!$A$5:$HG$243,C131+2)</f>
        <v>0</v>
      </c>
      <c r="E131" s="20">
        <f t="shared" si="14"/>
        <v>0</v>
      </c>
      <c r="F131" s="19" t="s">
        <v>88</v>
      </c>
      <c r="G131" s="21">
        <f t="shared" si="15"/>
        <v>9.7000000000000005E-4</v>
      </c>
      <c r="H131" s="21">
        <f t="shared" si="16"/>
        <v>124</v>
      </c>
      <c r="I131" s="21"/>
      <c r="J131" s="21"/>
      <c r="K131" s="21"/>
      <c r="P131" s="26" t="s">
        <v>403</v>
      </c>
    </row>
    <row r="132" spans="2:16" s="18" customFormat="1" x14ac:dyDescent="0.45">
      <c r="B132" s="19" t="s">
        <v>82</v>
      </c>
      <c r="C132" s="19">
        <v>98</v>
      </c>
      <c r="D132" s="19">
        <f>VLOOKUP($D$33+2,Data!$A$5:$HG$243,C132+2)</f>
        <v>0</v>
      </c>
      <c r="E132" s="20">
        <f t="shared" si="14"/>
        <v>0</v>
      </c>
      <c r="F132" s="19" t="s">
        <v>82</v>
      </c>
      <c r="G132" s="21">
        <f t="shared" si="15"/>
        <v>9.8000000000000019E-4</v>
      </c>
      <c r="H132" s="21">
        <f t="shared" si="16"/>
        <v>123</v>
      </c>
      <c r="I132" s="21"/>
      <c r="J132" s="21"/>
      <c r="K132" s="21"/>
      <c r="P132" s="26" t="s">
        <v>149</v>
      </c>
    </row>
    <row r="133" spans="2:16" s="18" customFormat="1" x14ac:dyDescent="0.45">
      <c r="B133" s="19" t="s">
        <v>91</v>
      </c>
      <c r="C133" s="19">
        <v>99</v>
      </c>
      <c r="D133" s="19">
        <f>VLOOKUP($D$33+2,Data!$A$5:$HG$243,C133+2)</f>
        <v>0</v>
      </c>
      <c r="E133" s="20">
        <f t="shared" si="14"/>
        <v>0</v>
      </c>
      <c r="F133" s="19" t="s">
        <v>91</v>
      </c>
      <c r="G133" s="21">
        <f t="shared" si="15"/>
        <v>9.8999999999999999E-4</v>
      </c>
      <c r="H133" s="21">
        <f t="shared" si="16"/>
        <v>122</v>
      </c>
      <c r="I133" s="21"/>
      <c r="J133" s="21"/>
      <c r="K133" s="21"/>
      <c r="P133" s="26" t="s">
        <v>210</v>
      </c>
    </row>
    <row r="134" spans="2:16" s="18" customFormat="1" x14ac:dyDescent="0.45">
      <c r="B134" s="19" t="s">
        <v>434</v>
      </c>
      <c r="C134" s="19">
        <v>100</v>
      </c>
      <c r="D134" s="19">
        <f>VLOOKUP($D$33+2,Data!$A$5:$HG$243,C134+2)</f>
        <v>0</v>
      </c>
      <c r="E134" s="20">
        <f t="shared" si="14"/>
        <v>0</v>
      </c>
      <c r="F134" s="19" t="s">
        <v>434</v>
      </c>
      <c r="G134" s="21">
        <f t="shared" si="15"/>
        <v>1E-3</v>
      </c>
      <c r="H134" s="21">
        <f t="shared" si="16"/>
        <v>121</v>
      </c>
      <c r="I134" s="21"/>
      <c r="J134" s="21"/>
      <c r="K134" s="21"/>
      <c r="P134" s="26" t="s">
        <v>248</v>
      </c>
    </row>
    <row r="135" spans="2:16" s="18" customFormat="1" x14ac:dyDescent="0.45">
      <c r="B135" s="19" t="s">
        <v>435</v>
      </c>
      <c r="C135" s="19">
        <v>101</v>
      </c>
      <c r="D135" s="19">
        <f>VLOOKUP($D$33+2,Data!$A$5:$HG$243,C135+2)</f>
        <v>0</v>
      </c>
      <c r="E135" s="20">
        <f t="shared" si="14"/>
        <v>0</v>
      </c>
      <c r="F135" s="19" t="s">
        <v>435</v>
      </c>
      <c r="G135" s="21">
        <f t="shared" si="15"/>
        <v>1.01E-3</v>
      </c>
      <c r="H135" s="21">
        <f t="shared" si="16"/>
        <v>120</v>
      </c>
      <c r="I135" s="21"/>
      <c r="J135" s="21"/>
      <c r="K135" s="21"/>
      <c r="P135" s="26" t="s">
        <v>294</v>
      </c>
    </row>
    <row r="136" spans="2:16" s="18" customFormat="1" x14ac:dyDescent="0.45">
      <c r="B136" s="19" t="s">
        <v>436</v>
      </c>
      <c r="C136" s="19">
        <v>102</v>
      </c>
      <c r="D136" s="19">
        <f>VLOOKUP($D$33+2,Data!$A$5:$HG$243,C136+2)</f>
        <v>0</v>
      </c>
      <c r="E136" s="20">
        <f t="shared" si="14"/>
        <v>0</v>
      </c>
      <c r="F136" s="19" t="s">
        <v>436</v>
      </c>
      <c r="G136" s="21">
        <f t="shared" si="15"/>
        <v>1.0200000000000001E-3</v>
      </c>
      <c r="H136" s="21">
        <f t="shared" si="16"/>
        <v>119</v>
      </c>
      <c r="I136" s="21"/>
      <c r="J136" s="21"/>
      <c r="K136" s="21"/>
      <c r="P136" s="26" t="s">
        <v>131</v>
      </c>
    </row>
    <row r="137" spans="2:16" s="18" customFormat="1" x14ac:dyDescent="0.45">
      <c r="B137" s="19" t="s">
        <v>73</v>
      </c>
      <c r="C137" s="19">
        <v>103</v>
      </c>
      <c r="D137" s="19">
        <f>VLOOKUP($D$33+2,Data!$A$5:$HG$243,C137+2)</f>
        <v>0</v>
      </c>
      <c r="E137" s="20">
        <f t="shared" si="14"/>
        <v>0</v>
      </c>
      <c r="F137" s="19" t="s">
        <v>73</v>
      </c>
      <c r="G137" s="21">
        <f t="shared" si="15"/>
        <v>1.0300000000000001E-3</v>
      </c>
      <c r="H137" s="21">
        <f t="shared" si="16"/>
        <v>118</v>
      </c>
      <c r="I137" s="21"/>
      <c r="J137" s="21"/>
      <c r="K137" s="21"/>
      <c r="P137" s="26" t="s">
        <v>404</v>
      </c>
    </row>
    <row r="138" spans="2:16" s="18" customFormat="1" x14ac:dyDescent="0.45">
      <c r="B138" s="19" t="s">
        <v>117</v>
      </c>
      <c r="C138" s="19">
        <v>104</v>
      </c>
      <c r="D138" s="19">
        <f>VLOOKUP($D$33+2,Data!$A$5:$HG$243,C138+2)</f>
        <v>0</v>
      </c>
      <c r="E138" s="20">
        <f t="shared" si="14"/>
        <v>0</v>
      </c>
      <c r="F138" s="19" t="s">
        <v>117</v>
      </c>
      <c r="G138" s="21">
        <f t="shared" si="15"/>
        <v>1.0400000000000001E-3</v>
      </c>
      <c r="H138" s="21">
        <f t="shared" si="16"/>
        <v>117</v>
      </c>
      <c r="I138" s="21"/>
      <c r="J138" s="21"/>
      <c r="K138" s="21"/>
      <c r="P138" s="26" t="s">
        <v>184</v>
      </c>
    </row>
    <row r="139" spans="2:16" s="18" customFormat="1" x14ac:dyDescent="0.45">
      <c r="B139" s="19" t="s">
        <v>437</v>
      </c>
      <c r="C139" s="19">
        <v>105</v>
      </c>
      <c r="D139" s="19">
        <f>VLOOKUP($D$33+2,Data!$A$5:$HG$243,C139+2)</f>
        <v>0</v>
      </c>
      <c r="E139" s="20">
        <f t="shared" si="14"/>
        <v>0</v>
      </c>
      <c r="F139" s="19" t="s">
        <v>437</v>
      </c>
      <c r="G139" s="21">
        <f t="shared" si="15"/>
        <v>1.0500000000000002E-3</v>
      </c>
      <c r="H139" s="21">
        <f t="shared" si="16"/>
        <v>116</v>
      </c>
      <c r="I139" s="21"/>
      <c r="J139" s="21"/>
      <c r="K139" s="21"/>
      <c r="P139" s="26" t="s">
        <v>211</v>
      </c>
    </row>
    <row r="140" spans="2:16" s="18" customFormat="1" x14ac:dyDescent="0.45">
      <c r="B140" s="19" t="s">
        <v>45</v>
      </c>
      <c r="C140" s="19">
        <v>106</v>
      </c>
      <c r="D140" s="19">
        <f>VLOOKUP($D$33+2,Data!$A$5:$HG$243,C140+2)</f>
        <v>0</v>
      </c>
      <c r="E140" s="20">
        <f t="shared" si="14"/>
        <v>0</v>
      </c>
      <c r="F140" s="19" t="s">
        <v>45</v>
      </c>
      <c r="G140" s="21">
        <f t="shared" si="15"/>
        <v>1.0600000000000002E-3</v>
      </c>
      <c r="H140" s="21">
        <f t="shared" si="16"/>
        <v>115</v>
      </c>
      <c r="I140" s="21"/>
      <c r="J140" s="21"/>
      <c r="K140" s="21"/>
      <c r="P140" s="26" t="s">
        <v>249</v>
      </c>
    </row>
    <row r="141" spans="2:16" s="18" customFormat="1" x14ac:dyDescent="0.45">
      <c r="B141" s="19" t="s">
        <v>94</v>
      </c>
      <c r="C141" s="19">
        <v>107</v>
      </c>
      <c r="D141" s="19">
        <f>VLOOKUP($D$33+2,Data!$A$5:$HG$243,C141+2)</f>
        <v>0</v>
      </c>
      <c r="E141" s="20">
        <f t="shared" si="14"/>
        <v>0</v>
      </c>
      <c r="F141" s="19" t="s">
        <v>94</v>
      </c>
      <c r="G141" s="21">
        <f t="shared" si="15"/>
        <v>1.07E-3</v>
      </c>
      <c r="H141" s="21">
        <f t="shared" si="16"/>
        <v>114</v>
      </c>
      <c r="I141" s="21"/>
      <c r="J141" s="21"/>
      <c r="K141" s="21"/>
      <c r="P141" s="26" t="s">
        <v>221</v>
      </c>
    </row>
    <row r="142" spans="2:16" s="18" customFormat="1" x14ac:dyDescent="0.45">
      <c r="B142" s="19" t="s">
        <v>24</v>
      </c>
      <c r="C142" s="19">
        <v>108</v>
      </c>
      <c r="D142" s="19">
        <f>VLOOKUP($D$33+2,Data!$A$5:$HG$243,C142+2)</f>
        <v>0</v>
      </c>
      <c r="E142" s="20">
        <f t="shared" si="14"/>
        <v>0</v>
      </c>
      <c r="F142" s="19" t="s">
        <v>24</v>
      </c>
      <c r="G142" s="21">
        <f t="shared" si="15"/>
        <v>1.08E-3</v>
      </c>
      <c r="H142" s="21">
        <f t="shared" si="16"/>
        <v>113</v>
      </c>
      <c r="I142" s="21"/>
      <c r="J142" s="21"/>
      <c r="K142" s="21"/>
      <c r="P142" s="26" t="s">
        <v>190</v>
      </c>
    </row>
    <row r="143" spans="2:16" s="18" customFormat="1" x14ac:dyDescent="0.45">
      <c r="B143" s="19" t="s">
        <v>25</v>
      </c>
      <c r="C143" s="19">
        <v>109</v>
      </c>
      <c r="D143" s="19">
        <f>VLOOKUP($D$33+2,Data!$A$5:$HG$243,C143+2)</f>
        <v>0</v>
      </c>
      <c r="E143" s="20">
        <f t="shared" si="14"/>
        <v>0</v>
      </c>
      <c r="F143" s="19" t="s">
        <v>25</v>
      </c>
      <c r="G143" s="21">
        <f t="shared" si="15"/>
        <v>1.09E-3</v>
      </c>
      <c r="H143" s="21">
        <f t="shared" si="16"/>
        <v>112</v>
      </c>
      <c r="I143" s="21"/>
      <c r="J143" s="21"/>
      <c r="K143" s="21"/>
      <c r="P143" s="26" t="s">
        <v>212</v>
      </c>
    </row>
    <row r="144" spans="2:16" s="18" customFormat="1" x14ac:dyDescent="0.45">
      <c r="B144" s="19" t="s">
        <v>344</v>
      </c>
      <c r="C144" s="19">
        <v>110</v>
      </c>
      <c r="D144" s="19">
        <f>VLOOKUP($D$33+2,Data!$A$5:$HG$243,C144+2)</f>
        <v>0</v>
      </c>
      <c r="E144" s="20">
        <f t="shared" si="14"/>
        <v>0</v>
      </c>
      <c r="F144" s="19" t="s">
        <v>344</v>
      </c>
      <c r="G144" s="21">
        <f t="shared" si="15"/>
        <v>1.1000000000000001E-3</v>
      </c>
      <c r="H144" s="21">
        <f t="shared" si="16"/>
        <v>111</v>
      </c>
      <c r="I144" s="21"/>
      <c r="J144" s="21"/>
      <c r="K144" s="21"/>
      <c r="P144" s="26" t="s">
        <v>286</v>
      </c>
    </row>
    <row r="145" spans="2:16" s="18" customFormat="1" x14ac:dyDescent="0.45">
      <c r="B145" s="19" t="s">
        <v>26</v>
      </c>
      <c r="C145" s="19">
        <v>111</v>
      </c>
      <c r="D145" s="19">
        <f>VLOOKUP($D$33+2,Data!$A$5:$HG$243,C145+2)</f>
        <v>0</v>
      </c>
      <c r="E145" s="20">
        <f t="shared" si="14"/>
        <v>0</v>
      </c>
      <c r="F145" s="19" t="s">
        <v>26</v>
      </c>
      <c r="G145" s="21">
        <f t="shared" si="15"/>
        <v>1.1100000000000001E-3</v>
      </c>
      <c r="H145" s="21">
        <f t="shared" si="16"/>
        <v>110</v>
      </c>
      <c r="I145" s="21"/>
      <c r="J145" s="21"/>
      <c r="K145" s="21"/>
      <c r="P145" s="26" t="s">
        <v>199</v>
      </c>
    </row>
    <row r="146" spans="2:16" s="18" customFormat="1" x14ac:dyDescent="0.45">
      <c r="B146" s="19" t="s">
        <v>438</v>
      </c>
      <c r="C146" s="19">
        <v>112</v>
      </c>
      <c r="D146" s="19">
        <f>VLOOKUP($D$33+2,Data!$A$5:$HG$243,C146+2)</f>
        <v>0</v>
      </c>
      <c r="E146" s="20">
        <f t="shared" si="14"/>
        <v>0</v>
      </c>
      <c r="F146" s="19" t="s">
        <v>438</v>
      </c>
      <c r="G146" s="21">
        <f t="shared" si="15"/>
        <v>1.1200000000000001E-3</v>
      </c>
      <c r="H146" s="21">
        <f t="shared" si="16"/>
        <v>109</v>
      </c>
      <c r="I146" s="21"/>
      <c r="J146" s="21"/>
      <c r="K146" s="21"/>
      <c r="P146" s="26" t="s">
        <v>155</v>
      </c>
    </row>
    <row r="147" spans="2:16" s="18" customFormat="1" x14ac:dyDescent="0.45">
      <c r="B147" s="19" t="s">
        <v>34</v>
      </c>
      <c r="C147" s="19">
        <v>113</v>
      </c>
      <c r="D147" s="19">
        <f>VLOOKUP($D$33+2,Data!$A$5:$HG$243,C147+2)</f>
        <v>0</v>
      </c>
      <c r="E147" s="20">
        <f t="shared" si="14"/>
        <v>0</v>
      </c>
      <c r="F147" s="19" t="s">
        <v>34</v>
      </c>
      <c r="G147" s="21">
        <f t="shared" si="15"/>
        <v>1.1300000000000001E-3</v>
      </c>
      <c r="H147" s="21">
        <f t="shared" si="16"/>
        <v>108</v>
      </c>
      <c r="I147" s="21"/>
      <c r="J147" s="21"/>
      <c r="K147" s="21"/>
      <c r="P147" s="26" t="s">
        <v>191</v>
      </c>
    </row>
    <row r="148" spans="2:16" s="18" customFormat="1" x14ac:dyDescent="0.45">
      <c r="B148" s="19" t="s">
        <v>100</v>
      </c>
      <c r="C148" s="19">
        <v>114</v>
      </c>
      <c r="D148" s="19">
        <f>VLOOKUP($D$33+2,Data!$A$5:$HG$243,C148+2)</f>
        <v>0</v>
      </c>
      <c r="E148" s="20">
        <f t="shared" si="14"/>
        <v>0</v>
      </c>
      <c r="F148" s="19" t="s">
        <v>100</v>
      </c>
      <c r="G148" s="21">
        <f t="shared" si="15"/>
        <v>1.1400000000000002E-3</v>
      </c>
      <c r="H148" s="21">
        <f t="shared" si="16"/>
        <v>107</v>
      </c>
      <c r="I148" s="21"/>
      <c r="J148" s="21"/>
      <c r="K148" s="21"/>
      <c r="P148" s="26" t="s">
        <v>156</v>
      </c>
    </row>
    <row r="149" spans="2:16" s="18" customFormat="1" x14ac:dyDescent="0.45">
      <c r="B149" s="19" t="s">
        <v>66</v>
      </c>
      <c r="C149" s="19">
        <v>115</v>
      </c>
      <c r="D149" s="19">
        <f>VLOOKUP($D$33+2,Data!$A$5:$HG$243,C149+2)</f>
        <v>0</v>
      </c>
      <c r="E149" s="20">
        <f t="shared" si="14"/>
        <v>0</v>
      </c>
      <c r="F149" s="19" t="s">
        <v>66</v>
      </c>
      <c r="G149" s="21">
        <f t="shared" si="15"/>
        <v>1.1500000000000002E-3</v>
      </c>
      <c r="H149" s="21">
        <f t="shared" si="16"/>
        <v>106</v>
      </c>
      <c r="I149" s="21"/>
      <c r="J149" s="21"/>
      <c r="K149" s="21"/>
      <c r="P149" s="26" t="s">
        <v>231</v>
      </c>
    </row>
    <row r="150" spans="2:16" s="18" customFormat="1" x14ac:dyDescent="0.45">
      <c r="B150" s="19" t="s">
        <v>22</v>
      </c>
      <c r="C150" s="19">
        <v>116</v>
      </c>
      <c r="D150" s="19">
        <f>VLOOKUP($D$33+2,Data!$A$5:$HG$243,C150+2)</f>
        <v>0</v>
      </c>
      <c r="E150" s="20">
        <f t="shared" si="14"/>
        <v>0</v>
      </c>
      <c r="F150" s="19" t="s">
        <v>22</v>
      </c>
      <c r="G150" s="21">
        <f t="shared" si="15"/>
        <v>1.16E-3</v>
      </c>
      <c r="H150" s="21">
        <f t="shared" si="16"/>
        <v>105</v>
      </c>
      <c r="I150" s="21"/>
      <c r="J150" s="21"/>
      <c r="K150" s="21"/>
      <c r="P150" s="26" t="s">
        <v>412</v>
      </c>
    </row>
    <row r="151" spans="2:16" s="18" customFormat="1" x14ac:dyDescent="0.45">
      <c r="B151" s="19" t="s">
        <v>55</v>
      </c>
      <c r="C151" s="19">
        <v>117</v>
      </c>
      <c r="D151" s="19">
        <f>VLOOKUP($D$33+2,Data!$A$5:$HG$243,C151+2)</f>
        <v>0</v>
      </c>
      <c r="E151" s="20">
        <f t="shared" si="14"/>
        <v>0</v>
      </c>
      <c r="F151" s="19" t="s">
        <v>55</v>
      </c>
      <c r="G151" s="21">
        <f t="shared" si="15"/>
        <v>1.17E-3</v>
      </c>
      <c r="H151" s="21">
        <f t="shared" si="16"/>
        <v>104</v>
      </c>
      <c r="I151" s="21"/>
      <c r="J151" s="21"/>
      <c r="K151" s="21"/>
      <c r="P151" s="26" t="s">
        <v>295</v>
      </c>
    </row>
    <row r="152" spans="2:16" s="18" customFormat="1" x14ac:dyDescent="0.45">
      <c r="B152" s="19" t="s">
        <v>113</v>
      </c>
      <c r="C152" s="19">
        <v>118</v>
      </c>
      <c r="D152" s="19">
        <f>VLOOKUP($D$33+2,Data!$A$5:$HG$243,C152+2)</f>
        <v>0</v>
      </c>
      <c r="E152" s="20">
        <f t="shared" si="14"/>
        <v>0</v>
      </c>
      <c r="F152" s="19" t="s">
        <v>113</v>
      </c>
      <c r="G152" s="21">
        <f t="shared" si="15"/>
        <v>1.1800000000000001E-3</v>
      </c>
      <c r="H152" s="21">
        <f t="shared" si="16"/>
        <v>103</v>
      </c>
      <c r="I152" s="21"/>
      <c r="J152" s="21"/>
      <c r="K152" s="21"/>
      <c r="P152" s="26" t="s">
        <v>401</v>
      </c>
    </row>
    <row r="153" spans="2:16" s="18" customFormat="1" x14ac:dyDescent="0.45">
      <c r="B153" s="19" t="s">
        <v>439</v>
      </c>
      <c r="C153" s="19">
        <v>119</v>
      </c>
      <c r="D153" s="19">
        <f>VLOOKUP($D$33+2,Data!$A$5:$HG$243,C153+2)</f>
        <v>0</v>
      </c>
      <c r="E153" s="20">
        <f t="shared" si="14"/>
        <v>0</v>
      </c>
      <c r="F153" s="19" t="s">
        <v>439</v>
      </c>
      <c r="G153" s="21">
        <f t="shared" si="15"/>
        <v>1.1900000000000001E-3</v>
      </c>
      <c r="H153" s="21">
        <f t="shared" si="16"/>
        <v>102</v>
      </c>
      <c r="I153" s="21"/>
      <c r="J153" s="21"/>
      <c r="K153" s="21"/>
      <c r="P153" s="26" t="s">
        <v>296</v>
      </c>
    </row>
    <row r="154" spans="2:16" s="18" customFormat="1" x14ac:dyDescent="0.45">
      <c r="B154" s="19" t="s">
        <v>440</v>
      </c>
      <c r="C154" s="19">
        <v>120</v>
      </c>
      <c r="D154" s="19">
        <f>VLOOKUP($D$33+2,Data!$A$5:$HG$243,C154+2)</f>
        <v>0</v>
      </c>
      <c r="E154" s="20">
        <f t="shared" si="14"/>
        <v>0</v>
      </c>
      <c r="F154" s="19" t="s">
        <v>440</v>
      </c>
      <c r="G154" s="21">
        <f t="shared" si="15"/>
        <v>1.2000000000000001E-3</v>
      </c>
      <c r="H154" s="21">
        <f t="shared" si="16"/>
        <v>101</v>
      </c>
      <c r="I154" s="21"/>
      <c r="J154" s="21"/>
      <c r="K154" s="21"/>
      <c r="P154" s="26" t="s">
        <v>227</v>
      </c>
    </row>
    <row r="155" spans="2:16" s="18" customFormat="1" x14ac:dyDescent="0.45">
      <c r="B155" s="19" t="s">
        <v>441</v>
      </c>
      <c r="C155" s="19">
        <v>121</v>
      </c>
      <c r="D155" s="19">
        <f>VLOOKUP($D$33+2,Data!$A$5:$HG$243,C155+2)</f>
        <v>0</v>
      </c>
      <c r="E155" s="20">
        <f t="shared" si="14"/>
        <v>0</v>
      </c>
      <c r="F155" s="19" t="s">
        <v>441</v>
      </c>
      <c r="G155" s="21">
        <f t="shared" si="15"/>
        <v>1.2100000000000001E-3</v>
      </c>
      <c r="H155" s="21">
        <f t="shared" si="16"/>
        <v>100</v>
      </c>
      <c r="I155" s="21"/>
      <c r="J155" s="21"/>
      <c r="K155" s="21"/>
      <c r="P155" s="26" t="s">
        <v>240</v>
      </c>
    </row>
    <row r="156" spans="2:16" s="18" customFormat="1" x14ac:dyDescent="0.45">
      <c r="B156" s="19" t="s">
        <v>74</v>
      </c>
      <c r="C156" s="19">
        <v>122</v>
      </c>
      <c r="D156" s="19">
        <f>VLOOKUP($D$33+2,Data!$A$5:$HG$243,C156+2)</f>
        <v>0</v>
      </c>
      <c r="E156" s="20">
        <f t="shared" si="14"/>
        <v>0</v>
      </c>
      <c r="F156" s="19" t="s">
        <v>74</v>
      </c>
      <c r="G156" s="21">
        <f t="shared" si="15"/>
        <v>1.2200000000000002E-3</v>
      </c>
      <c r="H156" s="21">
        <f t="shared" si="16"/>
        <v>99</v>
      </c>
      <c r="I156" s="21"/>
      <c r="J156" s="21"/>
      <c r="K156" s="21"/>
      <c r="P156" s="26" t="s">
        <v>170</v>
      </c>
    </row>
    <row r="157" spans="2:16" s="18" customFormat="1" x14ac:dyDescent="0.45">
      <c r="B157" s="19" t="s">
        <v>442</v>
      </c>
      <c r="C157" s="19">
        <v>123</v>
      </c>
      <c r="D157" s="19">
        <f>VLOOKUP($D$33+2,Data!$A$5:$HG$243,C157+2)</f>
        <v>0</v>
      </c>
      <c r="E157" s="20">
        <f t="shared" si="14"/>
        <v>0</v>
      </c>
      <c r="F157" s="19" t="s">
        <v>442</v>
      </c>
      <c r="G157" s="21">
        <f t="shared" si="15"/>
        <v>1.2300000000000002E-3</v>
      </c>
      <c r="H157" s="21">
        <f t="shared" si="16"/>
        <v>98</v>
      </c>
      <c r="I157" s="21"/>
      <c r="J157" s="21"/>
      <c r="K157" s="21"/>
      <c r="P157" s="26" t="s">
        <v>224</v>
      </c>
    </row>
    <row r="158" spans="2:16" s="18" customFormat="1" x14ac:dyDescent="0.45">
      <c r="B158" s="19" t="s">
        <v>364</v>
      </c>
      <c r="C158" s="19">
        <v>124</v>
      </c>
      <c r="D158" s="19">
        <f>VLOOKUP($D$33+2,Data!$A$5:$HG$243,C158+2)</f>
        <v>0</v>
      </c>
      <c r="E158" s="20">
        <f t="shared" si="14"/>
        <v>0</v>
      </c>
      <c r="F158" s="19" t="s">
        <v>364</v>
      </c>
      <c r="G158" s="21">
        <f t="shared" si="15"/>
        <v>1.24E-3</v>
      </c>
      <c r="H158" s="21">
        <f t="shared" si="16"/>
        <v>97</v>
      </c>
      <c r="I158" s="21"/>
      <c r="J158" s="21"/>
      <c r="K158" s="21"/>
      <c r="P158" s="26" t="s">
        <v>132</v>
      </c>
    </row>
    <row r="159" spans="2:16" s="18" customFormat="1" x14ac:dyDescent="0.45">
      <c r="B159" s="19" t="s">
        <v>363</v>
      </c>
      <c r="C159" s="19">
        <v>125</v>
      </c>
      <c r="D159" s="19">
        <f>VLOOKUP($D$33+2,Data!$A$5:$HG$243,C159+2)</f>
        <v>0</v>
      </c>
      <c r="E159" s="20">
        <f t="shared" si="14"/>
        <v>0</v>
      </c>
      <c r="F159" s="19" t="s">
        <v>363</v>
      </c>
      <c r="G159" s="21">
        <f t="shared" si="15"/>
        <v>1.25E-3</v>
      </c>
      <c r="H159" s="21">
        <f t="shared" si="16"/>
        <v>96</v>
      </c>
      <c r="I159" s="21"/>
      <c r="J159" s="21"/>
      <c r="K159" s="21"/>
      <c r="P159" s="26" t="s">
        <v>297</v>
      </c>
    </row>
    <row r="160" spans="2:16" s="18" customFormat="1" x14ac:dyDescent="0.45">
      <c r="B160" s="19" t="s">
        <v>115</v>
      </c>
      <c r="C160" s="19">
        <v>126</v>
      </c>
      <c r="D160" s="19">
        <f>VLOOKUP($D$33+2,Data!$A$5:$HG$243,C160+2)</f>
        <v>0</v>
      </c>
      <c r="E160" s="20">
        <f t="shared" si="14"/>
        <v>0</v>
      </c>
      <c r="F160" s="19" t="s">
        <v>115</v>
      </c>
      <c r="G160" s="21">
        <f t="shared" si="15"/>
        <v>1.2600000000000001E-3</v>
      </c>
      <c r="H160" s="21">
        <f t="shared" si="16"/>
        <v>95</v>
      </c>
      <c r="I160" s="21"/>
      <c r="J160" s="21"/>
      <c r="K160" s="21"/>
      <c r="P160" s="26" t="s">
        <v>334</v>
      </c>
    </row>
    <row r="161" spans="2:16" s="18" customFormat="1" x14ac:dyDescent="0.45">
      <c r="B161" s="19" t="s">
        <v>93</v>
      </c>
      <c r="C161" s="19">
        <v>127</v>
      </c>
      <c r="D161" s="19">
        <f>VLOOKUP($D$33+2,Data!$A$5:$HG$243,C161+2)</f>
        <v>0</v>
      </c>
      <c r="E161" s="20">
        <f t="shared" si="14"/>
        <v>0</v>
      </c>
      <c r="F161" s="19" t="s">
        <v>93</v>
      </c>
      <c r="G161" s="21">
        <f t="shared" si="15"/>
        <v>1.2700000000000001E-3</v>
      </c>
      <c r="H161" s="21">
        <f t="shared" si="16"/>
        <v>94</v>
      </c>
      <c r="I161" s="21"/>
      <c r="J161" s="21"/>
      <c r="K161" s="21"/>
      <c r="P161" s="26" t="s">
        <v>273</v>
      </c>
    </row>
    <row r="162" spans="2:16" s="18" customFormat="1" x14ac:dyDescent="0.45">
      <c r="B162" s="19" t="s">
        <v>324</v>
      </c>
      <c r="C162" s="19">
        <v>128</v>
      </c>
      <c r="D162" s="19">
        <f>VLOOKUP($D$33+2,Data!$A$5:$HG$243,C162+2)</f>
        <v>0</v>
      </c>
      <c r="E162" s="20">
        <f t="shared" si="14"/>
        <v>0</v>
      </c>
      <c r="F162" s="19" t="s">
        <v>324</v>
      </c>
      <c r="G162" s="21">
        <f t="shared" si="15"/>
        <v>1.2800000000000001E-3</v>
      </c>
      <c r="H162" s="21">
        <f t="shared" si="16"/>
        <v>93</v>
      </c>
      <c r="I162" s="21"/>
      <c r="J162" s="21"/>
      <c r="K162" s="21"/>
      <c r="P162" s="26" t="s">
        <v>335</v>
      </c>
    </row>
    <row r="163" spans="2:16" s="18" customFormat="1" x14ac:dyDescent="0.45">
      <c r="B163" s="19" t="s">
        <v>372</v>
      </c>
      <c r="C163" s="19">
        <v>129</v>
      </c>
      <c r="D163" s="19">
        <f>VLOOKUP($D$33+2,Data!$A$5:$HG$243,C163+2)</f>
        <v>0</v>
      </c>
      <c r="E163" s="20">
        <f t="shared" si="14"/>
        <v>0</v>
      </c>
      <c r="F163" s="19" t="s">
        <v>372</v>
      </c>
      <c r="G163" s="21">
        <f t="shared" si="15"/>
        <v>1.2900000000000001E-3</v>
      </c>
      <c r="H163" s="21">
        <f t="shared" si="16"/>
        <v>92</v>
      </c>
      <c r="I163" s="21"/>
      <c r="J163" s="21"/>
      <c r="K163" s="21"/>
      <c r="P163" s="26" t="s">
        <v>129</v>
      </c>
    </row>
    <row r="164" spans="2:16" s="18" customFormat="1" x14ac:dyDescent="0.45">
      <c r="B164" s="19" t="s">
        <v>443</v>
      </c>
      <c r="C164" s="19">
        <v>130</v>
      </c>
      <c r="D164" s="19">
        <f>VLOOKUP($D$33+2,Data!$A$5:$HG$243,C164+2)</f>
        <v>0</v>
      </c>
      <c r="E164" s="20">
        <f t="shared" ref="E164:E227" si="17">D164/SUM(D$35:D$247)*100</f>
        <v>0</v>
      </c>
      <c r="F164" s="19" t="s">
        <v>443</v>
      </c>
      <c r="G164" s="21">
        <f t="shared" ref="G164:G227" si="18">D164+0.00001*C164</f>
        <v>1.3000000000000002E-3</v>
      </c>
      <c r="H164" s="21">
        <f t="shared" si="16"/>
        <v>91</v>
      </c>
      <c r="I164" s="21"/>
      <c r="J164" s="21"/>
      <c r="K164" s="21"/>
      <c r="P164" s="26" t="s">
        <v>204</v>
      </c>
    </row>
    <row r="165" spans="2:16" s="18" customFormat="1" x14ac:dyDescent="0.45">
      <c r="B165" s="19" t="s">
        <v>75</v>
      </c>
      <c r="C165" s="19">
        <v>131</v>
      </c>
      <c r="D165" s="19">
        <f>VLOOKUP($D$33+2,Data!$A$5:$HG$243,C165+2)</f>
        <v>0</v>
      </c>
      <c r="E165" s="20">
        <f t="shared" si="17"/>
        <v>0</v>
      </c>
      <c r="F165" s="19" t="s">
        <v>75</v>
      </c>
      <c r="G165" s="21">
        <f t="shared" si="18"/>
        <v>1.3100000000000002E-3</v>
      </c>
      <c r="H165" s="21">
        <f t="shared" ref="H165:H228" si="19">RANK(G165,G$35:G$247)</f>
        <v>90</v>
      </c>
      <c r="I165" s="21"/>
      <c r="J165" s="21"/>
      <c r="K165" s="21"/>
      <c r="P165" s="26" t="s">
        <v>179</v>
      </c>
    </row>
    <row r="166" spans="2:16" s="18" customFormat="1" x14ac:dyDescent="0.45">
      <c r="B166" s="19" t="s">
        <v>120</v>
      </c>
      <c r="C166" s="19">
        <v>132</v>
      </c>
      <c r="D166" s="19">
        <f>VLOOKUP($D$33+2,Data!$A$5:$HG$243,C166+2)</f>
        <v>0</v>
      </c>
      <c r="E166" s="20">
        <f t="shared" si="17"/>
        <v>0</v>
      </c>
      <c r="F166" s="19" t="s">
        <v>120</v>
      </c>
      <c r="G166" s="21">
        <f t="shared" si="18"/>
        <v>1.3200000000000002E-3</v>
      </c>
      <c r="H166" s="21">
        <f t="shared" si="19"/>
        <v>89</v>
      </c>
      <c r="I166" s="21"/>
      <c r="J166" s="21"/>
      <c r="K166" s="21"/>
      <c r="P166" s="26" t="s">
        <v>157</v>
      </c>
    </row>
    <row r="167" spans="2:16" s="18" customFormat="1" x14ac:dyDescent="0.45">
      <c r="B167" s="19" t="s">
        <v>341</v>
      </c>
      <c r="C167" s="19">
        <v>133</v>
      </c>
      <c r="D167" s="19">
        <f>VLOOKUP($D$33+2,Data!$A$5:$HG$243,C167+2)</f>
        <v>0</v>
      </c>
      <c r="E167" s="20">
        <f t="shared" si="17"/>
        <v>0</v>
      </c>
      <c r="F167" s="19" t="s">
        <v>341</v>
      </c>
      <c r="G167" s="21">
        <f t="shared" si="18"/>
        <v>1.33E-3</v>
      </c>
      <c r="H167" s="21">
        <f t="shared" si="19"/>
        <v>88</v>
      </c>
      <c r="I167" s="21"/>
      <c r="J167" s="21"/>
      <c r="K167" s="21"/>
      <c r="P167" s="26" t="s">
        <v>232</v>
      </c>
    </row>
    <row r="168" spans="2:16" s="18" customFormat="1" x14ac:dyDescent="0.45">
      <c r="B168" s="19" t="s">
        <v>12</v>
      </c>
      <c r="C168" s="19">
        <v>134</v>
      </c>
      <c r="D168" s="19">
        <f>VLOOKUP($D$33+2,Data!$A$5:$HG$243,C168+2)</f>
        <v>0</v>
      </c>
      <c r="E168" s="20">
        <f t="shared" si="17"/>
        <v>0</v>
      </c>
      <c r="F168" s="19" t="s">
        <v>12</v>
      </c>
      <c r="G168" s="21">
        <f t="shared" si="18"/>
        <v>1.34E-3</v>
      </c>
      <c r="H168" s="21">
        <f t="shared" si="19"/>
        <v>87</v>
      </c>
      <c r="I168" s="21"/>
      <c r="J168" s="21"/>
      <c r="K168" s="21"/>
      <c r="P168" s="26" t="s">
        <v>182</v>
      </c>
    </row>
    <row r="169" spans="2:16" s="18" customFormat="1" x14ac:dyDescent="0.45">
      <c r="B169" s="19" t="s">
        <v>444</v>
      </c>
      <c r="C169" s="19">
        <v>135</v>
      </c>
      <c r="D169" s="19">
        <f>VLOOKUP($D$33+2,Data!$A$5:$HG$243,C169+2)</f>
        <v>9</v>
      </c>
      <c r="E169" s="20">
        <f t="shared" si="17"/>
        <v>2.0179372197309418</v>
      </c>
      <c r="F169" s="19" t="s">
        <v>444</v>
      </c>
      <c r="G169" s="21">
        <f t="shared" si="18"/>
        <v>9.0013500000000004</v>
      </c>
      <c r="H169" s="21">
        <f t="shared" si="19"/>
        <v>10</v>
      </c>
      <c r="I169" s="21"/>
      <c r="J169" s="21"/>
      <c r="K169" s="21"/>
      <c r="P169" s="26" t="s">
        <v>200</v>
      </c>
    </row>
    <row r="170" spans="2:16" s="18" customFormat="1" x14ac:dyDescent="0.45">
      <c r="B170" s="19" t="s">
        <v>445</v>
      </c>
      <c r="C170" s="19">
        <v>136</v>
      </c>
      <c r="D170" s="19">
        <f>VLOOKUP($D$33+2,Data!$A$5:$HG$243,C170+2)</f>
        <v>0</v>
      </c>
      <c r="E170" s="20">
        <f t="shared" si="17"/>
        <v>0</v>
      </c>
      <c r="F170" s="19" t="s">
        <v>445</v>
      </c>
      <c r="G170" s="21">
        <f t="shared" si="18"/>
        <v>1.3600000000000001E-3</v>
      </c>
      <c r="H170" s="21">
        <f t="shared" si="19"/>
        <v>86</v>
      </c>
      <c r="I170" s="21"/>
      <c r="J170" s="21"/>
      <c r="K170" s="21"/>
      <c r="P170" s="26" t="s">
        <v>298</v>
      </c>
    </row>
    <row r="171" spans="2:16" s="18" customFormat="1" x14ac:dyDescent="0.45">
      <c r="B171" s="19" t="s">
        <v>83</v>
      </c>
      <c r="C171" s="19">
        <v>137</v>
      </c>
      <c r="D171" s="19">
        <f>VLOOKUP($D$33+2,Data!$A$5:$HG$243,C171+2)</f>
        <v>0</v>
      </c>
      <c r="E171" s="20">
        <f t="shared" si="17"/>
        <v>0</v>
      </c>
      <c r="F171" s="19" t="s">
        <v>83</v>
      </c>
      <c r="G171" s="21">
        <f t="shared" si="18"/>
        <v>1.3700000000000001E-3</v>
      </c>
      <c r="H171" s="21">
        <f t="shared" si="19"/>
        <v>85</v>
      </c>
      <c r="I171" s="21"/>
      <c r="J171" s="21"/>
      <c r="K171" s="21"/>
      <c r="P171" s="26" t="s">
        <v>299</v>
      </c>
    </row>
    <row r="172" spans="2:16" s="18" customFormat="1" x14ac:dyDescent="0.45">
      <c r="B172" s="19" t="s">
        <v>446</v>
      </c>
      <c r="C172" s="19">
        <v>138</v>
      </c>
      <c r="D172" s="19">
        <f>VLOOKUP($D$33+2,Data!$A$5:$HG$243,C172+2)</f>
        <v>229</v>
      </c>
      <c r="E172" s="20">
        <f t="shared" si="17"/>
        <v>51.345291479820631</v>
      </c>
      <c r="F172" s="19" t="s">
        <v>446</v>
      </c>
      <c r="G172" s="21">
        <f t="shared" si="18"/>
        <v>229.00138000000001</v>
      </c>
      <c r="H172" s="21">
        <f t="shared" si="19"/>
        <v>1</v>
      </c>
      <c r="I172" s="21"/>
      <c r="J172" s="21"/>
      <c r="K172" s="21"/>
      <c r="P172" s="26" t="s">
        <v>133</v>
      </c>
    </row>
    <row r="173" spans="2:16" s="18" customFormat="1" x14ac:dyDescent="0.45">
      <c r="B173" s="19" t="s">
        <v>380</v>
      </c>
      <c r="C173" s="19">
        <v>139</v>
      </c>
      <c r="D173" s="19">
        <f>VLOOKUP($D$33+2,Data!$A$5:$HG$243,C173+2)</f>
        <v>0</v>
      </c>
      <c r="E173" s="20">
        <f t="shared" si="17"/>
        <v>0</v>
      </c>
      <c r="F173" s="19" t="s">
        <v>380</v>
      </c>
      <c r="G173" s="21">
        <f t="shared" si="18"/>
        <v>1.3900000000000002E-3</v>
      </c>
      <c r="H173" s="21">
        <f t="shared" si="19"/>
        <v>84</v>
      </c>
      <c r="I173" s="21"/>
      <c r="J173" s="21"/>
      <c r="K173" s="21"/>
      <c r="P173" s="26" t="s">
        <v>241</v>
      </c>
    </row>
    <row r="174" spans="2:16" s="18" customFormat="1" x14ac:dyDescent="0.45">
      <c r="B174" s="19" t="s">
        <v>360</v>
      </c>
      <c r="C174" s="19">
        <v>140</v>
      </c>
      <c r="D174" s="19">
        <f>VLOOKUP($D$33+2,Data!$A$5:$HG$243,C174+2)</f>
        <v>0</v>
      </c>
      <c r="E174" s="20">
        <f t="shared" si="17"/>
        <v>0</v>
      </c>
      <c r="F174" s="19" t="s">
        <v>360</v>
      </c>
      <c r="G174" s="21">
        <f t="shared" si="18"/>
        <v>1.4000000000000002E-3</v>
      </c>
      <c r="H174" s="21">
        <f t="shared" si="19"/>
        <v>83</v>
      </c>
      <c r="I174" s="21"/>
      <c r="J174" s="21"/>
      <c r="K174" s="21"/>
      <c r="P174" s="26" t="s">
        <v>158</v>
      </c>
    </row>
    <row r="175" spans="2:16" s="18" customFormat="1" x14ac:dyDescent="0.45">
      <c r="B175" s="19" t="s">
        <v>359</v>
      </c>
      <c r="C175" s="19">
        <v>141</v>
      </c>
      <c r="D175" s="19">
        <f>VLOOKUP($D$33+2,Data!$A$5:$HG$243,C175+2)</f>
        <v>0</v>
      </c>
      <c r="E175" s="20">
        <f t="shared" si="17"/>
        <v>0</v>
      </c>
      <c r="F175" s="19" t="s">
        <v>359</v>
      </c>
      <c r="G175" s="21">
        <f t="shared" si="18"/>
        <v>1.41E-3</v>
      </c>
      <c r="H175" s="21">
        <f t="shared" si="19"/>
        <v>82</v>
      </c>
      <c r="I175" s="21"/>
      <c r="J175" s="21"/>
      <c r="K175" s="21"/>
      <c r="P175" s="26" t="s">
        <v>125</v>
      </c>
    </row>
    <row r="176" spans="2:16" s="18" customFormat="1" x14ac:dyDescent="0.45">
      <c r="B176" s="19" t="s">
        <v>377</v>
      </c>
      <c r="C176" s="19">
        <v>142</v>
      </c>
      <c r="D176" s="19">
        <f>VLOOKUP($D$33+2,Data!$A$5:$HG$243,C176+2)</f>
        <v>0</v>
      </c>
      <c r="E176" s="20">
        <f t="shared" si="17"/>
        <v>0</v>
      </c>
      <c r="F176" s="19" t="s">
        <v>377</v>
      </c>
      <c r="G176" s="21">
        <f t="shared" si="18"/>
        <v>1.42E-3</v>
      </c>
      <c r="H176" s="21">
        <f t="shared" si="19"/>
        <v>81</v>
      </c>
      <c r="I176" s="21"/>
      <c r="J176" s="21"/>
      <c r="K176" s="21"/>
      <c r="P176" s="26" t="s">
        <v>124</v>
      </c>
    </row>
    <row r="177" spans="2:16" s="18" customFormat="1" x14ac:dyDescent="0.45">
      <c r="B177" s="19" t="s">
        <v>325</v>
      </c>
      <c r="C177" s="19">
        <v>143</v>
      </c>
      <c r="D177" s="19">
        <f>VLOOKUP($D$33+2,Data!$A$5:$HG$243,C177+2)</f>
        <v>0</v>
      </c>
      <c r="E177" s="20">
        <f t="shared" si="17"/>
        <v>0</v>
      </c>
      <c r="F177" s="19" t="s">
        <v>325</v>
      </c>
      <c r="G177" s="21">
        <f t="shared" si="18"/>
        <v>1.4300000000000001E-3</v>
      </c>
      <c r="H177" s="21">
        <f t="shared" si="19"/>
        <v>80</v>
      </c>
      <c r="I177" s="21"/>
      <c r="J177" s="21"/>
      <c r="K177" s="21"/>
      <c r="P177" s="26" t="s">
        <v>274</v>
      </c>
    </row>
    <row r="178" spans="2:16" s="18" customFormat="1" x14ac:dyDescent="0.45">
      <c r="B178" s="19" t="s">
        <v>326</v>
      </c>
      <c r="C178" s="19">
        <v>144</v>
      </c>
      <c r="D178" s="19">
        <f>VLOOKUP($D$33+2,Data!$A$5:$HG$243,C178+2)</f>
        <v>0</v>
      </c>
      <c r="E178" s="20">
        <f t="shared" si="17"/>
        <v>0</v>
      </c>
      <c r="F178" s="19" t="s">
        <v>326</v>
      </c>
      <c r="G178" s="21">
        <f t="shared" si="18"/>
        <v>1.4400000000000001E-3</v>
      </c>
      <c r="H178" s="21">
        <f t="shared" si="19"/>
        <v>79</v>
      </c>
      <c r="I178" s="21"/>
      <c r="J178" s="21"/>
      <c r="K178" s="21"/>
      <c r="P178" s="26" t="s">
        <v>287</v>
      </c>
    </row>
    <row r="179" spans="2:16" s="18" customFormat="1" x14ac:dyDescent="0.45">
      <c r="B179" s="19" t="s">
        <v>354</v>
      </c>
      <c r="C179" s="19">
        <v>145</v>
      </c>
      <c r="D179" s="19">
        <f>VLOOKUP($D$33+2,Data!$A$5:$HG$243,C179+2)</f>
        <v>0</v>
      </c>
      <c r="E179" s="20">
        <f t="shared" si="17"/>
        <v>0</v>
      </c>
      <c r="F179" s="19" t="s">
        <v>354</v>
      </c>
      <c r="G179" s="21">
        <f t="shared" si="18"/>
        <v>1.4500000000000001E-3</v>
      </c>
      <c r="H179" s="21">
        <f t="shared" si="19"/>
        <v>78</v>
      </c>
      <c r="I179" s="21"/>
      <c r="J179" s="21"/>
      <c r="K179" s="21"/>
      <c r="P179" s="26" t="s">
        <v>120</v>
      </c>
    </row>
    <row r="180" spans="2:16" s="18" customFormat="1" x14ac:dyDescent="0.45">
      <c r="B180" s="19" t="s">
        <v>367</v>
      </c>
      <c r="C180" s="19">
        <v>146</v>
      </c>
      <c r="D180" s="19">
        <f>VLOOKUP($D$33+2,Data!$A$5:$HG$243,C180+2)</f>
        <v>0</v>
      </c>
      <c r="E180" s="20">
        <f t="shared" si="17"/>
        <v>0</v>
      </c>
      <c r="F180" s="19" t="s">
        <v>367</v>
      </c>
      <c r="G180" s="21">
        <f t="shared" si="18"/>
        <v>1.4600000000000001E-3</v>
      </c>
      <c r="H180" s="21">
        <f t="shared" si="19"/>
        <v>77</v>
      </c>
      <c r="I180" s="21"/>
      <c r="J180" s="21"/>
      <c r="K180" s="21"/>
      <c r="P180" s="26" t="s">
        <v>123</v>
      </c>
    </row>
    <row r="181" spans="2:16" s="18" customFormat="1" x14ac:dyDescent="0.45">
      <c r="B181" s="19" t="s">
        <v>366</v>
      </c>
      <c r="C181" s="19">
        <v>147</v>
      </c>
      <c r="D181" s="19">
        <f>VLOOKUP($D$33+2,Data!$A$5:$HG$243,C181+2)</f>
        <v>0</v>
      </c>
      <c r="E181" s="20">
        <f t="shared" si="17"/>
        <v>0</v>
      </c>
      <c r="F181" s="19" t="s">
        <v>366</v>
      </c>
      <c r="G181" s="21">
        <f t="shared" si="18"/>
        <v>1.4700000000000002E-3</v>
      </c>
      <c r="H181" s="21">
        <f t="shared" si="19"/>
        <v>76</v>
      </c>
      <c r="I181" s="21"/>
      <c r="J181" s="21"/>
      <c r="K181" s="21"/>
      <c r="P181" s="26" t="s">
        <v>195</v>
      </c>
    </row>
    <row r="182" spans="2:16" s="18" customFormat="1" x14ac:dyDescent="0.45">
      <c r="B182" s="19" t="s">
        <v>447</v>
      </c>
      <c r="C182" s="19">
        <v>148</v>
      </c>
      <c r="D182" s="19">
        <f>VLOOKUP($D$33+2,Data!$A$5:$HG$243,C182+2)</f>
        <v>0</v>
      </c>
      <c r="E182" s="20">
        <f t="shared" si="17"/>
        <v>0</v>
      </c>
      <c r="F182" s="19" t="s">
        <v>447</v>
      </c>
      <c r="G182" s="21">
        <f t="shared" si="18"/>
        <v>1.4800000000000002E-3</v>
      </c>
      <c r="H182" s="21">
        <f t="shared" si="19"/>
        <v>75</v>
      </c>
      <c r="I182" s="21"/>
      <c r="J182" s="21"/>
      <c r="K182" s="21"/>
      <c r="P182" s="26" t="s">
        <v>196</v>
      </c>
    </row>
    <row r="183" spans="2:16" s="18" customFormat="1" x14ac:dyDescent="0.45">
      <c r="B183" s="19" t="s">
        <v>109</v>
      </c>
      <c r="C183" s="19">
        <v>149</v>
      </c>
      <c r="D183" s="19">
        <f>VLOOKUP($D$33+2,Data!$A$5:$HG$243,C183+2)</f>
        <v>0</v>
      </c>
      <c r="E183" s="20">
        <f t="shared" si="17"/>
        <v>0</v>
      </c>
      <c r="F183" s="19" t="s">
        <v>109</v>
      </c>
      <c r="G183" s="21">
        <f t="shared" si="18"/>
        <v>1.4900000000000002E-3</v>
      </c>
      <c r="H183" s="21">
        <f t="shared" si="19"/>
        <v>74</v>
      </c>
      <c r="I183" s="21"/>
      <c r="J183" s="21"/>
      <c r="K183" s="21"/>
      <c r="P183" s="26" t="s">
        <v>402</v>
      </c>
    </row>
    <row r="184" spans="2:16" s="18" customFormat="1" x14ac:dyDescent="0.45">
      <c r="B184" s="19" t="s">
        <v>46</v>
      </c>
      <c r="C184" s="19">
        <v>150</v>
      </c>
      <c r="D184" s="19">
        <f>VLOOKUP($D$33+2,Data!$A$5:$HG$243,C184+2)</f>
        <v>0</v>
      </c>
      <c r="E184" s="20">
        <f t="shared" si="17"/>
        <v>0</v>
      </c>
      <c r="F184" s="19" t="s">
        <v>46</v>
      </c>
      <c r="G184" s="21">
        <f t="shared" si="18"/>
        <v>1.5E-3</v>
      </c>
      <c r="H184" s="21">
        <f t="shared" si="19"/>
        <v>73</v>
      </c>
      <c r="I184" s="21"/>
      <c r="J184" s="21"/>
      <c r="K184" s="21"/>
      <c r="P184" s="26" t="s">
        <v>253</v>
      </c>
    </row>
    <row r="185" spans="2:16" s="18" customFormat="1" x14ac:dyDescent="0.45">
      <c r="B185" s="19" t="s">
        <v>49</v>
      </c>
      <c r="C185" s="19">
        <v>151</v>
      </c>
      <c r="D185" s="19">
        <f>VLOOKUP($D$33+2,Data!$A$5:$HG$243,C185+2)</f>
        <v>0</v>
      </c>
      <c r="E185" s="20">
        <f t="shared" si="17"/>
        <v>0</v>
      </c>
      <c r="F185" s="19" t="s">
        <v>49</v>
      </c>
      <c r="G185" s="21">
        <f t="shared" si="18"/>
        <v>1.5100000000000001E-3</v>
      </c>
      <c r="H185" s="21">
        <f t="shared" si="19"/>
        <v>72</v>
      </c>
      <c r="I185" s="21"/>
      <c r="J185" s="21"/>
      <c r="K185" s="21"/>
      <c r="P185" s="26" t="s">
        <v>393</v>
      </c>
    </row>
    <row r="186" spans="2:16" s="18" customFormat="1" x14ac:dyDescent="0.45">
      <c r="B186" s="19" t="s">
        <v>39</v>
      </c>
      <c r="C186" s="19">
        <v>152</v>
      </c>
      <c r="D186" s="19">
        <f>VLOOKUP($D$33+2,Data!$A$5:$HG$243,C186+2)</f>
        <v>0</v>
      </c>
      <c r="E186" s="20">
        <f t="shared" si="17"/>
        <v>0</v>
      </c>
      <c r="F186" s="19" t="s">
        <v>39</v>
      </c>
      <c r="G186" s="21">
        <f t="shared" si="18"/>
        <v>1.5200000000000001E-3</v>
      </c>
      <c r="H186" s="21">
        <f t="shared" si="19"/>
        <v>71</v>
      </c>
      <c r="I186" s="21"/>
      <c r="J186" s="21"/>
      <c r="K186" s="21"/>
      <c r="P186" s="26" t="s">
        <v>145</v>
      </c>
    </row>
    <row r="187" spans="2:16" s="18" customFormat="1" x14ac:dyDescent="0.45">
      <c r="B187" s="19" t="s">
        <v>19</v>
      </c>
      <c r="C187" s="19">
        <v>153</v>
      </c>
      <c r="D187" s="19">
        <f>VLOOKUP($D$33+2,Data!$A$5:$HG$243,C187+2)</f>
        <v>0</v>
      </c>
      <c r="E187" s="20">
        <f t="shared" si="17"/>
        <v>0</v>
      </c>
      <c r="F187" s="19" t="s">
        <v>19</v>
      </c>
      <c r="G187" s="21">
        <f t="shared" si="18"/>
        <v>1.5300000000000001E-3</v>
      </c>
      <c r="H187" s="21">
        <f t="shared" si="19"/>
        <v>70</v>
      </c>
      <c r="I187" s="21"/>
      <c r="J187" s="21"/>
      <c r="K187" s="21"/>
      <c r="P187" s="26" t="s">
        <v>336</v>
      </c>
    </row>
    <row r="188" spans="2:16" s="18" customFormat="1" x14ac:dyDescent="0.45">
      <c r="B188" s="19" t="s">
        <v>76</v>
      </c>
      <c r="C188" s="19">
        <v>154</v>
      </c>
      <c r="D188" s="19">
        <f>VLOOKUP($D$33+2,Data!$A$5:$HG$243,C188+2)</f>
        <v>0</v>
      </c>
      <c r="E188" s="20">
        <f t="shared" si="17"/>
        <v>0</v>
      </c>
      <c r="F188" s="19" t="s">
        <v>76</v>
      </c>
      <c r="G188" s="21">
        <f t="shared" si="18"/>
        <v>1.5400000000000001E-3</v>
      </c>
      <c r="H188" s="21">
        <f t="shared" si="19"/>
        <v>69</v>
      </c>
      <c r="I188" s="21"/>
      <c r="J188" s="21"/>
      <c r="K188" s="21"/>
      <c r="P188" s="26" t="s">
        <v>391</v>
      </c>
    </row>
    <row r="189" spans="2:16" s="18" customFormat="1" x14ac:dyDescent="0.45">
      <c r="B189" s="19" t="s">
        <v>327</v>
      </c>
      <c r="C189" s="19">
        <v>155</v>
      </c>
      <c r="D189" s="19">
        <f>VLOOKUP($D$33+2,Data!$A$5:$HG$243,C189+2)</f>
        <v>0</v>
      </c>
      <c r="E189" s="20">
        <f t="shared" si="17"/>
        <v>0</v>
      </c>
      <c r="F189" s="19" t="s">
        <v>327</v>
      </c>
      <c r="G189" s="21">
        <f t="shared" si="18"/>
        <v>1.5500000000000002E-3</v>
      </c>
      <c r="H189" s="21">
        <f t="shared" si="19"/>
        <v>68</v>
      </c>
      <c r="I189" s="21"/>
      <c r="J189" s="21"/>
      <c r="K189" s="21"/>
      <c r="P189" s="26" t="s">
        <v>164</v>
      </c>
    </row>
    <row r="190" spans="2:16" s="18" customFormat="1" x14ac:dyDescent="0.45">
      <c r="B190" s="19" t="s">
        <v>43</v>
      </c>
      <c r="C190" s="19">
        <v>156</v>
      </c>
      <c r="D190" s="19">
        <f>VLOOKUP($D$33+2,Data!$A$5:$HG$243,C190+2)</f>
        <v>0</v>
      </c>
      <c r="E190" s="20">
        <f t="shared" si="17"/>
        <v>0</v>
      </c>
      <c r="F190" s="19" t="s">
        <v>43</v>
      </c>
      <c r="G190" s="21">
        <f t="shared" si="18"/>
        <v>1.5600000000000002E-3</v>
      </c>
      <c r="H190" s="21">
        <f t="shared" si="19"/>
        <v>67</v>
      </c>
      <c r="I190" s="21"/>
      <c r="J190" s="21"/>
      <c r="K190" s="21"/>
      <c r="P190" s="26" t="s">
        <v>121</v>
      </c>
    </row>
    <row r="191" spans="2:16" s="18" customFormat="1" x14ac:dyDescent="0.45">
      <c r="B191" s="19" t="s">
        <v>44</v>
      </c>
      <c r="C191" s="19">
        <v>157</v>
      </c>
      <c r="D191" s="19">
        <f>VLOOKUP($D$33+2,Data!$A$5:$HG$243,C191+2)</f>
        <v>0</v>
      </c>
      <c r="E191" s="20">
        <f t="shared" si="17"/>
        <v>0</v>
      </c>
      <c r="F191" s="19" t="s">
        <v>44</v>
      </c>
      <c r="G191" s="21">
        <f t="shared" si="18"/>
        <v>1.5700000000000002E-3</v>
      </c>
      <c r="H191" s="21">
        <f t="shared" si="19"/>
        <v>66</v>
      </c>
      <c r="I191" s="21"/>
      <c r="J191" s="21"/>
      <c r="K191" s="21"/>
      <c r="P191" s="26" t="s">
        <v>213</v>
      </c>
    </row>
    <row r="192" spans="2:16" s="18" customFormat="1" x14ac:dyDescent="0.45">
      <c r="B192" s="19" t="s">
        <v>29</v>
      </c>
      <c r="C192" s="19">
        <v>158</v>
      </c>
      <c r="D192" s="19">
        <f>VLOOKUP($D$33+2,Data!$A$5:$HG$243,C192+2)</f>
        <v>0</v>
      </c>
      <c r="E192" s="20">
        <f t="shared" si="17"/>
        <v>0</v>
      </c>
      <c r="F192" s="19" t="s">
        <v>29</v>
      </c>
      <c r="G192" s="21">
        <f t="shared" si="18"/>
        <v>1.58E-3</v>
      </c>
      <c r="H192" s="21">
        <f t="shared" si="19"/>
        <v>65</v>
      </c>
      <c r="I192" s="21"/>
      <c r="J192" s="21"/>
      <c r="K192" s="21"/>
      <c r="P192" s="26" t="s">
        <v>242</v>
      </c>
    </row>
    <row r="193" spans="2:16" s="18" customFormat="1" x14ac:dyDescent="0.45">
      <c r="B193" s="19" t="s">
        <v>448</v>
      </c>
      <c r="C193" s="19">
        <v>159</v>
      </c>
      <c r="D193" s="19">
        <f>VLOOKUP($D$33+2,Data!$A$5:$HG$243,C193+2)</f>
        <v>0</v>
      </c>
      <c r="E193" s="20">
        <f t="shared" si="17"/>
        <v>0</v>
      </c>
      <c r="F193" s="19" t="s">
        <v>448</v>
      </c>
      <c r="G193" s="21">
        <f t="shared" si="18"/>
        <v>1.5900000000000001E-3</v>
      </c>
      <c r="H193" s="21">
        <f t="shared" si="19"/>
        <v>64</v>
      </c>
      <c r="I193" s="21"/>
      <c r="J193" s="21"/>
      <c r="K193" s="21"/>
      <c r="P193" s="26" t="s">
        <v>337</v>
      </c>
    </row>
    <row r="194" spans="2:16" s="18" customFormat="1" x14ac:dyDescent="0.45">
      <c r="B194" s="19" t="s">
        <v>348</v>
      </c>
      <c r="C194" s="19">
        <v>160</v>
      </c>
      <c r="D194" s="19">
        <f>VLOOKUP($D$33+2,Data!$A$5:$HG$243,C194+2)</f>
        <v>0</v>
      </c>
      <c r="E194" s="20">
        <f t="shared" si="17"/>
        <v>0</v>
      </c>
      <c r="F194" s="19" t="s">
        <v>348</v>
      </c>
      <c r="G194" s="21">
        <f t="shared" si="18"/>
        <v>1.6000000000000001E-3</v>
      </c>
      <c r="H194" s="21">
        <f t="shared" si="19"/>
        <v>63</v>
      </c>
      <c r="I194" s="21"/>
      <c r="J194" s="21"/>
      <c r="K194" s="21"/>
      <c r="P194" s="26" t="s">
        <v>275</v>
      </c>
    </row>
    <row r="195" spans="2:16" s="18" customFormat="1" x14ac:dyDescent="0.45">
      <c r="B195" s="19" t="s">
        <v>347</v>
      </c>
      <c r="C195" s="19">
        <v>161</v>
      </c>
      <c r="D195" s="19">
        <f>VLOOKUP($D$33+2,Data!$A$5:$HG$243,C195+2)</f>
        <v>0</v>
      </c>
      <c r="E195" s="20">
        <f t="shared" si="17"/>
        <v>0</v>
      </c>
      <c r="F195" s="19" t="s">
        <v>347</v>
      </c>
      <c r="G195" s="21">
        <f t="shared" si="18"/>
        <v>1.6100000000000001E-3</v>
      </c>
      <c r="H195" s="21">
        <f t="shared" si="19"/>
        <v>62</v>
      </c>
      <c r="I195" s="21"/>
      <c r="J195" s="21"/>
      <c r="K195" s="21"/>
      <c r="P195" s="26" t="s">
        <v>126</v>
      </c>
    </row>
    <row r="196" spans="2:16" s="18" customFormat="1" x14ac:dyDescent="0.45">
      <c r="B196" s="19" t="s">
        <v>35</v>
      </c>
      <c r="C196" s="19">
        <v>162</v>
      </c>
      <c r="D196" s="19">
        <f>VLOOKUP($D$33+2,Data!$A$5:$HG$243,C196+2)</f>
        <v>0</v>
      </c>
      <c r="E196" s="20">
        <f t="shared" si="17"/>
        <v>0</v>
      </c>
      <c r="F196" s="19" t="s">
        <v>35</v>
      </c>
      <c r="G196" s="21">
        <f t="shared" si="18"/>
        <v>1.6200000000000001E-3</v>
      </c>
      <c r="H196" s="21">
        <f t="shared" si="19"/>
        <v>61</v>
      </c>
      <c r="I196" s="21"/>
      <c r="J196" s="21"/>
      <c r="K196" s="21"/>
      <c r="P196" s="26" t="s">
        <v>264</v>
      </c>
    </row>
    <row r="197" spans="2:16" s="18" customFormat="1" x14ac:dyDescent="0.45">
      <c r="B197" s="19" t="s">
        <v>37</v>
      </c>
      <c r="C197" s="19">
        <v>163</v>
      </c>
      <c r="D197" s="19">
        <f>VLOOKUP($D$33+2,Data!$A$5:$HG$243,C197+2)</f>
        <v>0</v>
      </c>
      <c r="E197" s="20">
        <f t="shared" si="17"/>
        <v>0</v>
      </c>
      <c r="F197" s="19" t="s">
        <v>37</v>
      </c>
      <c r="G197" s="21">
        <f t="shared" si="18"/>
        <v>1.6300000000000002E-3</v>
      </c>
      <c r="H197" s="21">
        <f t="shared" si="19"/>
        <v>60</v>
      </c>
      <c r="I197" s="21"/>
      <c r="J197" s="21"/>
      <c r="K197" s="21"/>
      <c r="P197" s="26" t="s">
        <v>265</v>
      </c>
    </row>
    <row r="198" spans="2:16" s="18" customFormat="1" x14ac:dyDescent="0.45">
      <c r="B198" s="19" t="s">
        <v>449</v>
      </c>
      <c r="C198" s="19">
        <v>164</v>
      </c>
      <c r="D198" s="19">
        <f>VLOOKUP($D$33+2,Data!$A$5:$HG$243,C198+2)</f>
        <v>0</v>
      </c>
      <c r="E198" s="20">
        <f t="shared" si="17"/>
        <v>0</v>
      </c>
      <c r="F198" s="19" t="s">
        <v>449</v>
      </c>
      <c r="G198" s="21">
        <f t="shared" si="18"/>
        <v>1.6400000000000002E-3</v>
      </c>
      <c r="H198" s="21">
        <f t="shared" si="19"/>
        <v>59</v>
      </c>
      <c r="I198" s="21"/>
      <c r="J198" s="21"/>
      <c r="K198" s="21"/>
      <c r="P198" s="26" t="s">
        <v>228</v>
      </c>
    </row>
    <row r="199" spans="2:16" s="18" customFormat="1" x14ac:dyDescent="0.45">
      <c r="B199" s="19" t="s">
        <v>450</v>
      </c>
      <c r="C199" s="19">
        <v>165</v>
      </c>
      <c r="D199" s="19">
        <f>VLOOKUP($D$33+2,Data!$A$5:$HG$243,C199+2)</f>
        <v>0</v>
      </c>
      <c r="E199" s="20">
        <f t="shared" si="17"/>
        <v>0</v>
      </c>
      <c r="F199" s="19" t="s">
        <v>450</v>
      </c>
      <c r="G199" s="21">
        <f t="shared" si="18"/>
        <v>1.6500000000000002E-3</v>
      </c>
      <c r="H199" s="21">
        <f t="shared" si="19"/>
        <v>58</v>
      </c>
      <c r="I199" s="21"/>
      <c r="J199" s="21"/>
      <c r="K199" s="21"/>
      <c r="P199" s="26" t="s">
        <v>381</v>
      </c>
    </row>
    <row r="200" spans="2:16" s="18" customFormat="1" x14ac:dyDescent="0.45">
      <c r="B200" s="19" t="s">
        <v>451</v>
      </c>
      <c r="C200" s="19">
        <v>166</v>
      </c>
      <c r="D200" s="19">
        <f>VLOOKUP($D$33+2,Data!$A$5:$HG$243,C200+2)</f>
        <v>0</v>
      </c>
      <c r="E200" s="20">
        <f t="shared" si="17"/>
        <v>0</v>
      </c>
      <c r="F200" s="19" t="s">
        <v>451</v>
      </c>
      <c r="G200" s="21">
        <f t="shared" si="18"/>
        <v>1.6600000000000002E-3</v>
      </c>
      <c r="H200" s="21">
        <f t="shared" si="19"/>
        <v>57</v>
      </c>
      <c r="I200" s="21"/>
      <c r="J200" s="21"/>
      <c r="K200" s="21"/>
      <c r="P200" s="26" t="s">
        <v>192</v>
      </c>
    </row>
    <row r="201" spans="2:16" s="18" customFormat="1" x14ac:dyDescent="0.45">
      <c r="B201" s="19" t="s">
        <v>77</v>
      </c>
      <c r="C201" s="19">
        <v>167</v>
      </c>
      <c r="D201" s="19">
        <f>VLOOKUP($D$33+2,Data!$A$5:$HG$243,C201+2)</f>
        <v>0</v>
      </c>
      <c r="E201" s="20">
        <f t="shared" si="17"/>
        <v>0</v>
      </c>
      <c r="F201" s="19" t="s">
        <v>77</v>
      </c>
      <c r="G201" s="21">
        <f t="shared" si="18"/>
        <v>1.67E-3</v>
      </c>
      <c r="H201" s="21">
        <f t="shared" si="19"/>
        <v>56</v>
      </c>
      <c r="I201" s="21"/>
      <c r="J201" s="21"/>
      <c r="K201" s="21"/>
      <c r="P201" s="26" t="s">
        <v>382</v>
      </c>
    </row>
    <row r="202" spans="2:16" s="18" customFormat="1" x14ac:dyDescent="0.45">
      <c r="B202" s="19" t="s">
        <v>78</v>
      </c>
      <c r="C202" s="19">
        <v>168</v>
      </c>
      <c r="D202" s="19">
        <f>VLOOKUP($D$33+2,Data!$A$5:$HG$243,C202+2)</f>
        <v>0</v>
      </c>
      <c r="E202" s="20">
        <f t="shared" si="17"/>
        <v>0</v>
      </c>
      <c r="F202" s="19" t="s">
        <v>78</v>
      </c>
      <c r="G202" s="21">
        <f t="shared" si="18"/>
        <v>1.6800000000000001E-3</v>
      </c>
      <c r="H202" s="21">
        <f t="shared" si="19"/>
        <v>55</v>
      </c>
      <c r="I202" s="21"/>
      <c r="J202" s="21"/>
      <c r="K202" s="21"/>
      <c r="P202" s="26" t="s">
        <v>338</v>
      </c>
    </row>
    <row r="203" spans="2:16" s="18" customFormat="1" x14ac:dyDescent="0.45">
      <c r="B203" s="19" t="s">
        <v>40</v>
      </c>
      <c r="C203" s="19">
        <v>169</v>
      </c>
      <c r="D203" s="19">
        <f>VLOOKUP($D$33+2,Data!$A$5:$HG$243,C203+2)</f>
        <v>0</v>
      </c>
      <c r="E203" s="20">
        <f t="shared" si="17"/>
        <v>0</v>
      </c>
      <c r="F203" s="19" t="s">
        <v>40</v>
      </c>
      <c r="G203" s="21">
        <f t="shared" si="18"/>
        <v>1.6900000000000001E-3</v>
      </c>
      <c r="H203" s="21">
        <f t="shared" si="19"/>
        <v>54</v>
      </c>
      <c r="I203" s="21"/>
      <c r="J203" s="21"/>
      <c r="K203" s="21"/>
      <c r="P203" s="26" t="s">
        <v>171</v>
      </c>
    </row>
    <row r="204" spans="2:16" s="18" customFormat="1" x14ac:dyDescent="0.45">
      <c r="B204" s="19" t="s">
        <v>36</v>
      </c>
      <c r="C204" s="19">
        <v>170</v>
      </c>
      <c r="D204" s="19">
        <f>VLOOKUP($D$33+2,Data!$A$5:$HG$243,C204+2)</f>
        <v>0</v>
      </c>
      <c r="E204" s="20">
        <f t="shared" si="17"/>
        <v>0</v>
      </c>
      <c r="F204" s="19" t="s">
        <v>36</v>
      </c>
      <c r="G204" s="21">
        <f t="shared" si="18"/>
        <v>1.7000000000000001E-3</v>
      </c>
      <c r="H204" s="21">
        <f t="shared" si="19"/>
        <v>53</v>
      </c>
      <c r="I204" s="21"/>
      <c r="J204" s="21"/>
      <c r="K204" s="21"/>
      <c r="P204" s="26" t="s">
        <v>214</v>
      </c>
    </row>
    <row r="205" spans="2:16" s="18" customFormat="1" x14ac:dyDescent="0.45">
      <c r="B205" s="19" t="s">
        <v>452</v>
      </c>
      <c r="C205" s="19">
        <v>171</v>
      </c>
      <c r="D205" s="19">
        <f>VLOOKUP($D$33+2,Data!$A$5:$HG$243,C205+2)</f>
        <v>10</v>
      </c>
      <c r="E205" s="20">
        <f t="shared" si="17"/>
        <v>2.2421524663677128</v>
      </c>
      <c r="F205" s="19" t="s">
        <v>452</v>
      </c>
      <c r="G205" s="21">
        <f t="shared" si="18"/>
        <v>10.001709999999999</v>
      </c>
      <c r="H205" s="21">
        <f t="shared" si="19"/>
        <v>7</v>
      </c>
      <c r="I205" s="21"/>
      <c r="J205" s="21"/>
      <c r="K205" s="21"/>
      <c r="P205" s="26" t="s">
        <v>389</v>
      </c>
    </row>
    <row r="206" spans="2:16" s="18" customFormat="1" x14ac:dyDescent="0.45">
      <c r="B206" s="19" t="s">
        <v>357</v>
      </c>
      <c r="C206" s="19">
        <v>172</v>
      </c>
      <c r="D206" s="19">
        <f>VLOOKUP($D$33+2,Data!$A$5:$HG$243,C206+2)</f>
        <v>0</v>
      </c>
      <c r="E206" s="20">
        <f t="shared" si="17"/>
        <v>0</v>
      </c>
      <c r="F206" s="19" t="s">
        <v>357</v>
      </c>
      <c r="G206" s="21">
        <f t="shared" si="18"/>
        <v>1.7200000000000002E-3</v>
      </c>
      <c r="H206" s="21">
        <f t="shared" si="19"/>
        <v>52</v>
      </c>
      <c r="I206" s="21"/>
      <c r="J206" s="21"/>
      <c r="K206" s="21"/>
      <c r="P206" s="26" t="s">
        <v>180</v>
      </c>
    </row>
    <row r="207" spans="2:16" s="18" customFormat="1" x14ac:dyDescent="0.45">
      <c r="B207" s="19" t="s">
        <v>110</v>
      </c>
      <c r="C207" s="19">
        <v>173</v>
      </c>
      <c r="D207" s="19">
        <f>VLOOKUP($D$33+2,Data!$A$5:$HG$243,C207+2)</f>
        <v>0</v>
      </c>
      <c r="E207" s="20">
        <f t="shared" si="17"/>
        <v>0</v>
      </c>
      <c r="F207" s="19" t="s">
        <v>110</v>
      </c>
      <c r="G207" s="21">
        <f t="shared" si="18"/>
        <v>1.7300000000000002E-3</v>
      </c>
      <c r="H207" s="21">
        <f t="shared" si="19"/>
        <v>51</v>
      </c>
      <c r="I207" s="21"/>
      <c r="J207" s="21"/>
      <c r="K207" s="21"/>
      <c r="P207" s="26" t="s">
        <v>390</v>
      </c>
    </row>
    <row r="208" spans="2:16" s="18" customFormat="1" x14ac:dyDescent="0.45">
      <c r="B208" s="19" t="s">
        <v>96</v>
      </c>
      <c r="C208" s="19">
        <v>174</v>
      </c>
      <c r="D208" s="19">
        <f>VLOOKUP($D$33+2,Data!$A$5:$HG$243,C208+2)</f>
        <v>0</v>
      </c>
      <c r="E208" s="20">
        <f t="shared" si="17"/>
        <v>0</v>
      </c>
      <c r="F208" s="19" t="s">
        <v>96</v>
      </c>
      <c r="G208" s="21">
        <f t="shared" si="18"/>
        <v>1.7400000000000002E-3</v>
      </c>
      <c r="H208" s="21">
        <f t="shared" si="19"/>
        <v>50</v>
      </c>
      <c r="I208" s="21"/>
      <c r="J208" s="21"/>
      <c r="K208" s="21"/>
      <c r="P208" s="26" t="s">
        <v>418</v>
      </c>
    </row>
    <row r="209" spans="2:16" s="18" customFormat="1" x14ac:dyDescent="0.45">
      <c r="B209" s="19" t="s">
        <v>369</v>
      </c>
      <c r="C209" s="19">
        <v>175</v>
      </c>
      <c r="D209" s="19">
        <f>VLOOKUP($D$33+2,Data!$A$5:$HG$243,C209+2)</f>
        <v>0</v>
      </c>
      <c r="E209" s="20">
        <f t="shared" si="17"/>
        <v>0</v>
      </c>
      <c r="F209" s="19" t="s">
        <v>369</v>
      </c>
      <c r="G209" s="21">
        <f t="shared" si="18"/>
        <v>1.75E-3</v>
      </c>
      <c r="H209" s="21">
        <f t="shared" si="19"/>
        <v>49</v>
      </c>
      <c r="I209" s="21"/>
      <c r="J209" s="21"/>
      <c r="K209" s="21"/>
      <c r="P209" s="26" t="s">
        <v>300</v>
      </c>
    </row>
    <row r="210" spans="2:16" s="18" customFormat="1" x14ac:dyDescent="0.45">
      <c r="B210" s="19" t="s">
        <v>328</v>
      </c>
      <c r="C210" s="19">
        <v>176</v>
      </c>
      <c r="D210" s="19">
        <f>VLOOKUP($D$33+2,Data!$A$5:$HG$243,C210+2)</f>
        <v>0</v>
      </c>
      <c r="E210" s="20">
        <f t="shared" si="17"/>
        <v>0</v>
      </c>
      <c r="F210" s="19" t="s">
        <v>328</v>
      </c>
      <c r="G210" s="21">
        <f t="shared" si="18"/>
        <v>1.7600000000000001E-3</v>
      </c>
      <c r="H210" s="21">
        <f t="shared" si="19"/>
        <v>48</v>
      </c>
      <c r="I210" s="21"/>
      <c r="J210" s="21"/>
      <c r="K210" s="21"/>
      <c r="P210" s="26" t="s">
        <v>137</v>
      </c>
    </row>
    <row r="211" spans="2:16" s="18" customFormat="1" x14ac:dyDescent="0.45">
      <c r="B211" s="19" t="s">
        <v>351</v>
      </c>
      <c r="C211" s="19">
        <v>177</v>
      </c>
      <c r="D211" s="19">
        <f>VLOOKUP($D$33+2,Data!$A$5:$HG$243,C211+2)</f>
        <v>0</v>
      </c>
      <c r="E211" s="20">
        <f t="shared" si="17"/>
        <v>0</v>
      </c>
      <c r="F211" s="19" t="s">
        <v>351</v>
      </c>
      <c r="G211" s="21">
        <f t="shared" si="18"/>
        <v>1.7700000000000001E-3</v>
      </c>
      <c r="H211" s="21">
        <f t="shared" si="19"/>
        <v>47</v>
      </c>
      <c r="I211" s="21"/>
      <c r="J211" s="21"/>
      <c r="K211" s="21"/>
      <c r="P211" s="26" t="s">
        <v>138</v>
      </c>
    </row>
    <row r="212" spans="2:16" s="18" customFormat="1" x14ac:dyDescent="0.45">
      <c r="B212" s="19" t="s">
        <v>361</v>
      </c>
      <c r="C212" s="19">
        <v>178</v>
      </c>
      <c r="D212" s="19">
        <f>VLOOKUP($D$33+2,Data!$A$5:$HG$243,C212+2)</f>
        <v>0</v>
      </c>
      <c r="E212" s="20">
        <f t="shared" si="17"/>
        <v>0</v>
      </c>
      <c r="F212" s="19" t="s">
        <v>361</v>
      </c>
      <c r="G212" s="21">
        <f t="shared" si="18"/>
        <v>1.7800000000000001E-3</v>
      </c>
      <c r="H212" s="21">
        <f t="shared" si="19"/>
        <v>46</v>
      </c>
      <c r="I212" s="21"/>
      <c r="J212" s="21"/>
      <c r="K212" s="21"/>
      <c r="P212" s="26" t="s">
        <v>398</v>
      </c>
    </row>
    <row r="213" spans="2:16" s="18" customFormat="1" x14ac:dyDescent="0.45">
      <c r="B213" s="19" t="s">
        <v>20</v>
      </c>
      <c r="C213" s="19">
        <v>179</v>
      </c>
      <c r="D213" s="19">
        <f>VLOOKUP($D$33+2,Data!$A$5:$HG$243,C213+2)</f>
        <v>0</v>
      </c>
      <c r="E213" s="20">
        <f t="shared" si="17"/>
        <v>0</v>
      </c>
      <c r="F213" s="19" t="s">
        <v>20</v>
      </c>
      <c r="G213" s="21">
        <f t="shared" si="18"/>
        <v>1.7900000000000001E-3</v>
      </c>
      <c r="H213" s="21">
        <f t="shared" si="19"/>
        <v>45</v>
      </c>
      <c r="I213" s="21"/>
      <c r="J213" s="21"/>
      <c r="K213" s="21"/>
      <c r="P213" s="26" t="s">
        <v>215</v>
      </c>
    </row>
    <row r="214" spans="2:16" s="18" customFormat="1" x14ac:dyDescent="0.45">
      <c r="B214" s="19" t="s">
        <v>453</v>
      </c>
      <c r="C214" s="19">
        <v>180</v>
      </c>
      <c r="D214" s="19">
        <f>VLOOKUP($D$33+2,Data!$A$5:$HG$243,C214+2)</f>
        <v>0</v>
      </c>
      <c r="E214" s="20">
        <f t="shared" si="17"/>
        <v>0</v>
      </c>
      <c r="F214" s="19" t="s">
        <v>453</v>
      </c>
      <c r="G214" s="21">
        <f t="shared" si="18"/>
        <v>1.8000000000000002E-3</v>
      </c>
      <c r="H214" s="21">
        <f t="shared" si="19"/>
        <v>44</v>
      </c>
      <c r="I214" s="21"/>
      <c r="J214" s="21"/>
      <c r="K214" s="21"/>
      <c r="P214" s="26" t="s">
        <v>146</v>
      </c>
    </row>
    <row r="215" spans="2:16" s="18" customFormat="1" x14ac:dyDescent="0.45">
      <c r="B215" s="19" t="s">
        <v>13</v>
      </c>
      <c r="C215" s="19">
        <v>181</v>
      </c>
      <c r="D215" s="19">
        <f>VLOOKUP($D$33+2,Data!$A$5:$HG$243,C215+2)</f>
        <v>0</v>
      </c>
      <c r="E215" s="20">
        <f t="shared" si="17"/>
        <v>0</v>
      </c>
      <c r="F215" s="19" t="s">
        <v>13</v>
      </c>
      <c r="G215" s="21">
        <f t="shared" si="18"/>
        <v>1.8100000000000002E-3</v>
      </c>
      <c r="H215" s="21">
        <f t="shared" si="19"/>
        <v>43</v>
      </c>
      <c r="I215" s="21"/>
      <c r="J215" s="21"/>
      <c r="K215" s="21"/>
      <c r="P215" s="26" t="s">
        <v>288</v>
      </c>
    </row>
    <row r="216" spans="2:16" s="18" customFormat="1" x14ac:dyDescent="0.45">
      <c r="B216" s="19" t="s">
        <v>103</v>
      </c>
      <c r="C216" s="19">
        <v>182</v>
      </c>
      <c r="D216" s="19">
        <f>VLOOKUP($D$33+2,Data!$A$5:$HG$243,C216+2)</f>
        <v>0</v>
      </c>
      <c r="E216" s="20">
        <f t="shared" si="17"/>
        <v>0</v>
      </c>
      <c r="F216" s="19" t="s">
        <v>103</v>
      </c>
      <c r="G216" s="21">
        <f t="shared" si="18"/>
        <v>1.8200000000000002E-3</v>
      </c>
      <c r="H216" s="21">
        <f t="shared" si="19"/>
        <v>42</v>
      </c>
      <c r="I216" s="21"/>
      <c r="J216" s="21"/>
      <c r="K216" s="21"/>
      <c r="P216" s="26" t="s">
        <v>183</v>
      </c>
    </row>
    <row r="217" spans="2:16" s="18" customFormat="1" x14ac:dyDescent="0.45">
      <c r="B217" s="19" t="s">
        <v>374</v>
      </c>
      <c r="C217" s="19">
        <v>183</v>
      </c>
      <c r="D217" s="19">
        <f>VLOOKUP($D$33+2,Data!$A$5:$HG$243,C217+2)</f>
        <v>0</v>
      </c>
      <c r="E217" s="20">
        <f t="shared" si="17"/>
        <v>0</v>
      </c>
      <c r="F217" s="19" t="s">
        <v>374</v>
      </c>
      <c r="G217" s="21">
        <f t="shared" si="18"/>
        <v>1.8300000000000002E-3</v>
      </c>
      <c r="H217" s="21">
        <f t="shared" si="19"/>
        <v>41</v>
      </c>
      <c r="I217" s="21"/>
      <c r="J217" s="21"/>
      <c r="K217" s="21"/>
      <c r="P217" s="26" t="s">
        <v>301</v>
      </c>
    </row>
    <row r="218" spans="2:16" s="18" customFormat="1" x14ac:dyDescent="0.45">
      <c r="B218" s="19" t="s">
        <v>373</v>
      </c>
      <c r="C218" s="19">
        <v>184</v>
      </c>
      <c r="D218" s="19">
        <f>VLOOKUP($D$33+2,Data!$A$5:$HG$243,C218+2)</f>
        <v>0</v>
      </c>
      <c r="E218" s="20">
        <f t="shared" si="17"/>
        <v>0</v>
      </c>
      <c r="F218" s="19" t="s">
        <v>373</v>
      </c>
      <c r="G218" s="21">
        <f t="shared" si="18"/>
        <v>1.8400000000000001E-3</v>
      </c>
      <c r="H218" s="21">
        <f t="shared" si="19"/>
        <v>40</v>
      </c>
      <c r="I218" s="21"/>
      <c r="J218" s="21"/>
      <c r="K218" s="21"/>
      <c r="P218" s="26" t="s">
        <v>289</v>
      </c>
    </row>
    <row r="219" spans="2:16" s="18" customFormat="1" x14ac:dyDescent="0.45">
      <c r="B219" s="19" t="s">
        <v>67</v>
      </c>
      <c r="C219" s="19">
        <v>185</v>
      </c>
      <c r="D219" s="19">
        <f>VLOOKUP($D$33+2,Data!$A$5:$HG$243,C219+2)</f>
        <v>0</v>
      </c>
      <c r="E219" s="20">
        <f t="shared" si="17"/>
        <v>0</v>
      </c>
      <c r="F219" s="19" t="s">
        <v>67</v>
      </c>
      <c r="G219" s="21">
        <f t="shared" si="18"/>
        <v>1.8500000000000001E-3</v>
      </c>
      <c r="H219" s="21">
        <f t="shared" si="19"/>
        <v>39</v>
      </c>
      <c r="I219" s="21"/>
      <c r="J219" s="21"/>
      <c r="K219" s="21"/>
      <c r="P219" s="26" t="s">
        <v>229</v>
      </c>
    </row>
    <row r="220" spans="2:16" s="18" customFormat="1" x14ac:dyDescent="0.45">
      <c r="B220" s="19" t="s">
        <v>58</v>
      </c>
      <c r="C220" s="19">
        <v>186</v>
      </c>
      <c r="D220" s="19">
        <f>VLOOKUP($D$33+2,Data!$A$5:$HG$243,C220+2)</f>
        <v>0</v>
      </c>
      <c r="E220" s="20">
        <f t="shared" si="17"/>
        <v>0</v>
      </c>
      <c r="F220" s="19" t="s">
        <v>58</v>
      </c>
      <c r="G220" s="21">
        <f t="shared" si="18"/>
        <v>1.8600000000000001E-3</v>
      </c>
      <c r="H220" s="21">
        <f t="shared" si="19"/>
        <v>38</v>
      </c>
      <c r="I220" s="21"/>
      <c r="J220" s="21"/>
      <c r="K220" s="21"/>
      <c r="P220" s="26" t="s">
        <v>193</v>
      </c>
    </row>
    <row r="221" spans="2:16" s="18" customFormat="1" x14ac:dyDescent="0.45">
      <c r="B221" s="19" t="s">
        <v>68</v>
      </c>
      <c r="C221" s="19">
        <v>187</v>
      </c>
      <c r="D221" s="19">
        <f>VLOOKUP($D$33+2,Data!$A$5:$HG$243,C221+2)</f>
        <v>0</v>
      </c>
      <c r="E221" s="20">
        <f t="shared" si="17"/>
        <v>0</v>
      </c>
      <c r="F221" s="19" t="s">
        <v>68</v>
      </c>
      <c r="G221" s="21">
        <f t="shared" si="18"/>
        <v>1.8700000000000001E-3</v>
      </c>
      <c r="H221" s="21">
        <f t="shared" si="19"/>
        <v>37</v>
      </c>
      <c r="I221" s="21"/>
      <c r="J221" s="21"/>
      <c r="K221" s="21"/>
      <c r="P221" s="26" t="s">
        <v>181</v>
      </c>
    </row>
    <row r="222" spans="2:16" s="18" customFormat="1" x14ac:dyDescent="0.45">
      <c r="B222" s="19" t="s">
        <v>101</v>
      </c>
      <c r="C222" s="19">
        <v>188</v>
      </c>
      <c r="D222" s="19">
        <f>VLOOKUP($D$33+2,Data!$A$5:$HG$243,C222+2)</f>
        <v>0</v>
      </c>
      <c r="E222" s="20">
        <f t="shared" si="17"/>
        <v>0</v>
      </c>
      <c r="F222" s="19" t="s">
        <v>101</v>
      </c>
      <c r="G222" s="21">
        <f t="shared" si="18"/>
        <v>1.8800000000000002E-3</v>
      </c>
      <c r="H222" s="21">
        <f t="shared" si="19"/>
        <v>36</v>
      </c>
      <c r="I222" s="21"/>
      <c r="J222" s="21"/>
      <c r="K222" s="21"/>
      <c r="P222" s="26" t="s">
        <v>127</v>
      </c>
    </row>
    <row r="223" spans="2:16" s="18" customFormat="1" x14ac:dyDescent="0.45">
      <c r="B223" s="19" t="s">
        <v>95</v>
      </c>
      <c r="C223" s="19">
        <v>189</v>
      </c>
      <c r="D223" s="19">
        <f>VLOOKUP($D$33+2,Data!$A$5:$HG$243,C223+2)</f>
        <v>0</v>
      </c>
      <c r="E223" s="20">
        <f t="shared" si="17"/>
        <v>0</v>
      </c>
      <c r="F223" s="19" t="s">
        <v>95</v>
      </c>
      <c r="G223" s="21">
        <f t="shared" si="18"/>
        <v>1.8900000000000002E-3</v>
      </c>
      <c r="H223" s="21">
        <f t="shared" si="19"/>
        <v>35</v>
      </c>
      <c r="I223" s="21"/>
      <c r="J223" s="21"/>
      <c r="K223" s="21"/>
      <c r="P223" s="26" t="s">
        <v>302</v>
      </c>
    </row>
    <row r="224" spans="2:16" s="18" customFormat="1" x14ac:dyDescent="0.45">
      <c r="B224" s="19" t="s">
        <v>454</v>
      </c>
      <c r="C224" s="19">
        <v>190</v>
      </c>
      <c r="D224" s="19">
        <f>VLOOKUP($D$33+2,Data!$A$5:$HG$243,C224+2)</f>
        <v>0</v>
      </c>
      <c r="E224" s="20">
        <f t="shared" si="17"/>
        <v>0</v>
      </c>
      <c r="F224" s="19" t="s">
        <v>454</v>
      </c>
      <c r="G224" s="21">
        <f t="shared" si="18"/>
        <v>1.9000000000000002E-3</v>
      </c>
      <c r="H224" s="21">
        <f t="shared" si="19"/>
        <v>34</v>
      </c>
      <c r="I224" s="21"/>
      <c r="J224" s="21"/>
      <c r="K224" s="21"/>
      <c r="P224" s="26" t="s">
        <v>303</v>
      </c>
    </row>
    <row r="225" spans="2:16" s="18" customFormat="1" x14ac:dyDescent="0.45">
      <c r="B225" s="19" t="s">
        <v>118</v>
      </c>
      <c r="C225" s="19">
        <v>191</v>
      </c>
      <c r="D225" s="19">
        <f>VLOOKUP($D$33+2,Data!$A$5:$HG$243,C225+2)</f>
        <v>0</v>
      </c>
      <c r="E225" s="20">
        <f t="shared" si="17"/>
        <v>0</v>
      </c>
      <c r="F225" s="19" t="s">
        <v>118</v>
      </c>
      <c r="G225" s="21">
        <f t="shared" si="18"/>
        <v>1.9100000000000002E-3</v>
      </c>
      <c r="H225" s="21">
        <f t="shared" si="19"/>
        <v>33</v>
      </c>
      <c r="I225" s="21"/>
      <c r="J225" s="21"/>
      <c r="K225" s="21"/>
      <c r="P225" s="26" t="s">
        <v>409</v>
      </c>
    </row>
    <row r="226" spans="2:16" s="18" customFormat="1" x14ac:dyDescent="0.45">
      <c r="B226" s="19" t="s">
        <v>455</v>
      </c>
      <c r="C226" s="19">
        <v>192</v>
      </c>
      <c r="D226" s="19">
        <f>VLOOKUP($D$33+2,Data!$A$5:$HG$243,C226+2)</f>
        <v>0</v>
      </c>
      <c r="E226" s="20">
        <f t="shared" si="17"/>
        <v>0</v>
      </c>
      <c r="F226" s="19" t="s">
        <v>455</v>
      </c>
      <c r="G226" s="21">
        <f t="shared" si="18"/>
        <v>1.9200000000000003E-3</v>
      </c>
      <c r="H226" s="21">
        <f t="shared" si="19"/>
        <v>32</v>
      </c>
      <c r="I226" s="21"/>
      <c r="J226" s="21"/>
      <c r="K226" s="21"/>
      <c r="P226" s="26" t="s">
        <v>256</v>
      </c>
    </row>
    <row r="227" spans="2:16" s="18" customFormat="1" x14ac:dyDescent="0.45">
      <c r="B227" s="19" t="s">
        <v>456</v>
      </c>
      <c r="C227" s="19">
        <v>193</v>
      </c>
      <c r="D227" s="19">
        <f>VLOOKUP($D$33+2,Data!$A$5:$HG$243,C227+2)</f>
        <v>15</v>
      </c>
      <c r="E227" s="20">
        <f t="shared" si="17"/>
        <v>3.3632286995515694</v>
      </c>
      <c r="F227" s="19" t="s">
        <v>456</v>
      </c>
      <c r="G227" s="21">
        <f t="shared" si="18"/>
        <v>15.00193</v>
      </c>
      <c r="H227" s="21">
        <f t="shared" si="19"/>
        <v>5</v>
      </c>
      <c r="I227" s="21"/>
      <c r="J227" s="21"/>
      <c r="K227" s="21"/>
      <c r="P227" s="26" t="s">
        <v>173</v>
      </c>
    </row>
    <row r="228" spans="2:16" s="18" customFormat="1" x14ac:dyDescent="0.45">
      <c r="B228" s="19" t="s">
        <v>102</v>
      </c>
      <c r="C228" s="19">
        <v>194</v>
      </c>
      <c r="D228" s="19">
        <f>VLOOKUP($D$33+2,Data!$A$5:$HG$243,C228+2)</f>
        <v>0</v>
      </c>
      <c r="E228" s="20">
        <f t="shared" ref="E228:E247" si="20">D228/SUM(D$35:D$247)*100</f>
        <v>0</v>
      </c>
      <c r="F228" s="19" t="s">
        <v>102</v>
      </c>
      <c r="G228" s="21">
        <f t="shared" ref="G228:G247" si="21">D228+0.00001*C228</f>
        <v>1.9400000000000001E-3</v>
      </c>
      <c r="H228" s="21">
        <f t="shared" si="19"/>
        <v>31</v>
      </c>
      <c r="I228" s="21"/>
      <c r="J228" s="21"/>
      <c r="K228" s="21"/>
      <c r="P228" s="26" t="s">
        <v>416</v>
      </c>
    </row>
    <row r="229" spans="2:16" s="18" customFormat="1" x14ac:dyDescent="0.45">
      <c r="B229" s="19" t="s">
        <v>457</v>
      </c>
      <c r="C229" s="19">
        <v>195</v>
      </c>
      <c r="D229" s="19">
        <f>VLOOKUP($D$33+2,Data!$A$5:$HG$243,C229+2)</f>
        <v>0</v>
      </c>
      <c r="E229" s="20">
        <f t="shared" si="20"/>
        <v>0</v>
      </c>
      <c r="F229" s="19" t="s">
        <v>457</v>
      </c>
      <c r="G229" s="21">
        <f t="shared" si="21"/>
        <v>1.9500000000000001E-3</v>
      </c>
      <c r="H229" s="21">
        <f t="shared" ref="H229:H247" si="22">RANK(G229,G$35:G$247)</f>
        <v>30</v>
      </c>
      <c r="I229" s="21"/>
      <c r="J229" s="21"/>
      <c r="K229" s="21"/>
      <c r="P229" s="26" t="s">
        <v>203</v>
      </c>
    </row>
    <row r="230" spans="2:16" s="18" customFormat="1" x14ac:dyDescent="0.45">
      <c r="B230" s="19" t="s">
        <v>458</v>
      </c>
      <c r="C230" s="19">
        <v>196</v>
      </c>
      <c r="D230" s="19">
        <f>VLOOKUP($D$33+2,Data!$A$5:$HG$243,C230+2)</f>
        <v>0</v>
      </c>
      <c r="E230" s="20">
        <f t="shared" si="20"/>
        <v>0</v>
      </c>
      <c r="F230" s="19" t="s">
        <v>458</v>
      </c>
      <c r="G230" s="21">
        <f t="shared" si="21"/>
        <v>1.9600000000000004E-3</v>
      </c>
      <c r="H230" s="21">
        <f t="shared" si="22"/>
        <v>29</v>
      </c>
      <c r="I230" s="21"/>
      <c r="J230" s="21"/>
      <c r="K230" s="21"/>
      <c r="P230" s="26" t="s">
        <v>219</v>
      </c>
    </row>
    <row r="231" spans="2:16" s="18" customFormat="1" x14ac:dyDescent="0.45">
      <c r="B231" s="19" t="s">
        <v>459</v>
      </c>
      <c r="C231" s="19">
        <v>197</v>
      </c>
      <c r="D231" s="19">
        <f>VLOOKUP($D$33+2,Data!$A$5:$HG$243,C231+2)</f>
        <v>0</v>
      </c>
      <c r="E231" s="20">
        <f t="shared" si="20"/>
        <v>0</v>
      </c>
      <c r="F231" s="19" t="s">
        <v>459</v>
      </c>
      <c r="G231" s="21">
        <f t="shared" si="21"/>
        <v>1.97E-3</v>
      </c>
      <c r="H231" s="21">
        <f t="shared" si="22"/>
        <v>28</v>
      </c>
      <c r="I231" s="21"/>
      <c r="J231" s="21"/>
      <c r="K231" s="21"/>
      <c r="P231" s="26" t="s">
        <v>235</v>
      </c>
    </row>
    <row r="232" spans="2:16" s="18" customFormat="1" x14ac:dyDescent="0.45">
      <c r="B232" s="19" t="s">
        <v>69</v>
      </c>
      <c r="C232" s="19">
        <v>198</v>
      </c>
      <c r="D232" s="19">
        <f>VLOOKUP($D$33+2,Data!$A$5:$HG$243,C232+2)</f>
        <v>0</v>
      </c>
      <c r="E232" s="20">
        <f t="shared" si="20"/>
        <v>0</v>
      </c>
      <c r="F232" s="19" t="s">
        <v>69</v>
      </c>
      <c r="G232" s="21">
        <f t="shared" si="21"/>
        <v>1.98E-3</v>
      </c>
      <c r="H232" s="21">
        <f t="shared" si="22"/>
        <v>27</v>
      </c>
      <c r="I232" s="21"/>
      <c r="J232" s="21"/>
      <c r="K232" s="21"/>
      <c r="P232" s="26" t="s">
        <v>395</v>
      </c>
    </row>
    <row r="233" spans="2:16" s="18" customFormat="1" x14ac:dyDescent="0.45">
      <c r="B233" s="19" t="s">
        <v>62</v>
      </c>
      <c r="C233" s="19">
        <v>199</v>
      </c>
      <c r="D233" s="19">
        <f>VLOOKUP($D$33+2,Data!$A$5:$HG$243,C233+2)</f>
        <v>0</v>
      </c>
      <c r="E233" s="20">
        <f t="shared" si="20"/>
        <v>0</v>
      </c>
      <c r="F233" s="19" t="s">
        <v>62</v>
      </c>
      <c r="G233" s="21">
        <f t="shared" si="21"/>
        <v>1.99E-3</v>
      </c>
      <c r="H233" s="21">
        <f t="shared" si="22"/>
        <v>26</v>
      </c>
      <c r="I233" s="21"/>
      <c r="J233" s="21"/>
      <c r="K233" s="21"/>
      <c r="P233" s="26" t="s">
        <v>236</v>
      </c>
    </row>
    <row r="234" spans="2:16" s="18" customFormat="1" x14ac:dyDescent="0.45">
      <c r="B234" s="19" t="s">
        <v>365</v>
      </c>
      <c r="C234" s="19">
        <v>200</v>
      </c>
      <c r="D234" s="19">
        <f>VLOOKUP($D$33+2,Data!$A$5:$HG$243,C234+2)</f>
        <v>0</v>
      </c>
      <c r="E234" s="20">
        <f t="shared" si="20"/>
        <v>0</v>
      </c>
      <c r="F234" s="19" t="s">
        <v>365</v>
      </c>
      <c r="G234" s="21">
        <f t="shared" si="21"/>
        <v>2E-3</v>
      </c>
      <c r="H234" s="21">
        <f t="shared" si="22"/>
        <v>25</v>
      </c>
      <c r="I234" s="21"/>
      <c r="J234" s="21"/>
      <c r="K234" s="21"/>
      <c r="P234" s="26" t="s">
        <v>396</v>
      </c>
    </row>
    <row r="235" spans="2:16" s="18" customFormat="1" x14ac:dyDescent="0.45">
      <c r="B235" s="19" t="s">
        <v>56</v>
      </c>
      <c r="C235" s="19">
        <v>201</v>
      </c>
      <c r="D235" s="19">
        <f>VLOOKUP($D$33+2,Data!$A$5:$HG$243,C235+2)</f>
        <v>0</v>
      </c>
      <c r="E235" s="20">
        <f t="shared" si="20"/>
        <v>0</v>
      </c>
      <c r="F235" s="19" t="s">
        <v>56</v>
      </c>
      <c r="G235" s="21">
        <f t="shared" si="21"/>
        <v>2.0100000000000001E-3</v>
      </c>
      <c r="H235" s="21">
        <f t="shared" si="22"/>
        <v>24</v>
      </c>
      <c r="I235" s="21"/>
      <c r="J235" s="21"/>
      <c r="K235" s="21"/>
      <c r="P235" s="26" t="s">
        <v>172</v>
      </c>
    </row>
    <row r="236" spans="2:16" s="18" customFormat="1" x14ac:dyDescent="0.45">
      <c r="B236" s="19" t="s">
        <v>59</v>
      </c>
      <c r="C236" s="19">
        <v>202</v>
      </c>
      <c r="D236" s="19">
        <f>VLOOKUP($D$33+2,Data!$A$5:$HG$243,C236+2)</f>
        <v>0</v>
      </c>
      <c r="E236" s="20">
        <f t="shared" si="20"/>
        <v>0</v>
      </c>
      <c r="F236" s="19" t="s">
        <v>59</v>
      </c>
      <c r="G236" s="21">
        <f t="shared" si="21"/>
        <v>2.0200000000000001E-3</v>
      </c>
      <c r="H236" s="21">
        <f t="shared" si="22"/>
        <v>23</v>
      </c>
      <c r="I236" s="21"/>
      <c r="J236" s="21"/>
      <c r="K236" s="21"/>
      <c r="P236" s="26" t="s">
        <v>400</v>
      </c>
    </row>
    <row r="237" spans="2:16" s="18" customFormat="1" x14ac:dyDescent="0.45">
      <c r="B237" s="19" t="s">
        <v>30</v>
      </c>
      <c r="C237" s="19">
        <v>203</v>
      </c>
      <c r="D237" s="19">
        <f>VLOOKUP($D$33+2,Data!$A$5:$HG$243,C237+2)</f>
        <v>0</v>
      </c>
      <c r="E237" s="20">
        <f t="shared" si="20"/>
        <v>0</v>
      </c>
      <c r="F237" s="19" t="s">
        <v>30</v>
      </c>
      <c r="G237" s="21">
        <f t="shared" si="21"/>
        <v>2.0300000000000001E-3</v>
      </c>
      <c r="H237" s="21">
        <f t="shared" si="22"/>
        <v>22</v>
      </c>
      <c r="I237" s="21"/>
      <c r="J237" s="21"/>
      <c r="K237" s="21"/>
      <c r="P237" s="26" t="s">
        <v>243</v>
      </c>
    </row>
    <row r="238" spans="2:16" s="18" customFormat="1" x14ac:dyDescent="0.45">
      <c r="B238" s="19" t="s">
        <v>79</v>
      </c>
      <c r="C238" s="19">
        <v>204</v>
      </c>
      <c r="D238" s="19">
        <f>VLOOKUP($D$33+2,Data!$A$5:$HG$243,C238+2)</f>
        <v>0</v>
      </c>
      <c r="E238" s="20">
        <f t="shared" si="20"/>
        <v>0</v>
      </c>
      <c r="F238" s="19" t="s">
        <v>79</v>
      </c>
      <c r="G238" s="21">
        <f t="shared" si="21"/>
        <v>2.0400000000000001E-3</v>
      </c>
      <c r="H238" s="21">
        <f t="shared" si="22"/>
        <v>21</v>
      </c>
      <c r="I238" s="21"/>
      <c r="J238" s="21"/>
      <c r="K238" s="21"/>
      <c r="P238" s="26" t="s">
        <v>407</v>
      </c>
    </row>
    <row r="239" spans="2:16" s="18" customFormat="1" x14ac:dyDescent="0.45">
      <c r="B239" s="19" t="s">
        <v>60</v>
      </c>
      <c r="C239" s="19">
        <v>205</v>
      </c>
      <c r="D239" s="19">
        <f>VLOOKUP($D$33+2,Data!$A$5:$HG$243,C239+2)</f>
        <v>0</v>
      </c>
      <c r="E239" s="20">
        <f t="shared" si="20"/>
        <v>0</v>
      </c>
      <c r="F239" s="19" t="s">
        <v>60</v>
      </c>
      <c r="G239" s="21">
        <f t="shared" si="21"/>
        <v>2.0500000000000002E-3</v>
      </c>
      <c r="H239" s="21">
        <f t="shared" si="22"/>
        <v>20</v>
      </c>
      <c r="I239" s="21"/>
      <c r="J239" s="21"/>
      <c r="K239" s="21"/>
      <c r="P239" s="26" t="s">
        <v>201</v>
      </c>
    </row>
    <row r="240" spans="2:16" s="18" customFormat="1" x14ac:dyDescent="0.45">
      <c r="B240" s="19" t="s">
        <v>61</v>
      </c>
      <c r="C240" s="19">
        <v>206</v>
      </c>
      <c r="D240" s="19">
        <f>VLOOKUP($D$33+2,Data!$A$5:$HG$243,C240+2)</f>
        <v>0</v>
      </c>
      <c r="E240" s="20">
        <f t="shared" si="20"/>
        <v>0</v>
      </c>
      <c r="F240" s="19" t="s">
        <v>61</v>
      </c>
      <c r="G240" s="21">
        <f t="shared" si="21"/>
        <v>2.0600000000000002E-3</v>
      </c>
      <c r="H240" s="21">
        <f t="shared" si="22"/>
        <v>19</v>
      </c>
      <c r="I240" s="21"/>
      <c r="J240" s="21"/>
      <c r="K240" s="21"/>
      <c r="P240" s="26" t="s">
        <v>266</v>
      </c>
    </row>
    <row r="241" spans="2:16" s="18" customFormat="1" x14ac:dyDescent="0.45">
      <c r="B241" s="19" t="s">
        <v>92</v>
      </c>
      <c r="C241" s="19">
        <v>207</v>
      </c>
      <c r="D241" s="19">
        <f>VLOOKUP($D$33+2,Data!$A$5:$HG$243,C241+2)</f>
        <v>0</v>
      </c>
      <c r="E241" s="20">
        <f t="shared" si="20"/>
        <v>0</v>
      </c>
      <c r="F241" s="19" t="s">
        <v>92</v>
      </c>
      <c r="G241" s="21">
        <f t="shared" si="21"/>
        <v>2.0700000000000002E-3</v>
      </c>
      <c r="H241" s="21">
        <f t="shared" si="22"/>
        <v>18</v>
      </c>
      <c r="I241" s="21"/>
      <c r="J241" s="21"/>
      <c r="K241" s="21"/>
      <c r="P241" s="26" t="s">
        <v>165</v>
      </c>
    </row>
    <row r="242" spans="2:16" s="18" customFormat="1" x14ac:dyDescent="0.45">
      <c r="B242" s="19" t="s">
        <v>4</v>
      </c>
      <c r="C242" s="19">
        <v>208</v>
      </c>
      <c r="D242" s="19">
        <f>VLOOKUP($D$33+2,Data!$A$5:$HG$243,C242+2)</f>
        <v>0</v>
      </c>
      <c r="E242" s="20">
        <f t="shared" si="20"/>
        <v>0</v>
      </c>
      <c r="F242" s="19" t="s">
        <v>4</v>
      </c>
      <c r="G242" s="21">
        <f t="shared" si="21"/>
        <v>2.0800000000000003E-3</v>
      </c>
      <c r="H242" s="21">
        <f t="shared" si="22"/>
        <v>17</v>
      </c>
      <c r="I242" s="21"/>
      <c r="J242" s="21"/>
      <c r="K242" s="21"/>
      <c r="P242" s="26" t="s">
        <v>159</v>
      </c>
    </row>
    <row r="243" spans="2:16" s="18" customFormat="1" x14ac:dyDescent="0.45">
      <c r="B243" s="19" t="s">
        <v>358</v>
      </c>
      <c r="C243" s="19">
        <v>209</v>
      </c>
      <c r="D243" s="19">
        <f>VLOOKUP($D$33+2,Data!$A$5:$HG$243,C243+2)</f>
        <v>0</v>
      </c>
      <c r="E243" s="20">
        <f t="shared" si="20"/>
        <v>0</v>
      </c>
      <c r="F243" s="19" t="s">
        <v>358</v>
      </c>
      <c r="G243" s="21">
        <f t="shared" si="21"/>
        <v>2.0900000000000003E-3</v>
      </c>
      <c r="H243" s="21">
        <f t="shared" si="22"/>
        <v>16</v>
      </c>
      <c r="I243" s="21"/>
      <c r="J243" s="21"/>
      <c r="K243" s="21"/>
      <c r="P243" s="26" t="s">
        <v>216</v>
      </c>
    </row>
    <row r="244" spans="2:16" s="18" customFormat="1" x14ac:dyDescent="0.45">
      <c r="B244" s="19" t="s">
        <v>114</v>
      </c>
      <c r="C244" s="19">
        <v>210</v>
      </c>
      <c r="D244" s="19">
        <f>VLOOKUP($D$33+2,Data!$A$5:$HG$243,C244+2)</f>
        <v>0</v>
      </c>
      <c r="E244" s="20">
        <f t="shared" si="20"/>
        <v>0</v>
      </c>
      <c r="F244" s="19" t="s">
        <v>114</v>
      </c>
      <c r="G244" s="21">
        <f t="shared" si="21"/>
        <v>2.1000000000000003E-3</v>
      </c>
      <c r="H244" s="21">
        <f t="shared" si="22"/>
        <v>15</v>
      </c>
      <c r="I244" s="21"/>
      <c r="J244" s="21"/>
      <c r="K244" s="21"/>
      <c r="P244" s="26" t="s">
        <v>233</v>
      </c>
    </row>
    <row r="245" spans="2:16" s="18" customFormat="1" x14ac:dyDescent="0.45">
      <c r="B245" s="19" t="s">
        <v>7</v>
      </c>
      <c r="C245" s="19">
        <v>211</v>
      </c>
      <c r="D245" s="19">
        <f>VLOOKUP($D$33+2,Data!$A$5:$HG$243,C245+2)</f>
        <v>0</v>
      </c>
      <c r="E245" s="20">
        <f t="shared" si="20"/>
        <v>0</v>
      </c>
      <c r="F245" s="19" t="s">
        <v>7</v>
      </c>
      <c r="G245" s="21">
        <f t="shared" si="21"/>
        <v>2.1100000000000003E-3</v>
      </c>
      <c r="H245" s="21">
        <f t="shared" si="22"/>
        <v>14</v>
      </c>
      <c r="I245" s="21"/>
      <c r="J245" s="21"/>
      <c r="K245" s="21"/>
      <c r="P245" s="26" t="s">
        <v>250</v>
      </c>
    </row>
    <row r="246" spans="2:16" s="18" customFormat="1" x14ac:dyDescent="0.45">
      <c r="B246" s="19" t="s">
        <v>460</v>
      </c>
      <c r="C246" s="19">
        <v>212</v>
      </c>
      <c r="D246" s="19">
        <f>VLOOKUP($D$33+2,Data!$A$5:$HG$243,C246+2)</f>
        <v>0</v>
      </c>
      <c r="E246" s="20">
        <f t="shared" si="20"/>
        <v>0</v>
      </c>
      <c r="F246" s="19" t="s">
        <v>460</v>
      </c>
      <c r="G246" s="21">
        <f t="shared" si="21"/>
        <v>2.1200000000000004E-3</v>
      </c>
      <c r="H246" s="21">
        <f t="shared" si="22"/>
        <v>13</v>
      </c>
      <c r="I246" s="21"/>
      <c r="J246" s="21"/>
      <c r="K246" s="21"/>
      <c r="P246" s="26" t="s">
        <v>304</v>
      </c>
    </row>
    <row r="247" spans="2:16" s="18" customFormat="1" x14ac:dyDescent="0.45">
      <c r="B247" s="19" t="s">
        <v>329</v>
      </c>
      <c r="C247" s="19">
        <v>213</v>
      </c>
      <c r="D247" s="19">
        <f>VLOOKUP($D$33+2,Data!$A$5:$HG$243,C247+2)</f>
        <v>0</v>
      </c>
      <c r="E247" s="20">
        <f t="shared" si="20"/>
        <v>0</v>
      </c>
      <c r="F247" s="19" t="s">
        <v>329</v>
      </c>
      <c r="G247" s="21">
        <f t="shared" si="21"/>
        <v>2.1300000000000004E-3</v>
      </c>
      <c r="H247" s="21">
        <f t="shared" si="22"/>
        <v>12</v>
      </c>
      <c r="I247" s="21"/>
      <c r="J247" s="21"/>
      <c r="K247" s="21"/>
      <c r="P247" s="26" t="s">
        <v>222</v>
      </c>
    </row>
    <row r="248" spans="2:16" s="18" customFormat="1" x14ac:dyDescent="0.45">
      <c r="B248" s="19"/>
      <c r="C248" s="19"/>
      <c r="D248" s="19"/>
      <c r="E248" s="20"/>
      <c r="F248" s="19"/>
      <c r="G248" s="21"/>
      <c r="H248" s="21"/>
      <c r="I248" s="21"/>
      <c r="J248" s="21"/>
      <c r="K248" s="21"/>
      <c r="P248" s="26" t="s">
        <v>230</v>
      </c>
    </row>
    <row r="249" spans="2:16" s="18" customFormat="1" x14ac:dyDescent="0.45">
      <c r="B249" s="19"/>
      <c r="C249" s="19"/>
      <c r="D249" s="19"/>
      <c r="E249" s="20"/>
      <c r="F249" s="19"/>
      <c r="G249" s="21"/>
      <c r="H249" s="21"/>
      <c r="I249" s="21"/>
      <c r="J249" s="21"/>
      <c r="K249" s="21"/>
      <c r="P249" s="26" t="s">
        <v>139</v>
      </c>
    </row>
    <row r="250" spans="2:16" s="18" customFormat="1" x14ac:dyDescent="0.45">
      <c r="B250" s="19"/>
      <c r="C250" s="19"/>
      <c r="D250" s="19"/>
      <c r="E250" s="20"/>
      <c r="F250" s="19"/>
      <c r="G250" s="21"/>
      <c r="H250" s="21"/>
      <c r="I250" s="21"/>
      <c r="J250" s="21"/>
      <c r="K250" s="21"/>
      <c r="P250" s="26" t="s">
        <v>140</v>
      </c>
    </row>
    <row r="251" spans="2:16" s="18" customFormat="1" x14ac:dyDescent="0.45">
      <c r="B251" s="19"/>
      <c r="C251" s="19"/>
      <c r="D251" s="19"/>
      <c r="E251" s="20"/>
      <c r="F251" s="19"/>
      <c r="G251" s="21"/>
      <c r="H251" s="21"/>
      <c r="I251" s="21"/>
      <c r="J251" s="21"/>
      <c r="K251" s="21"/>
      <c r="P251" s="26" t="s">
        <v>280</v>
      </c>
    </row>
    <row r="252" spans="2:16" s="18" customFormat="1" x14ac:dyDescent="0.45">
      <c r="B252" s="19"/>
      <c r="C252" s="19"/>
      <c r="D252" s="19"/>
      <c r="E252" s="20"/>
      <c r="F252" s="19"/>
      <c r="G252" s="21"/>
      <c r="H252" s="21"/>
      <c r="I252" s="21"/>
      <c r="J252" s="21"/>
      <c r="K252" s="21"/>
      <c r="P252" s="26" t="s">
        <v>202</v>
      </c>
    </row>
    <row r="253" spans="2:16" s="18" customFormat="1" x14ac:dyDescent="0.45">
      <c r="C253" s="19"/>
      <c r="D253" s="19"/>
      <c r="E253" s="20"/>
      <c r="F253" s="19"/>
      <c r="G253" s="21"/>
      <c r="H253" s="21"/>
      <c r="I253" s="21"/>
      <c r="J253" s="21"/>
      <c r="K253" s="21"/>
      <c r="P253" s="26" t="s">
        <v>217</v>
      </c>
    </row>
    <row r="254" spans="2:16" s="18" customFormat="1" x14ac:dyDescent="0.45">
      <c r="C254" s="19"/>
      <c r="D254" s="19"/>
      <c r="E254" s="20"/>
      <c r="F254" s="19"/>
      <c r="G254" s="21"/>
      <c r="H254" s="21"/>
      <c r="I254" s="21"/>
      <c r="J254" s="21"/>
      <c r="K254" s="21"/>
      <c r="P254" s="26" t="s">
        <v>251</v>
      </c>
    </row>
    <row r="255" spans="2:16" s="18" customFormat="1" x14ac:dyDescent="0.45">
      <c r="C255" s="19"/>
      <c r="D255" s="19"/>
      <c r="E255" s="20"/>
      <c r="F255" s="19"/>
      <c r="G255" s="21"/>
      <c r="H255" s="21"/>
      <c r="I255" s="21"/>
      <c r="J255" s="21"/>
      <c r="K255" s="21"/>
      <c r="P255" s="26" t="s">
        <v>141</v>
      </c>
    </row>
    <row r="256" spans="2:16" s="18" customFormat="1" x14ac:dyDescent="0.45">
      <c r="C256" s="19"/>
      <c r="D256" s="19"/>
      <c r="E256" s="20"/>
      <c r="F256" s="19"/>
      <c r="G256" s="21"/>
      <c r="H256" s="21"/>
      <c r="I256" s="21"/>
      <c r="J256" s="21"/>
      <c r="K256" s="21"/>
      <c r="P256" s="26" t="s">
        <v>419</v>
      </c>
    </row>
    <row r="257" spans="1:20" s="18" customFormat="1" x14ac:dyDescent="0.45">
      <c r="C257" s="19"/>
      <c r="D257" s="19"/>
      <c r="E257" s="20"/>
      <c r="F257" s="19"/>
      <c r="G257" s="21"/>
      <c r="H257" s="21"/>
      <c r="I257" s="21"/>
      <c r="J257" s="21"/>
      <c r="K257" s="21"/>
      <c r="P257" s="26" t="s">
        <v>305</v>
      </c>
    </row>
    <row r="258" spans="1:20" s="18" customFormat="1" x14ac:dyDescent="0.45">
      <c r="C258" s="19"/>
      <c r="D258" s="19"/>
      <c r="E258" s="20"/>
      <c r="F258" s="19"/>
      <c r="G258" s="21"/>
      <c r="H258" s="21"/>
      <c r="I258" s="21"/>
      <c r="J258" s="21"/>
      <c r="K258" s="21"/>
      <c r="P258" s="26" t="s">
        <v>194</v>
      </c>
    </row>
    <row r="259" spans="1:20" s="18" customFormat="1" x14ac:dyDescent="0.45">
      <c r="C259" s="19"/>
      <c r="D259" s="19"/>
      <c r="E259" s="20"/>
      <c r="F259" s="19"/>
      <c r="G259" s="21"/>
      <c r="H259" s="21"/>
      <c r="I259" s="21"/>
      <c r="J259" s="21"/>
      <c r="K259" s="21"/>
      <c r="P259" s="26" t="s">
        <v>142</v>
      </c>
    </row>
    <row r="260" spans="1:20" s="18" customFormat="1" x14ac:dyDescent="0.45">
      <c r="C260" s="19"/>
      <c r="D260" s="19"/>
      <c r="E260" s="20"/>
      <c r="F260" s="19"/>
      <c r="G260" s="21"/>
      <c r="H260" s="21"/>
      <c r="I260" s="21"/>
      <c r="J260" s="21"/>
      <c r="K260" s="21"/>
      <c r="P260" s="26" t="s">
        <v>267</v>
      </c>
    </row>
    <row r="261" spans="1:20" s="18" customFormat="1" x14ac:dyDescent="0.45">
      <c r="C261" s="19"/>
      <c r="D261" s="19"/>
      <c r="E261" s="20"/>
      <c r="F261" s="19"/>
      <c r="G261" s="21"/>
      <c r="H261" s="21"/>
      <c r="I261" s="21"/>
      <c r="J261" s="21"/>
      <c r="K261" s="21"/>
      <c r="P261" s="26" t="s">
        <v>417</v>
      </c>
    </row>
    <row r="262" spans="1:20" s="18" customFormat="1" x14ac:dyDescent="0.45">
      <c r="C262" s="19"/>
      <c r="D262" s="19"/>
      <c r="E262" s="20"/>
      <c r="F262" s="19"/>
      <c r="G262" s="21"/>
      <c r="H262" s="21"/>
      <c r="I262" s="21"/>
      <c r="J262" s="21"/>
      <c r="K262" s="21"/>
      <c r="P262" s="26" t="s">
        <v>252</v>
      </c>
    </row>
    <row r="263" spans="1:20" s="18" customFormat="1" x14ac:dyDescent="0.45">
      <c r="C263" s="19"/>
      <c r="D263" s="19"/>
      <c r="E263" s="20"/>
      <c r="F263" s="19"/>
      <c r="G263" s="21"/>
      <c r="H263" s="21"/>
      <c r="I263" s="21"/>
      <c r="J263" s="21"/>
      <c r="K263" s="21"/>
      <c r="P263" s="26" t="s">
        <v>128</v>
      </c>
    </row>
    <row r="264" spans="1:20" s="18" customFormat="1" x14ac:dyDescent="0.45">
      <c r="C264" s="19"/>
      <c r="D264" s="19"/>
      <c r="E264" s="20"/>
      <c r="F264" s="19"/>
      <c r="G264" s="21"/>
      <c r="H264" s="21"/>
      <c r="I264" s="21"/>
      <c r="J264" s="21"/>
      <c r="K264" s="21"/>
      <c r="P264" s="26" t="s">
        <v>339</v>
      </c>
    </row>
    <row r="265" spans="1:20" s="18" customFormat="1" x14ac:dyDescent="0.45">
      <c r="C265" s="19"/>
      <c r="D265" s="19"/>
      <c r="E265" s="20"/>
      <c r="F265" s="19"/>
      <c r="G265" s="21"/>
      <c r="H265" s="21"/>
      <c r="I265" s="21"/>
      <c r="J265" s="21"/>
      <c r="K265" s="21"/>
      <c r="P265" s="26" t="s">
        <v>223</v>
      </c>
    </row>
    <row r="266" spans="1:20" s="18" customFormat="1" x14ac:dyDescent="0.45">
      <c r="C266" s="19"/>
      <c r="D266" s="19"/>
      <c r="E266" s="20"/>
      <c r="F266" s="19"/>
      <c r="G266" s="21"/>
      <c r="H266" s="21"/>
      <c r="I266" s="21"/>
      <c r="J266" s="21"/>
      <c r="K266" s="21"/>
      <c r="P266" s="26" t="s">
        <v>147</v>
      </c>
    </row>
    <row r="267" spans="1:20" x14ac:dyDescent="0.45">
      <c r="A267" s="18"/>
      <c r="B267" s="18"/>
      <c r="C267" s="19"/>
      <c r="D267" s="19"/>
      <c r="E267" s="20"/>
      <c r="F267" s="19"/>
      <c r="G267" s="21"/>
      <c r="H267" s="21"/>
      <c r="I267" s="21"/>
      <c r="J267" s="21"/>
      <c r="K267" s="21"/>
      <c r="L267" s="18"/>
      <c r="M267" s="18"/>
      <c r="N267" s="18"/>
      <c r="O267" s="18"/>
      <c r="P267" s="26" t="s">
        <v>340</v>
      </c>
      <c r="Q267" s="18"/>
      <c r="R267" s="18"/>
      <c r="S267" s="18"/>
      <c r="T267" s="18"/>
    </row>
    <row r="268" spans="1:20" x14ac:dyDescent="0.45">
      <c r="A268" s="18"/>
      <c r="B268" s="18"/>
      <c r="C268" s="19"/>
      <c r="D268" s="19"/>
      <c r="E268" s="20"/>
      <c r="F268" s="19"/>
      <c r="G268" s="21"/>
      <c r="H268" s="21"/>
      <c r="I268" s="21"/>
      <c r="J268" s="21"/>
      <c r="K268" s="21"/>
      <c r="L268" s="18"/>
      <c r="M268" s="18"/>
      <c r="N268" s="18"/>
      <c r="O268" s="18"/>
      <c r="P268" s="26" t="s">
        <v>392</v>
      </c>
      <c r="Q268" s="18"/>
      <c r="R268" s="18"/>
      <c r="S268" s="18"/>
      <c r="T268" s="18"/>
    </row>
    <row r="269" spans="1:20" x14ac:dyDescent="0.45">
      <c r="A269" s="18"/>
      <c r="B269" s="18"/>
      <c r="C269" s="19"/>
      <c r="D269" s="19"/>
      <c r="E269" s="20"/>
      <c r="F269" s="19"/>
      <c r="G269" s="21"/>
      <c r="H269" s="21"/>
      <c r="I269" s="21"/>
      <c r="J269" s="21"/>
      <c r="K269" s="21"/>
      <c r="L269" s="18"/>
      <c r="M269" s="18"/>
      <c r="N269" s="18"/>
      <c r="O269" s="18"/>
      <c r="P269" s="26" t="s">
        <v>399</v>
      </c>
      <c r="Q269" s="18"/>
      <c r="R269" s="18"/>
      <c r="S269" s="18"/>
      <c r="T269" s="18"/>
    </row>
    <row r="270" spans="1:20" x14ac:dyDescent="0.45">
      <c r="A270" s="18"/>
      <c r="B270" s="18"/>
      <c r="C270" s="19"/>
      <c r="D270" s="19"/>
      <c r="E270" s="20"/>
      <c r="F270" s="19"/>
      <c r="G270" s="21"/>
      <c r="H270" s="21"/>
      <c r="I270" s="21"/>
      <c r="J270" s="21"/>
      <c r="K270" s="21"/>
      <c r="L270" s="18"/>
      <c r="M270" s="18"/>
      <c r="N270" s="18"/>
      <c r="O270" s="18"/>
      <c r="P270" s="26" t="s">
        <v>218</v>
      </c>
      <c r="Q270" s="18"/>
      <c r="R270" s="18"/>
      <c r="S270" s="18"/>
      <c r="T270" s="18"/>
    </row>
    <row r="271" spans="1:20" x14ac:dyDescent="0.45">
      <c r="A271" s="18"/>
      <c r="B271" s="18"/>
      <c r="C271" s="19"/>
      <c r="D271" s="19"/>
      <c r="E271" s="20"/>
      <c r="F271" s="19"/>
      <c r="G271" s="21"/>
      <c r="H271" s="21"/>
      <c r="I271" s="21"/>
      <c r="J271" s="21"/>
      <c r="K271" s="21"/>
      <c r="L271" s="18"/>
      <c r="M271" s="18"/>
      <c r="N271" s="18"/>
      <c r="O271" s="18"/>
      <c r="P271" s="26" t="s">
        <v>306</v>
      </c>
      <c r="Q271" s="18"/>
      <c r="R271" s="18"/>
      <c r="S271" s="18"/>
      <c r="T271" s="18"/>
    </row>
    <row r="272" spans="1:20" x14ac:dyDescent="0.45">
      <c r="A272" s="18"/>
      <c r="B272" s="18"/>
      <c r="C272" s="19"/>
      <c r="D272" s="19"/>
      <c r="E272" s="20"/>
      <c r="F272" s="19"/>
      <c r="G272" s="21"/>
      <c r="H272" s="21"/>
      <c r="I272" s="21"/>
      <c r="J272" s="21"/>
      <c r="K272" s="21"/>
      <c r="L272" s="18"/>
      <c r="M272" s="18"/>
      <c r="N272" s="18"/>
      <c r="O272" s="18"/>
      <c r="P272" s="26" t="s">
        <v>307</v>
      </c>
      <c r="Q272" s="18"/>
      <c r="R272" s="18"/>
      <c r="S272" s="18"/>
      <c r="T272" s="18"/>
    </row>
    <row r="273" spans="1:20" x14ac:dyDescent="0.45">
      <c r="A273" s="18"/>
      <c r="B273" s="18"/>
      <c r="C273" s="19"/>
      <c r="D273" s="19"/>
      <c r="E273" s="20"/>
      <c r="F273" s="19"/>
      <c r="G273" s="21"/>
      <c r="H273" s="21"/>
      <c r="I273" s="21"/>
      <c r="J273" s="21"/>
      <c r="K273" s="21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1:20" x14ac:dyDescent="0.45">
      <c r="A274" s="18"/>
      <c r="B274" s="18"/>
      <c r="C274" s="19"/>
      <c r="D274" s="19"/>
      <c r="E274" s="20"/>
      <c r="F274" s="19"/>
      <c r="G274" s="21"/>
      <c r="H274" s="21"/>
      <c r="I274" s="21"/>
      <c r="J274" s="21"/>
      <c r="K274" s="21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1:20" x14ac:dyDescent="0.45">
      <c r="A275" s="18"/>
      <c r="B275" s="18"/>
      <c r="C275" s="19"/>
      <c r="D275" s="19"/>
      <c r="E275" s="20"/>
      <c r="F275" s="19"/>
      <c r="G275" s="21"/>
      <c r="H275" s="21"/>
      <c r="I275" s="21"/>
      <c r="J275" s="21"/>
      <c r="K275" s="21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1:20" x14ac:dyDescent="0.45">
      <c r="A276" s="18"/>
      <c r="B276" s="18"/>
      <c r="C276" s="19"/>
      <c r="D276" s="19"/>
      <c r="E276" s="20"/>
      <c r="F276" s="19"/>
      <c r="G276" s="21"/>
      <c r="H276" s="21"/>
      <c r="I276" s="21"/>
      <c r="J276" s="21"/>
      <c r="K276" s="21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1:20" x14ac:dyDescent="0.45">
      <c r="A277" s="18"/>
      <c r="J277" s="21"/>
      <c r="K277" s="21"/>
      <c r="L277" s="18"/>
      <c r="M277" s="18"/>
      <c r="N277" s="18"/>
      <c r="R277" s="18"/>
      <c r="S277" s="18"/>
      <c r="T277" s="18"/>
    </row>
  </sheetData>
  <sheetProtection sheet="1" objects="1" scenarios="1"/>
  <mergeCells count="2">
    <mergeCell ref="B1:I1"/>
    <mergeCell ref="B2:I2"/>
  </mergeCells>
  <conditionalFormatting sqref="B17">
    <cfRule type="expression" dxfId="26" priority="27">
      <formula>C17&lt;1</formula>
    </cfRule>
  </conditionalFormatting>
  <conditionalFormatting sqref="C17">
    <cfRule type="expression" dxfId="25" priority="26">
      <formula>C17&lt;1</formula>
    </cfRule>
  </conditionalFormatting>
  <conditionalFormatting sqref="D17">
    <cfRule type="expression" dxfId="24" priority="25">
      <formula>C17&lt;1</formula>
    </cfRule>
  </conditionalFormatting>
  <conditionalFormatting sqref="B16">
    <cfRule type="expression" dxfId="23" priority="24">
      <formula>C16&lt;1</formula>
    </cfRule>
  </conditionalFormatting>
  <conditionalFormatting sqref="C16">
    <cfRule type="expression" dxfId="22" priority="23">
      <formula>C16&lt;1</formula>
    </cfRule>
  </conditionalFormatting>
  <conditionalFormatting sqref="D16">
    <cfRule type="expression" dxfId="21" priority="22">
      <formula>C16&lt;1</formula>
    </cfRule>
  </conditionalFormatting>
  <conditionalFormatting sqref="B15">
    <cfRule type="expression" dxfId="20" priority="21">
      <formula>C15&lt;1</formula>
    </cfRule>
  </conditionalFormatting>
  <conditionalFormatting sqref="C15">
    <cfRule type="expression" dxfId="19" priority="20">
      <formula>C15&lt;1</formula>
    </cfRule>
  </conditionalFormatting>
  <conditionalFormatting sqref="D15">
    <cfRule type="expression" dxfId="18" priority="19">
      <formula>C15&lt;1</formula>
    </cfRule>
  </conditionalFormatting>
  <conditionalFormatting sqref="B14">
    <cfRule type="expression" dxfId="17" priority="18">
      <formula>C14&lt;1</formula>
    </cfRule>
  </conditionalFormatting>
  <conditionalFormatting sqref="C14">
    <cfRule type="expression" dxfId="16" priority="17">
      <formula>C14&lt;1</formula>
    </cfRule>
  </conditionalFormatting>
  <conditionalFormatting sqref="D14">
    <cfRule type="expression" dxfId="15" priority="16">
      <formula>C14&lt;1</formula>
    </cfRule>
  </conditionalFormatting>
  <conditionalFormatting sqref="B13">
    <cfRule type="expression" dxfId="14" priority="15">
      <formula>C13&lt;1</formula>
    </cfRule>
  </conditionalFormatting>
  <conditionalFormatting sqref="C13">
    <cfRule type="expression" dxfId="13" priority="14">
      <formula>C13&lt;1</formula>
    </cfRule>
  </conditionalFormatting>
  <conditionalFormatting sqref="D13">
    <cfRule type="expression" dxfId="12" priority="13">
      <formula>C13&lt;1</formula>
    </cfRule>
  </conditionalFormatting>
  <conditionalFormatting sqref="B12">
    <cfRule type="expression" dxfId="11" priority="12">
      <formula>C12&lt;1</formula>
    </cfRule>
  </conditionalFormatting>
  <conditionalFormatting sqref="C12">
    <cfRule type="expression" dxfId="10" priority="11">
      <formula>C12&lt;1</formula>
    </cfRule>
  </conditionalFormatting>
  <conditionalFormatting sqref="D12">
    <cfRule type="expression" dxfId="9" priority="10">
      <formula>C12&lt;1</formula>
    </cfRule>
  </conditionalFormatting>
  <conditionalFormatting sqref="B11">
    <cfRule type="expression" dxfId="8" priority="9">
      <formula>C11&lt;1</formula>
    </cfRule>
  </conditionalFormatting>
  <conditionalFormatting sqref="C11">
    <cfRule type="expression" dxfId="7" priority="8">
      <formula>C11&lt;1</formula>
    </cfRule>
  </conditionalFormatting>
  <conditionalFormatting sqref="D11">
    <cfRule type="expression" dxfId="6" priority="7">
      <formula>C11&lt;1</formula>
    </cfRule>
  </conditionalFormatting>
  <conditionalFormatting sqref="B10">
    <cfRule type="expression" dxfId="5" priority="6">
      <formula>C10&lt;1</formula>
    </cfRule>
  </conditionalFormatting>
  <conditionalFormatting sqref="C10">
    <cfRule type="expression" dxfId="4" priority="5">
      <formula>C10&lt;1</formula>
    </cfRule>
  </conditionalFormatting>
  <conditionalFormatting sqref="D10">
    <cfRule type="expression" dxfId="3" priority="4">
      <formula>C10&lt;1</formula>
    </cfRule>
  </conditionalFormatting>
  <conditionalFormatting sqref="B9">
    <cfRule type="expression" dxfId="2" priority="3">
      <formula>C9&lt;1</formula>
    </cfRule>
  </conditionalFormatting>
  <conditionalFormatting sqref="C9">
    <cfRule type="expression" dxfId="1" priority="2">
      <formula>C9&lt;1</formula>
    </cfRule>
  </conditionalFormatting>
  <conditionalFormatting sqref="D9">
    <cfRule type="expression" dxfId="0" priority="1">
      <formula>C9&lt;1</formula>
    </cfRule>
  </conditionalFormatting>
  <pageMargins left="0.70866141732283472" right="0.70866141732283472" top="1.1811023622047245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3</xdr:col>
                    <xdr:colOff>190500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B1:R245"/>
  <sheetViews>
    <sheetView showGridLines="0" showRowColHeaders="0" topLeftCell="J1" zoomScale="105" zoomScaleNormal="105" workbookViewId="0">
      <pane xSplit="9" ySplit="2" topLeftCell="S3" activePane="bottomRight" state="frozen"/>
      <selection activeCell="J1" sqref="J1"/>
      <selection pane="topRight" activeCell="S1" sqref="S1"/>
      <selection pane="bottomLeft" activeCell="J3" sqref="J3"/>
      <selection pane="bottomRight" activeCell="K21" sqref="K21"/>
    </sheetView>
  </sheetViews>
  <sheetFormatPr defaultColWidth="9.1328125" defaultRowHeight="14.25" x14ac:dyDescent="0.45"/>
  <cols>
    <col min="2" max="2" width="9.1328125" style="37"/>
    <col min="3" max="3" width="21.3984375" customWidth="1"/>
    <col min="4" max="4" width="9.1328125" style="38"/>
    <col min="10" max="10" width="1.86328125" customWidth="1"/>
    <col min="11" max="11" width="23.73046875" customWidth="1"/>
    <col min="12" max="13" width="11.265625" customWidth="1"/>
    <col min="18" max="18" width="26.73046875" customWidth="1"/>
  </cols>
  <sheetData>
    <row r="1" spans="2:18" ht="23.25" x14ac:dyDescent="0.45">
      <c r="K1" s="44" t="s">
        <v>480</v>
      </c>
      <c r="L1" s="44"/>
      <c r="M1" s="44"/>
      <c r="N1" s="44"/>
      <c r="O1" s="44"/>
      <c r="P1" s="44"/>
      <c r="Q1" s="44"/>
      <c r="R1" s="44"/>
    </row>
    <row r="2" spans="2:18" x14ac:dyDescent="0.45">
      <c r="K2" s="45" t="s">
        <v>479</v>
      </c>
      <c r="L2" s="45"/>
      <c r="M2" s="45"/>
      <c r="N2" s="45"/>
      <c r="O2" s="45"/>
      <c r="P2" s="45"/>
      <c r="Q2" s="45"/>
      <c r="R2" s="45"/>
    </row>
    <row r="3" spans="2:18" x14ac:dyDescent="0.45">
      <c r="G3" s="39">
        <v>27</v>
      </c>
      <c r="K3" s="28"/>
      <c r="L3" s="28"/>
      <c r="M3" s="28"/>
      <c r="N3" s="28"/>
      <c r="O3" s="28"/>
      <c r="P3" s="28"/>
      <c r="Q3" s="28"/>
      <c r="R3" s="41"/>
    </row>
    <row r="4" spans="2:18" x14ac:dyDescent="0.45">
      <c r="K4" s="28"/>
      <c r="L4" s="28"/>
      <c r="M4" s="28"/>
      <c r="N4" s="28"/>
      <c r="O4" s="28"/>
      <c r="P4" s="28"/>
      <c r="Q4" s="28"/>
      <c r="R4" s="29" t="s">
        <v>375</v>
      </c>
    </row>
    <row r="5" spans="2:18" ht="18.75" customHeight="1" x14ac:dyDescent="0.45">
      <c r="K5" s="28"/>
      <c r="L5" s="28"/>
      <c r="M5" s="28"/>
      <c r="N5" s="28"/>
      <c r="O5" s="28"/>
      <c r="P5" s="28"/>
      <c r="Q5" s="28"/>
      <c r="R5" s="29" t="s">
        <v>421</v>
      </c>
    </row>
    <row r="6" spans="2:18" ht="18.75" customHeight="1" x14ac:dyDescent="0.45">
      <c r="B6" s="37">
        <v>1</v>
      </c>
      <c r="C6" s="40" t="s">
        <v>384</v>
      </c>
      <c r="D6" s="38">
        <f>HLOOKUP($G$3+2,Data!$A$3:$HG$243,B6+2)</f>
        <v>0</v>
      </c>
      <c r="E6" s="40">
        <f>D6+B6*0.0001</f>
        <v>1E-4</v>
      </c>
      <c r="F6" s="40">
        <f>RANK(E6,E$6:E$244)</f>
        <v>239</v>
      </c>
      <c r="G6" s="40" t="str">
        <f>VLOOKUP(MATCH(B6,F$6:F$244,0),B$6:F$244,2)</f>
        <v>Myanmar</v>
      </c>
      <c r="H6" s="40">
        <f>VLOOKUP(MATCH(B6,F$6:F$244,0),B$6:F$244,3)</f>
        <v>864</v>
      </c>
      <c r="I6" s="40">
        <f>H6/H$245*100</f>
        <v>58.064516129032263</v>
      </c>
      <c r="K6" s="30" t="s">
        <v>315</v>
      </c>
      <c r="L6" s="30" t="s">
        <v>310</v>
      </c>
      <c r="M6" s="30" t="s">
        <v>311</v>
      </c>
      <c r="N6" s="28"/>
      <c r="O6" s="28"/>
      <c r="P6" s="28"/>
      <c r="Q6" s="28"/>
      <c r="R6" s="29" t="s">
        <v>422</v>
      </c>
    </row>
    <row r="7" spans="2:18" ht="18.75" customHeight="1" x14ac:dyDescent="0.45">
      <c r="B7" s="37">
        <v>2</v>
      </c>
      <c r="C7" s="40" t="s">
        <v>244</v>
      </c>
      <c r="D7" s="38">
        <f>HLOOKUP($G$3+2,Data!$A$3:$HG$243,B7+2)</f>
        <v>0</v>
      </c>
      <c r="E7" s="40">
        <f t="shared" ref="E7:E70" si="0">D7+B7*0.0001</f>
        <v>2.0000000000000001E-4</v>
      </c>
      <c r="F7" s="40">
        <f t="shared" ref="F7:F70" si="1">RANK(E7,E$6:E$244)</f>
        <v>238</v>
      </c>
      <c r="G7" s="40" t="str">
        <f t="shared" ref="G7:G70" si="2">VLOOKUP(MATCH(B7,F$6:F$244,0),B$6:F$244,2)</f>
        <v>Thailand</v>
      </c>
      <c r="H7" s="40">
        <f t="shared" ref="H7:H70" si="3">VLOOKUP(MATCH(B7,F$6:F$244,0),B$6:F$244,3)</f>
        <v>298</v>
      </c>
      <c r="I7" s="40">
        <f t="shared" ref="I7:I69" si="4">H7/H$245*100</f>
        <v>20.026881720430108</v>
      </c>
      <c r="K7" s="31" t="str">
        <f>G6</f>
        <v>Myanmar</v>
      </c>
      <c r="L7" s="32">
        <f>H6</f>
        <v>864</v>
      </c>
      <c r="M7" s="33">
        <f>I6</f>
        <v>58.064516129032263</v>
      </c>
      <c r="N7" s="28"/>
      <c r="O7" s="28"/>
      <c r="P7" s="28"/>
      <c r="Q7" s="28"/>
      <c r="R7" s="29" t="s">
        <v>423</v>
      </c>
    </row>
    <row r="8" spans="2:18" ht="18.75" customHeight="1" x14ac:dyDescent="0.45">
      <c r="B8" s="37">
        <v>3</v>
      </c>
      <c r="C8" s="40" t="s">
        <v>166</v>
      </c>
      <c r="D8" s="38">
        <f>HLOOKUP($G$3+2,Data!$A$3:$HG$243,B8+2)</f>
        <v>0</v>
      </c>
      <c r="E8" s="40">
        <f t="shared" si="0"/>
        <v>3.0000000000000003E-4</v>
      </c>
      <c r="F8" s="40">
        <f t="shared" si="1"/>
        <v>237</v>
      </c>
      <c r="G8" s="40" t="str">
        <f t="shared" si="2"/>
        <v>Australia</v>
      </c>
      <c r="H8" s="40">
        <f t="shared" si="3"/>
        <v>283</v>
      </c>
      <c r="I8" s="40">
        <f t="shared" si="4"/>
        <v>19.018817204301076</v>
      </c>
      <c r="K8" s="31" t="str">
        <f t="shared" ref="K8:K16" si="5">G7</f>
        <v>Thailand</v>
      </c>
      <c r="L8" s="32">
        <f t="shared" ref="L8:L16" si="6">H7</f>
        <v>298</v>
      </c>
      <c r="M8" s="33">
        <f t="shared" ref="M8:M16" si="7">I7</f>
        <v>20.026881720430108</v>
      </c>
      <c r="N8" s="28"/>
      <c r="O8" s="28"/>
      <c r="P8" s="28"/>
      <c r="Q8" s="28"/>
      <c r="R8" s="29" t="s">
        <v>9</v>
      </c>
    </row>
    <row r="9" spans="2:18" ht="18.75" customHeight="1" x14ac:dyDescent="0.45">
      <c r="B9" s="37">
        <v>4</v>
      </c>
      <c r="C9" s="40" t="s">
        <v>174</v>
      </c>
      <c r="D9" s="38">
        <f>HLOOKUP($G$3+2,Data!$A$3:$HG$243,B9+2)</f>
        <v>0</v>
      </c>
      <c r="E9" s="40">
        <f t="shared" si="0"/>
        <v>4.0000000000000002E-4</v>
      </c>
      <c r="F9" s="40">
        <f t="shared" si="1"/>
        <v>236</v>
      </c>
      <c r="G9" s="40" t="str">
        <f t="shared" si="2"/>
        <v>Malaysia</v>
      </c>
      <c r="H9" s="40">
        <f t="shared" si="3"/>
        <v>39</v>
      </c>
      <c r="I9" s="40">
        <f t="shared" si="4"/>
        <v>2.620967741935484</v>
      </c>
      <c r="K9" s="31" t="str">
        <f t="shared" si="5"/>
        <v>Australia</v>
      </c>
      <c r="L9" s="32">
        <f t="shared" si="6"/>
        <v>283</v>
      </c>
      <c r="M9" s="33">
        <f t="shared" si="7"/>
        <v>19.018817204301076</v>
      </c>
      <c r="N9" s="28"/>
      <c r="O9" s="28"/>
      <c r="P9" s="28"/>
      <c r="Q9" s="28"/>
      <c r="R9" s="29" t="s">
        <v>424</v>
      </c>
    </row>
    <row r="10" spans="2:18" ht="18.75" customHeight="1" x14ac:dyDescent="0.45">
      <c r="B10" s="37">
        <v>5</v>
      </c>
      <c r="C10" s="40" t="s">
        <v>197</v>
      </c>
      <c r="D10" s="38">
        <f>HLOOKUP($G$3+2,Data!$A$3:$HG$243,B10+2)</f>
        <v>0</v>
      </c>
      <c r="E10" s="40">
        <f t="shared" si="0"/>
        <v>5.0000000000000001E-4</v>
      </c>
      <c r="F10" s="40">
        <f t="shared" si="1"/>
        <v>235</v>
      </c>
      <c r="G10" s="40" t="str">
        <f t="shared" si="2"/>
        <v>Singapore</v>
      </c>
      <c r="H10" s="40">
        <f t="shared" si="3"/>
        <v>4</v>
      </c>
      <c r="I10" s="40">
        <f t="shared" si="4"/>
        <v>0.26881720430107531</v>
      </c>
      <c r="K10" s="31" t="str">
        <f t="shared" si="5"/>
        <v>Malaysia</v>
      </c>
      <c r="L10" s="32">
        <f t="shared" si="6"/>
        <v>39</v>
      </c>
      <c r="M10" s="33">
        <f t="shared" si="7"/>
        <v>2.620967741935484</v>
      </c>
      <c r="N10" s="28"/>
      <c r="O10" s="28"/>
      <c r="P10" s="28"/>
      <c r="Q10" s="28"/>
      <c r="R10" s="29" t="s">
        <v>41</v>
      </c>
    </row>
    <row r="11" spans="2:18" ht="18.75" customHeight="1" x14ac:dyDescent="0.45">
      <c r="B11" s="37">
        <v>6</v>
      </c>
      <c r="C11" s="40" t="s">
        <v>406</v>
      </c>
      <c r="D11" s="38">
        <f>HLOOKUP($G$3+2,Data!$A$3:$HG$243,B11+2)</f>
        <v>0</v>
      </c>
      <c r="E11" s="40">
        <f t="shared" si="0"/>
        <v>6.0000000000000006E-4</v>
      </c>
      <c r="F11" s="40">
        <f t="shared" si="1"/>
        <v>234</v>
      </c>
      <c r="G11" s="40" t="str">
        <f t="shared" si="2"/>
        <v>Zimbabwe</v>
      </c>
      <c r="H11" s="40">
        <f t="shared" si="3"/>
        <v>0</v>
      </c>
      <c r="I11" s="40">
        <f t="shared" si="4"/>
        <v>0</v>
      </c>
      <c r="K11" s="31" t="str">
        <f t="shared" si="5"/>
        <v>Singapore</v>
      </c>
      <c r="L11" s="32">
        <f t="shared" si="6"/>
        <v>4</v>
      </c>
      <c r="M11" s="33">
        <f t="shared" si="7"/>
        <v>0.26881720430107531</v>
      </c>
      <c r="N11" s="28"/>
      <c r="O11" s="28"/>
      <c r="P11" s="28"/>
      <c r="Q11" s="28"/>
      <c r="R11" s="29" t="s">
        <v>425</v>
      </c>
    </row>
    <row r="12" spans="2:18" ht="18.75" customHeight="1" x14ac:dyDescent="0.45">
      <c r="B12" s="37">
        <v>7</v>
      </c>
      <c r="C12" s="40" t="s">
        <v>167</v>
      </c>
      <c r="D12" s="38">
        <f>HLOOKUP($G$3+2,Data!$A$3:$HG$243,B12+2)</f>
        <v>0</v>
      </c>
      <c r="E12" s="40">
        <f t="shared" si="0"/>
        <v>6.9999999999999999E-4</v>
      </c>
      <c r="F12" s="40">
        <f t="shared" si="1"/>
        <v>233</v>
      </c>
      <c r="G12" s="40" t="str">
        <f t="shared" si="2"/>
        <v>Zambia</v>
      </c>
      <c r="H12" s="40">
        <f t="shared" si="3"/>
        <v>0</v>
      </c>
      <c r="I12" s="40">
        <f t="shared" si="4"/>
        <v>0</v>
      </c>
      <c r="K12" s="31" t="str">
        <f t="shared" si="5"/>
        <v>Zimbabwe</v>
      </c>
      <c r="L12" s="32">
        <f t="shared" si="6"/>
        <v>0</v>
      </c>
      <c r="M12" s="33">
        <f t="shared" si="7"/>
        <v>0</v>
      </c>
      <c r="N12" s="28"/>
      <c r="O12" s="28"/>
      <c r="P12" s="28"/>
      <c r="Q12" s="28"/>
      <c r="R12" s="29" t="s">
        <v>426</v>
      </c>
    </row>
    <row r="13" spans="2:18" ht="18.75" customHeight="1" x14ac:dyDescent="0.45">
      <c r="B13" s="37">
        <v>8</v>
      </c>
      <c r="C13" s="40" t="s">
        <v>290</v>
      </c>
      <c r="D13" s="38">
        <f>HLOOKUP($G$3+2,Data!$A$3:$HG$243,B13+2)</f>
        <v>0</v>
      </c>
      <c r="E13" s="40">
        <f t="shared" si="0"/>
        <v>8.0000000000000004E-4</v>
      </c>
      <c r="F13" s="40">
        <f t="shared" si="1"/>
        <v>232</v>
      </c>
      <c r="G13" s="40" t="str">
        <f t="shared" si="2"/>
        <v>Yemen</v>
      </c>
      <c r="H13" s="40">
        <f t="shared" si="3"/>
        <v>0</v>
      </c>
      <c r="I13" s="40">
        <f t="shared" si="4"/>
        <v>0</v>
      </c>
      <c r="K13" s="31" t="str">
        <f t="shared" si="5"/>
        <v>Zambia</v>
      </c>
      <c r="L13" s="32">
        <f t="shared" si="6"/>
        <v>0</v>
      </c>
      <c r="M13" s="33">
        <f t="shared" si="7"/>
        <v>0</v>
      </c>
      <c r="N13" s="28"/>
      <c r="O13" s="28"/>
      <c r="P13" s="28"/>
      <c r="Q13" s="28"/>
      <c r="R13" s="29" t="s">
        <v>51</v>
      </c>
    </row>
    <row r="14" spans="2:18" ht="18.75" customHeight="1" x14ac:dyDescent="0.45">
      <c r="B14" s="37">
        <v>9</v>
      </c>
      <c r="C14" s="40" t="s">
        <v>411</v>
      </c>
      <c r="D14" s="38">
        <f>HLOOKUP($G$3+2,Data!$A$3:$HG$243,B14+2)</f>
        <v>0</v>
      </c>
      <c r="E14" s="40">
        <f t="shared" si="0"/>
        <v>9.0000000000000008E-4</v>
      </c>
      <c r="F14" s="40">
        <f t="shared" si="1"/>
        <v>231</v>
      </c>
      <c r="G14" s="40" t="str">
        <f t="shared" si="2"/>
        <v>Western Sahara</v>
      </c>
      <c r="H14" s="40">
        <f t="shared" si="3"/>
        <v>0</v>
      </c>
      <c r="I14" s="40">
        <f t="shared" si="4"/>
        <v>0</v>
      </c>
      <c r="K14" s="31" t="str">
        <f t="shared" si="5"/>
        <v>Yemen</v>
      </c>
      <c r="L14" s="32">
        <f t="shared" si="6"/>
        <v>0</v>
      </c>
      <c r="M14" s="33">
        <f t="shared" si="7"/>
        <v>0</v>
      </c>
      <c r="N14" s="28"/>
      <c r="O14" s="28"/>
      <c r="P14" s="28"/>
      <c r="Q14" s="28"/>
      <c r="R14" s="29" t="s">
        <v>63</v>
      </c>
    </row>
    <row r="15" spans="2:18" ht="18.75" customHeight="1" x14ac:dyDescent="0.45">
      <c r="B15" s="37">
        <v>10</v>
      </c>
      <c r="C15" s="40" t="s">
        <v>383</v>
      </c>
      <c r="D15" s="38">
        <f>HLOOKUP($G$3+2,Data!$A$3:$HG$243,B15+2)</f>
        <v>0</v>
      </c>
      <c r="E15" s="40">
        <f t="shared" si="0"/>
        <v>1E-3</v>
      </c>
      <c r="F15" s="40">
        <f t="shared" si="1"/>
        <v>230</v>
      </c>
      <c r="G15" s="40" t="str">
        <f t="shared" si="2"/>
        <v>Western Europe, nfd</v>
      </c>
      <c r="H15" s="40">
        <f t="shared" si="3"/>
        <v>0</v>
      </c>
      <c r="I15" s="40">
        <f t="shared" si="4"/>
        <v>0</v>
      </c>
      <c r="K15" s="31" t="str">
        <f t="shared" si="5"/>
        <v>Western Sahara</v>
      </c>
      <c r="L15" s="32">
        <f t="shared" si="6"/>
        <v>0</v>
      </c>
      <c r="M15" s="33">
        <f t="shared" si="7"/>
        <v>0</v>
      </c>
      <c r="N15" s="28"/>
      <c r="O15" s="28"/>
      <c r="P15" s="28"/>
      <c r="Q15" s="28"/>
      <c r="R15" s="29" t="s">
        <v>42</v>
      </c>
    </row>
    <row r="16" spans="2:18" ht="18.75" customHeight="1" x14ac:dyDescent="0.45">
      <c r="B16" s="37">
        <v>11</v>
      </c>
      <c r="C16" s="40" t="s">
        <v>277</v>
      </c>
      <c r="D16" s="38">
        <f>HLOOKUP($G$3+2,Data!$A$3:$HG$243,B16+2)</f>
        <v>0</v>
      </c>
      <c r="E16" s="40">
        <f t="shared" si="0"/>
        <v>1.1000000000000001E-3</v>
      </c>
      <c r="F16" s="40">
        <f t="shared" si="1"/>
        <v>229</v>
      </c>
      <c r="G16" s="40" t="str">
        <f t="shared" si="2"/>
        <v>Wallis and Futuna</v>
      </c>
      <c r="H16" s="40">
        <f t="shared" si="3"/>
        <v>0</v>
      </c>
      <c r="I16" s="40">
        <f t="shared" si="4"/>
        <v>0</v>
      </c>
      <c r="K16" s="31" t="str">
        <f t="shared" si="5"/>
        <v>Western Europe, nfd</v>
      </c>
      <c r="L16" s="32">
        <f t="shared" si="6"/>
        <v>0</v>
      </c>
      <c r="M16" s="33">
        <f t="shared" si="7"/>
        <v>0</v>
      </c>
      <c r="N16" s="28"/>
      <c r="O16" s="28"/>
      <c r="P16" s="28"/>
      <c r="Q16" s="28"/>
      <c r="R16" s="29" t="s">
        <v>80</v>
      </c>
    </row>
    <row r="17" spans="2:18" x14ac:dyDescent="0.45">
      <c r="B17" s="37">
        <v>12</v>
      </c>
      <c r="C17" s="40" t="s">
        <v>257</v>
      </c>
      <c r="D17" s="38">
        <f>HLOOKUP($G$3+2,Data!$A$3:$HG$243,B17+2)</f>
        <v>0</v>
      </c>
      <c r="E17" s="40">
        <f t="shared" si="0"/>
        <v>1.2000000000000001E-3</v>
      </c>
      <c r="F17" s="40">
        <f t="shared" si="1"/>
        <v>228</v>
      </c>
      <c r="G17" s="40" t="str">
        <f t="shared" si="2"/>
        <v>Wales</v>
      </c>
      <c r="H17" s="40">
        <f t="shared" si="3"/>
        <v>0</v>
      </c>
      <c r="I17" s="40">
        <f t="shared" si="4"/>
        <v>0</v>
      </c>
      <c r="K17" s="28"/>
      <c r="L17" s="28"/>
      <c r="M17" s="28"/>
      <c r="N17" s="28"/>
      <c r="O17" s="28"/>
      <c r="P17" s="28"/>
      <c r="Q17" s="28"/>
      <c r="R17" s="29" t="s">
        <v>53</v>
      </c>
    </row>
    <row r="18" spans="2:18" x14ac:dyDescent="0.45">
      <c r="B18" s="37">
        <v>13</v>
      </c>
      <c r="C18" s="40" t="s">
        <v>385</v>
      </c>
      <c r="D18" s="38">
        <f>HLOOKUP($G$3+2,Data!$A$3:$HG$243,B18+2)</f>
        <v>0</v>
      </c>
      <c r="E18" s="40">
        <f t="shared" si="0"/>
        <v>1.3000000000000002E-3</v>
      </c>
      <c r="F18" s="40">
        <f t="shared" si="1"/>
        <v>227</v>
      </c>
      <c r="G18" s="40" t="str">
        <f t="shared" si="2"/>
        <v>Vietnam</v>
      </c>
      <c r="H18" s="40">
        <f t="shared" si="3"/>
        <v>0</v>
      </c>
      <c r="I18" s="40">
        <f t="shared" si="4"/>
        <v>0</v>
      </c>
      <c r="K18" s="28"/>
      <c r="L18" s="28"/>
      <c r="M18" s="28"/>
      <c r="N18" s="28"/>
      <c r="O18" s="28"/>
      <c r="P18" s="28"/>
      <c r="Q18" s="28"/>
      <c r="R18" s="29" t="s">
        <v>119</v>
      </c>
    </row>
    <row r="19" spans="2:18" x14ac:dyDescent="0.45">
      <c r="B19" s="37">
        <v>14</v>
      </c>
      <c r="C19" s="40" t="s">
        <v>245</v>
      </c>
      <c r="D19" s="38">
        <f>HLOOKUP($G$3+2,Data!$A$3:$HG$243,B19+2)</f>
        <v>0</v>
      </c>
      <c r="E19" s="40">
        <f t="shared" si="0"/>
        <v>1.4E-3</v>
      </c>
      <c r="F19" s="40">
        <f t="shared" si="1"/>
        <v>226</v>
      </c>
      <c r="G19" s="40" t="str">
        <f t="shared" si="2"/>
        <v>Venezuela</v>
      </c>
      <c r="H19" s="40">
        <f t="shared" si="3"/>
        <v>0</v>
      </c>
      <c r="I19" s="40">
        <f t="shared" si="4"/>
        <v>0</v>
      </c>
      <c r="K19" s="28"/>
      <c r="L19" s="28"/>
      <c r="M19" s="28"/>
      <c r="N19" s="28"/>
      <c r="O19" s="28"/>
      <c r="P19" s="28"/>
      <c r="Q19" s="28"/>
      <c r="R19" s="29" t="s">
        <v>57</v>
      </c>
    </row>
    <row r="20" spans="2:18" x14ac:dyDescent="0.45">
      <c r="B20" s="37">
        <v>15</v>
      </c>
      <c r="C20" s="40" t="s">
        <v>461</v>
      </c>
      <c r="D20" s="38">
        <f>HLOOKUP($G$3+2,Data!$A$3:$HG$243,B20+2)</f>
        <v>0</v>
      </c>
      <c r="E20" s="40">
        <f t="shared" si="0"/>
        <v>1.5E-3</v>
      </c>
      <c r="F20" s="40">
        <f t="shared" si="1"/>
        <v>225</v>
      </c>
      <c r="G20" s="40" t="str">
        <f t="shared" si="2"/>
        <v>Vanuatu</v>
      </c>
      <c r="H20" s="40">
        <f t="shared" si="3"/>
        <v>0</v>
      </c>
      <c r="I20" s="40">
        <f t="shared" si="4"/>
        <v>0</v>
      </c>
      <c r="K20" s="28"/>
      <c r="L20" s="28"/>
      <c r="M20" s="28"/>
      <c r="N20" s="28"/>
      <c r="O20" s="28"/>
      <c r="P20" s="28"/>
      <c r="Q20" s="28"/>
      <c r="R20" s="29" t="s">
        <v>105</v>
      </c>
    </row>
    <row r="21" spans="2:18" x14ac:dyDescent="0.45">
      <c r="B21" s="37">
        <v>16</v>
      </c>
      <c r="C21" s="40" t="s">
        <v>122</v>
      </c>
      <c r="D21" s="38">
        <f>HLOOKUP($G$3+2,Data!$A$3:$HG$243,B21+2)</f>
        <v>283</v>
      </c>
      <c r="E21" s="40">
        <f t="shared" si="0"/>
        <v>283.0016</v>
      </c>
      <c r="F21" s="40">
        <f t="shared" si="1"/>
        <v>3</v>
      </c>
      <c r="G21" s="40" t="str">
        <f t="shared" si="2"/>
        <v>Uzbekistan</v>
      </c>
      <c r="H21" s="40">
        <f t="shared" si="3"/>
        <v>0</v>
      </c>
      <c r="I21" s="40">
        <f t="shared" si="4"/>
        <v>0</v>
      </c>
      <c r="K21" s="28"/>
      <c r="L21" s="28"/>
      <c r="M21" s="28"/>
      <c r="N21" s="28"/>
      <c r="O21" s="28"/>
      <c r="P21" s="28"/>
      <c r="Q21" s="28"/>
      <c r="R21" s="29" t="s">
        <v>47</v>
      </c>
    </row>
    <row r="22" spans="2:18" x14ac:dyDescent="0.45">
      <c r="B22" s="37">
        <v>17</v>
      </c>
      <c r="C22" s="40" t="s">
        <v>330</v>
      </c>
      <c r="D22" s="38">
        <f>HLOOKUP($G$3+2,Data!$A$3:$HG$243,B22+2)</f>
        <v>0</v>
      </c>
      <c r="E22" s="40">
        <f t="shared" si="0"/>
        <v>1.7000000000000001E-3</v>
      </c>
      <c r="F22" s="40">
        <f t="shared" si="1"/>
        <v>224</v>
      </c>
      <c r="G22" s="40" t="str">
        <f t="shared" si="2"/>
        <v>Uruguay</v>
      </c>
      <c r="H22" s="40">
        <f t="shared" si="3"/>
        <v>0</v>
      </c>
      <c r="I22" s="40">
        <f t="shared" si="4"/>
        <v>0</v>
      </c>
      <c r="K22" s="28"/>
      <c r="L22" s="28"/>
      <c r="M22" s="28"/>
      <c r="N22" s="28"/>
      <c r="O22" s="28"/>
      <c r="P22" s="28"/>
      <c r="Q22" s="28"/>
      <c r="R22" s="29" t="s">
        <v>355</v>
      </c>
    </row>
    <row r="23" spans="2:18" x14ac:dyDescent="0.45">
      <c r="B23" s="37">
        <v>18</v>
      </c>
      <c r="C23" s="40" t="s">
        <v>386</v>
      </c>
      <c r="D23" s="38">
        <f>HLOOKUP($G$3+2,Data!$A$3:$HG$243,B23+2)</f>
        <v>0</v>
      </c>
      <c r="E23" s="40">
        <f t="shared" si="0"/>
        <v>1.8000000000000002E-3</v>
      </c>
      <c r="F23" s="40">
        <f t="shared" si="1"/>
        <v>223</v>
      </c>
      <c r="G23" s="40" t="str">
        <f t="shared" si="2"/>
        <v>United States of America</v>
      </c>
      <c r="H23" s="40">
        <f t="shared" si="3"/>
        <v>0</v>
      </c>
      <c r="I23" s="40">
        <f t="shared" si="4"/>
        <v>0</v>
      </c>
      <c r="K23" s="28"/>
      <c r="L23" s="28"/>
      <c r="M23" s="28"/>
      <c r="N23" s="28"/>
      <c r="O23" s="28"/>
      <c r="P23" s="28"/>
      <c r="Q23" s="28"/>
      <c r="R23" s="29" t="s">
        <v>23</v>
      </c>
    </row>
    <row r="24" spans="2:18" x14ac:dyDescent="0.45">
      <c r="B24" s="37">
        <v>19</v>
      </c>
      <c r="C24" s="40" t="s">
        <v>331</v>
      </c>
      <c r="D24" s="38">
        <f>HLOOKUP($G$3+2,Data!$A$3:$HG$243,B24+2)</f>
        <v>0</v>
      </c>
      <c r="E24" s="40">
        <f t="shared" si="0"/>
        <v>1.9E-3</v>
      </c>
      <c r="F24" s="40">
        <f t="shared" si="1"/>
        <v>222</v>
      </c>
      <c r="G24" s="40" t="str">
        <f t="shared" si="2"/>
        <v>United Kingdom, Channel Islands and Isle of Man, nfd</v>
      </c>
      <c r="H24" s="40">
        <f t="shared" si="3"/>
        <v>0</v>
      </c>
      <c r="I24" s="40">
        <f t="shared" si="4"/>
        <v>0</v>
      </c>
      <c r="K24" s="28"/>
      <c r="L24" s="28"/>
      <c r="M24" s="28"/>
      <c r="N24" s="28"/>
      <c r="O24" s="28"/>
      <c r="P24" s="28"/>
      <c r="Q24" s="28"/>
      <c r="R24" s="29" t="s">
        <v>28</v>
      </c>
    </row>
    <row r="25" spans="2:18" x14ac:dyDescent="0.45">
      <c r="B25" s="37">
        <v>20</v>
      </c>
      <c r="C25" s="40" t="s">
        <v>151</v>
      </c>
      <c r="D25" s="38">
        <f>HLOOKUP($G$3+2,Data!$A$3:$HG$243,B25+2)</f>
        <v>0</v>
      </c>
      <c r="E25" s="40">
        <f t="shared" si="0"/>
        <v>2E-3</v>
      </c>
      <c r="F25" s="40">
        <f t="shared" si="1"/>
        <v>221</v>
      </c>
      <c r="G25" s="40" t="str">
        <f t="shared" si="2"/>
        <v>United Arab Emirates</v>
      </c>
      <c r="H25" s="40">
        <f t="shared" si="3"/>
        <v>0</v>
      </c>
      <c r="I25" s="40">
        <f t="shared" si="4"/>
        <v>0</v>
      </c>
      <c r="K25" s="28"/>
      <c r="L25" s="28"/>
      <c r="M25" s="28"/>
      <c r="N25" s="28"/>
      <c r="O25" s="28"/>
      <c r="P25" s="28"/>
      <c r="Q25" s="28"/>
      <c r="R25" s="29" t="s">
        <v>70</v>
      </c>
    </row>
    <row r="26" spans="2:18" x14ac:dyDescent="0.45">
      <c r="B26" s="37">
        <v>21</v>
      </c>
      <c r="C26" s="40" t="s">
        <v>246</v>
      </c>
      <c r="D26" s="38">
        <f>HLOOKUP($G$3+2,Data!$A$3:$HG$243,B26+2)</f>
        <v>0</v>
      </c>
      <c r="E26" s="40">
        <f t="shared" si="0"/>
        <v>2.1000000000000003E-3</v>
      </c>
      <c r="F26" s="40">
        <f t="shared" si="1"/>
        <v>220</v>
      </c>
      <c r="G26" s="40" t="str">
        <f t="shared" si="2"/>
        <v>Ukraine</v>
      </c>
      <c r="H26" s="40">
        <f t="shared" si="3"/>
        <v>0</v>
      </c>
      <c r="I26" s="40">
        <f t="shared" si="4"/>
        <v>0</v>
      </c>
      <c r="R26" s="27" t="s">
        <v>106</v>
      </c>
    </row>
    <row r="27" spans="2:18" x14ac:dyDescent="0.45">
      <c r="B27" s="37">
        <v>22</v>
      </c>
      <c r="C27" s="40" t="s">
        <v>462</v>
      </c>
      <c r="D27" s="38">
        <f>HLOOKUP($G$3+2,Data!$A$3:$HG$243,B27+2)</f>
        <v>0</v>
      </c>
      <c r="E27" s="40">
        <f t="shared" si="0"/>
        <v>2.2000000000000001E-3</v>
      </c>
      <c r="F27" s="40">
        <f t="shared" si="1"/>
        <v>219</v>
      </c>
      <c r="G27" s="40" t="str">
        <f t="shared" si="2"/>
        <v>Uganda</v>
      </c>
      <c r="H27" s="40">
        <f t="shared" si="3"/>
        <v>0</v>
      </c>
      <c r="I27" s="40">
        <f t="shared" si="4"/>
        <v>0</v>
      </c>
      <c r="R27" s="27" t="s">
        <v>97</v>
      </c>
    </row>
    <row r="28" spans="2:18" x14ac:dyDescent="0.45">
      <c r="B28" s="37">
        <v>23</v>
      </c>
      <c r="C28" s="40" t="s">
        <v>205</v>
      </c>
      <c r="D28" s="38">
        <f>HLOOKUP($G$3+2,Data!$A$3:$HG$243,B28+2)</f>
        <v>0</v>
      </c>
      <c r="E28" s="40">
        <f t="shared" si="0"/>
        <v>2.3E-3</v>
      </c>
      <c r="F28" s="40">
        <f t="shared" si="1"/>
        <v>218</v>
      </c>
      <c r="G28" s="40" t="str">
        <f t="shared" si="2"/>
        <v>Tuvalu</v>
      </c>
      <c r="H28" s="40">
        <f t="shared" si="3"/>
        <v>0</v>
      </c>
      <c r="I28" s="40">
        <f t="shared" si="4"/>
        <v>0</v>
      </c>
      <c r="R28" s="27" t="s">
        <v>31</v>
      </c>
    </row>
    <row r="29" spans="2:18" x14ac:dyDescent="0.45">
      <c r="B29" s="37">
        <v>24</v>
      </c>
      <c r="C29" s="40" t="s">
        <v>237</v>
      </c>
      <c r="D29" s="38">
        <f>HLOOKUP($G$3+2,Data!$A$3:$HG$243,B29+2)</f>
        <v>0</v>
      </c>
      <c r="E29" s="40">
        <f t="shared" si="0"/>
        <v>2.4000000000000002E-3</v>
      </c>
      <c r="F29" s="40">
        <f t="shared" si="1"/>
        <v>217</v>
      </c>
      <c r="G29" s="40" t="str">
        <f t="shared" si="2"/>
        <v>Turkmenistan</v>
      </c>
      <c r="H29" s="40">
        <f t="shared" si="3"/>
        <v>0</v>
      </c>
      <c r="I29" s="40">
        <f t="shared" si="4"/>
        <v>0</v>
      </c>
      <c r="R29" s="27" t="s">
        <v>32</v>
      </c>
    </row>
    <row r="30" spans="2:18" x14ac:dyDescent="0.45">
      <c r="B30" s="37">
        <v>25</v>
      </c>
      <c r="C30" s="40" t="s">
        <v>278</v>
      </c>
      <c r="D30" s="38">
        <f>HLOOKUP($G$3+2,Data!$A$3:$HG$243,B30+2)</f>
        <v>0</v>
      </c>
      <c r="E30" s="40">
        <f t="shared" si="0"/>
        <v>2.5000000000000001E-3</v>
      </c>
      <c r="F30" s="40">
        <f t="shared" si="1"/>
        <v>216</v>
      </c>
      <c r="G30" s="40" t="str">
        <f t="shared" si="2"/>
        <v>Turkey</v>
      </c>
      <c r="H30" s="40">
        <f t="shared" si="3"/>
        <v>0</v>
      </c>
      <c r="I30" s="40">
        <f t="shared" si="4"/>
        <v>0</v>
      </c>
      <c r="R30" s="27" t="s">
        <v>86</v>
      </c>
    </row>
    <row r="31" spans="2:18" x14ac:dyDescent="0.45">
      <c r="B31" s="37">
        <v>26</v>
      </c>
      <c r="C31" s="40" t="s">
        <v>186</v>
      </c>
      <c r="D31" s="38">
        <f>HLOOKUP($G$3+2,Data!$A$3:$HG$243,B31+2)</f>
        <v>0</v>
      </c>
      <c r="E31" s="40">
        <f t="shared" si="0"/>
        <v>2.6000000000000003E-3</v>
      </c>
      <c r="F31" s="40">
        <f t="shared" si="1"/>
        <v>215</v>
      </c>
      <c r="G31" s="40" t="str">
        <f t="shared" si="2"/>
        <v>Tunisia</v>
      </c>
      <c r="H31" s="40">
        <f t="shared" si="3"/>
        <v>0</v>
      </c>
      <c r="I31" s="40">
        <f t="shared" si="4"/>
        <v>0</v>
      </c>
      <c r="R31" s="27" t="s">
        <v>89</v>
      </c>
    </row>
    <row r="32" spans="2:18" x14ac:dyDescent="0.45">
      <c r="B32" s="37">
        <v>27</v>
      </c>
      <c r="C32" s="40" t="s">
        <v>152</v>
      </c>
      <c r="D32" s="38">
        <f>HLOOKUP($G$3+2,Data!$A$3:$HG$243,B32+2)</f>
        <v>0</v>
      </c>
      <c r="E32" s="40">
        <f t="shared" si="0"/>
        <v>2.7000000000000001E-3</v>
      </c>
      <c r="F32" s="40">
        <f t="shared" si="1"/>
        <v>214</v>
      </c>
      <c r="G32" s="40" t="str">
        <f t="shared" si="2"/>
        <v>Trinidad and Tobago</v>
      </c>
      <c r="H32" s="40">
        <f t="shared" si="3"/>
        <v>0</v>
      </c>
      <c r="I32" s="40">
        <f t="shared" si="4"/>
        <v>0</v>
      </c>
      <c r="R32" s="27" t="s">
        <v>316</v>
      </c>
    </row>
    <row r="33" spans="2:18" x14ac:dyDescent="0.45">
      <c r="B33" s="37">
        <v>28</v>
      </c>
      <c r="C33" s="40" t="s">
        <v>268</v>
      </c>
      <c r="D33" s="38">
        <f>HLOOKUP($G$3+2,Data!$A$3:$HG$243,B33+2)</f>
        <v>0</v>
      </c>
      <c r="E33" s="40">
        <f t="shared" si="0"/>
        <v>2.8E-3</v>
      </c>
      <c r="F33" s="40">
        <f t="shared" si="1"/>
        <v>213</v>
      </c>
      <c r="G33" s="40" t="str">
        <f t="shared" si="2"/>
        <v>Tonga</v>
      </c>
      <c r="H33" s="40">
        <f t="shared" si="3"/>
        <v>0</v>
      </c>
      <c r="I33" s="40">
        <f t="shared" si="4"/>
        <v>0</v>
      </c>
      <c r="R33" s="27" t="s">
        <v>111</v>
      </c>
    </row>
    <row r="34" spans="2:18" x14ac:dyDescent="0.45">
      <c r="B34" s="37">
        <v>29</v>
      </c>
      <c r="C34" s="40" t="s">
        <v>254</v>
      </c>
      <c r="D34" s="38">
        <f>HLOOKUP($G$3+2,Data!$A$3:$HG$243,B34+2)</f>
        <v>0</v>
      </c>
      <c r="E34" s="40">
        <f t="shared" si="0"/>
        <v>2.9000000000000002E-3</v>
      </c>
      <c r="F34" s="40">
        <f t="shared" si="1"/>
        <v>212</v>
      </c>
      <c r="G34" s="40" t="str">
        <f t="shared" si="2"/>
        <v>Tokelau</v>
      </c>
      <c r="H34" s="40">
        <f t="shared" si="3"/>
        <v>0</v>
      </c>
      <c r="I34" s="40">
        <f t="shared" si="4"/>
        <v>0</v>
      </c>
      <c r="R34" s="27" t="s">
        <v>18</v>
      </c>
    </row>
    <row r="35" spans="2:18" x14ac:dyDescent="0.45">
      <c r="B35" s="37">
        <v>30</v>
      </c>
      <c r="C35" s="40" t="s">
        <v>238</v>
      </c>
      <c r="D35" s="38">
        <f>HLOOKUP($G$3+2,Data!$A$3:$HG$243,B35+2)</f>
        <v>0</v>
      </c>
      <c r="E35" s="40">
        <f t="shared" si="0"/>
        <v>3.0000000000000001E-3</v>
      </c>
      <c r="F35" s="40">
        <f t="shared" si="1"/>
        <v>211</v>
      </c>
      <c r="G35" s="40" t="str">
        <f t="shared" si="2"/>
        <v>Timor-Leste</v>
      </c>
      <c r="H35" s="40">
        <f t="shared" si="3"/>
        <v>0</v>
      </c>
      <c r="I35" s="40">
        <f t="shared" si="4"/>
        <v>0</v>
      </c>
      <c r="R35" s="27" t="s">
        <v>98</v>
      </c>
    </row>
    <row r="36" spans="2:18" x14ac:dyDescent="0.45">
      <c r="B36" s="37">
        <v>31</v>
      </c>
      <c r="C36" s="40" t="s">
        <v>332</v>
      </c>
      <c r="D36" s="38">
        <f>HLOOKUP($G$3+2,Data!$A$3:$HG$243,B36+2)</f>
        <v>0</v>
      </c>
      <c r="E36" s="40">
        <f t="shared" si="0"/>
        <v>3.1000000000000003E-3</v>
      </c>
      <c r="F36" s="40">
        <f t="shared" si="1"/>
        <v>210</v>
      </c>
      <c r="G36" s="40" t="str">
        <f t="shared" si="2"/>
        <v>Tanzania</v>
      </c>
      <c r="H36" s="40">
        <f t="shared" si="3"/>
        <v>0</v>
      </c>
      <c r="I36" s="40">
        <f t="shared" si="4"/>
        <v>0</v>
      </c>
      <c r="R36" s="27" t="s">
        <v>342</v>
      </c>
    </row>
    <row r="37" spans="2:18" x14ac:dyDescent="0.45">
      <c r="B37" s="37">
        <v>32</v>
      </c>
      <c r="C37" s="40" t="s">
        <v>463</v>
      </c>
      <c r="D37" s="38">
        <f>HLOOKUP($G$3+2,Data!$A$3:$HG$243,B37+2)</f>
        <v>0</v>
      </c>
      <c r="E37" s="40">
        <f t="shared" si="0"/>
        <v>3.2000000000000002E-3</v>
      </c>
      <c r="F37" s="40">
        <f t="shared" si="1"/>
        <v>209</v>
      </c>
      <c r="G37" s="40" t="str">
        <f t="shared" si="2"/>
        <v>Tajikistan</v>
      </c>
      <c r="H37" s="40">
        <f t="shared" si="3"/>
        <v>0</v>
      </c>
      <c r="I37" s="40">
        <f t="shared" si="4"/>
        <v>0</v>
      </c>
      <c r="R37" s="27" t="s">
        <v>317</v>
      </c>
    </row>
    <row r="38" spans="2:18" x14ac:dyDescent="0.45">
      <c r="B38" s="37">
        <v>33</v>
      </c>
      <c r="C38" s="40" t="s">
        <v>464</v>
      </c>
      <c r="D38" s="38">
        <f>HLOOKUP($G$3+2,Data!$A$3:$HG$243,B38+2)</f>
        <v>0</v>
      </c>
      <c r="E38" s="40">
        <f t="shared" si="0"/>
        <v>3.3E-3</v>
      </c>
      <c r="F38" s="40">
        <f t="shared" si="1"/>
        <v>208</v>
      </c>
      <c r="G38" s="40" t="str">
        <f t="shared" si="2"/>
        <v>Taiwan</v>
      </c>
      <c r="H38" s="40">
        <f t="shared" si="3"/>
        <v>0</v>
      </c>
      <c r="I38" s="40">
        <f t="shared" si="4"/>
        <v>0</v>
      </c>
      <c r="R38" s="27" t="s">
        <v>54</v>
      </c>
    </row>
    <row r="39" spans="2:18" x14ac:dyDescent="0.45">
      <c r="B39" s="37">
        <v>34</v>
      </c>
      <c r="C39" s="40" t="s">
        <v>258</v>
      </c>
      <c r="D39" s="38">
        <f>HLOOKUP($G$3+2,Data!$A$3:$HG$243,B39+2)</f>
        <v>0</v>
      </c>
      <c r="E39" s="40">
        <f t="shared" si="0"/>
        <v>3.4000000000000002E-3</v>
      </c>
      <c r="F39" s="40">
        <f t="shared" si="1"/>
        <v>207</v>
      </c>
      <c r="G39" s="40" t="str">
        <f t="shared" si="2"/>
        <v>Syria</v>
      </c>
      <c r="H39" s="40">
        <f t="shared" si="3"/>
        <v>0</v>
      </c>
      <c r="I39" s="40">
        <f t="shared" si="4"/>
        <v>0</v>
      </c>
      <c r="R39" s="27" t="s">
        <v>87</v>
      </c>
    </row>
    <row r="40" spans="2:18" x14ac:dyDescent="0.45">
      <c r="B40" s="37">
        <v>35</v>
      </c>
      <c r="C40" s="40" t="s">
        <v>387</v>
      </c>
      <c r="D40" s="38">
        <f>HLOOKUP($G$3+2,Data!$A$3:$HG$243,B40+2)</f>
        <v>0</v>
      </c>
      <c r="E40" s="40">
        <f t="shared" si="0"/>
        <v>3.5000000000000001E-3</v>
      </c>
      <c r="F40" s="40">
        <f t="shared" si="1"/>
        <v>206</v>
      </c>
      <c r="G40" s="40" t="str">
        <f t="shared" si="2"/>
        <v>Switzerland</v>
      </c>
      <c r="H40" s="40">
        <f t="shared" si="3"/>
        <v>0</v>
      </c>
      <c r="I40" s="40">
        <f t="shared" si="4"/>
        <v>0</v>
      </c>
      <c r="R40" s="27" t="s">
        <v>379</v>
      </c>
    </row>
    <row r="41" spans="2:18" x14ac:dyDescent="0.45">
      <c r="B41" s="37">
        <v>36</v>
      </c>
      <c r="C41" s="40" t="s">
        <v>225</v>
      </c>
      <c r="D41" s="38">
        <f>HLOOKUP($G$3+2,Data!$A$3:$HG$243,B41+2)</f>
        <v>0</v>
      </c>
      <c r="E41" s="40">
        <f t="shared" si="0"/>
        <v>3.6000000000000003E-3</v>
      </c>
      <c r="F41" s="40">
        <f t="shared" si="1"/>
        <v>205</v>
      </c>
      <c r="G41" s="40" t="str">
        <f t="shared" si="2"/>
        <v>Sweden</v>
      </c>
      <c r="H41" s="40">
        <f t="shared" si="3"/>
        <v>0</v>
      </c>
      <c r="I41" s="40">
        <f t="shared" si="4"/>
        <v>0</v>
      </c>
      <c r="R41" s="27" t="s">
        <v>318</v>
      </c>
    </row>
    <row r="42" spans="2:18" x14ac:dyDescent="0.45">
      <c r="B42" s="37">
        <v>37</v>
      </c>
      <c r="C42" s="40" t="s">
        <v>175</v>
      </c>
      <c r="D42" s="38">
        <f>HLOOKUP($G$3+2,Data!$A$3:$HG$243,B42+2)</f>
        <v>0</v>
      </c>
      <c r="E42" s="40">
        <f t="shared" si="0"/>
        <v>3.7000000000000002E-3</v>
      </c>
      <c r="F42" s="40">
        <f t="shared" si="1"/>
        <v>204</v>
      </c>
      <c r="G42" s="40" t="str">
        <f t="shared" si="2"/>
        <v>Suriname</v>
      </c>
      <c r="H42" s="40">
        <f t="shared" si="3"/>
        <v>0</v>
      </c>
      <c r="I42" s="40">
        <f t="shared" si="4"/>
        <v>0</v>
      </c>
      <c r="R42" s="27" t="s">
        <v>33</v>
      </c>
    </row>
    <row r="43" spans="2:18" x14ac:dyDescent="0.45">
      <c r="B43" s="37">
        <v>38</v>
      </c>
      <c r="C43" s="40" t="s">
        <v>291</v>
      </c>
      <c r="D43" s="38">
        <f>HLOOKUP($G$3+2,Data!$A$3:$HG$243,B43+2)</f>
        <v>0</v>
      </c>
      <c r="E43" s="40">
        <f t="shared" si="0"/>
        <v>3.8E-3</v>
      </c>
      <c r="F43" s="40">
        <f t="shared" si="1"/>
        <v>203</v>
      </c>
      <c r="G43" s="40" t="str">
        <f t="shared" si="2"/>
        <v>Sudan</v>
      </c>
      <c r="H43" s="40">
        <f t="shared" si="3"/>
        <v>0</v>
      </c>
      <c r="I43" s="40">
        <f t="shared" si="4"/>
        <v>0</v>
      </c>
      <c r="R43" s="27" t="s">
        <v>38</v>
      </c>
    </row>
    <row r="44" spans="2:18" x14ac:dyDescent="0.45">
      <c r="B44" s="37">
        <v>39</v>
      </c>
      <c r="C44" s="40" t="s">
        <v>220</v>
      </c>
      <c r="D44" s="38">
        <f>HLOOKUP($G$3+2,Data!$A$3:$HG$243,B44+2)</f>
        <v>0</v>
      </c>
      <c r="E44" s="40">
        <f t="shared" si="0"/>
        <v>3.9000000000000003E-3</v>
      </c>
      <c r="F44" s="40">
        <f t="shared" si="1"/>
        <v>202</v>
      </c>
      <c r="G44" s="40" t="str">
        <f t="shared" si="2"/>
        <v>St Pierre and Miquelon</v>
      </c>
      <c r="H44" s="40">
        <f t="shared" si="3"/>
        <v>0</v>
      </c>
      <c r="I44" s="40">
        <f t="shared" si="4"/>
        <v>0</v>
      </c>
      <c r="R44" s="27" t="s">
        <v>319</v>
      </c>
    </row>
    <row r="45" spans="2:18" x14ac:dyDescent="0.45">
      <c r="B45" s="37">
        <v>40</v>
      </c>
      <c r="C45" s="40" t="s">
        <v>255</v>
      </c>
      <c r="D45" s="38">
        <f>HLOOKUP($G$3+2,Data!$A$3:$HG$243,B45+2)</f>
        <v>0</v>
      </c>
      <c r="E45" s="40">
        <f t="shared" si="0"/>
        <v>4.0000000000000001E-3</v>
      </c>
      <c r="F45" s="40">
        <f t="shared" si="1"/>
        <v>201</v>
      </c>
      <c r="G45" s="40" t="str">
        <f t="shared" si="2"/>
        <v>Sri Lanka</v>
      </c>
      <c r="H45" s="40">
        <f t="shared" si="3"/>
        <v>0</v>
      </c>
      <c r="I45" s="40">
        <f t="shared" si="4"/>
        <v>0</v>
      </c>
      <c r="R45" s="27" t="s">
        <v>10</v>
      </c>
    </row>
    <row r="46" spans="2:18" x14ac:dyDescent="0.45">
      <c r="B46" s="37">
        <v>41</v>
      </c>
      <c r="C46" s="40" t="s">
        <v>276</v>
      </c>
      <c r="D46" s="38">
        <f>HLOOKUP($G$3+2,Data!$A$3:$HG$243,B46+2)</f>
        <v>0</v>
      </c>
      <c r="E46" s="40">
        <f t="shared" si="0"/>
        <v>4.1000000000000003E-3</v>
      </c>
      <c r="F46" s="40">
        <f t="shared" si="1"/>
        <v>200</v>
      </c>
      <c r="G46" s="40" t="str">
        <f t="shared" si="2"/>
        <v>Spanish North Africa</v>
      </c>
      <c r="H46" s="40">
        <f t="shared" si="3"/>
        <v>0</v>
      </c>
      <c r="I46" s="40">
        <f t="shared" si="4"/>
        <v>0</v>
      </c>
      <c r="R46" s="27" t="s">
        <v>48</v>
      </c>
    </row>
    <row r="47" spans="2:18" x14ac:dyDescent="0.45">
      <c r="B47" s="37">
        <v>42</v>
      </c>
      <c r="C47" s="40" t="s">
        <v>410</v>
      </c>
      <c r="D47" s="38">
        <f>HLOOKUP($G$3+2,Data!$A$3:$HG$243,B47+2)</f>
        <v>0</v>
      </c>
      <c r="E47" s="40">
        <f t="shared" si="0"/>
        <v>4.2000000000000006E-3</v>
      </c>
      <c r="F47" s="40">
        <f t="shared" si="1"/>
        <v>199</v>
      </c>
      <c r="G47" s="40" t="str">
        <f t="shared" si="2"/>
        <v>Spain</v>
      </c>
      <c r="H47" s="40">
        <f t="shared" si="3"/>
        <v>0</v>
      </c>
      <c r="I47" s="40">
        <f t="shared" si="4"/>
        <v>0</v>
      </c>
      <c r="R47" s="27" t="s">
        <v>81</v>
      </c>
    </row>
    <row r="48" spans="2:18" x14ac:dyDescent="0.45">
      <c r="B48" s="37">
        <v>43</v>
      </c>
      <c r="C48" s="40" t="s">
        <v>405</v>
      </c>
      <c r="D48" s="38">
        <f>HLOOKUP($G$3+2,Data!$A$3:$HG$243,B48+2)</f>
        <v>0</v>
      </c>
      <c r="E48" s="40">
        <f t="shared" si="0"/>
        <v>4.3E-3</v>
      </c>
      <c r="F48" s="40">
        <f t="shared" si="1"/>
        <v>198</v>
      </c>
      <c r="G48" s="40" t="str">
        <f t="shared" si="2"/>
        <v>Southern Europe, nfd</v>
      </c>
      <c r="H48" s="40">
        <f t="shared" si="3"/>
        <v>0</v>
      </c>
      <c r="I48" s="40">
        <f t="shared" si="4"/>
        <v>0</v>
      </c>
      <c r="R48" s="27" t="s">
        <v>427</v>
      </c>
    </row>
    <row r="49" spans="2:18" x14ac:dyDescent="0.45">
      <c r="B49" s="37">
        <v>44</v>
      </c>
      <c r="C49" s="40" t="s">
        <v>259</v>
      </c>
      <c r="D49" s="38">
        <f>HLOOKUP($G$3+2,Data!$A$3:$HG$243,B49+2)</f>
        <v>0</v>
      </c>
      <c r="E49" s="40">
        <f t="shared" si="0"/>
        <v>4.4000000000000003E-3</v>
      </c>
      <c r="F49" s="40">
        <f t="shared" si="1"/>
        <v>197</v>
      </c>
      <c r="G49" s="40" t="str">
        <f t="shared" si="2"/>
        <v>Southern Asia, nfd</v>
      </c>
      <c r="H49" s="40">
        <f t="shared" si="3"/>
        <v>0</v>
      </c>
      <c r="I49" s="40">
        <f t="shared" si="4"/>
        <v>0</v>
      </c>
      <c r="R49" s="27" t="s">
        <v>320</v>
      </c>
    </row>
    <row r="50" spans="2:18" x14ac:dyDescent="0.45">
      <c r="B50" s="37">
        <v>45</v>
      </c>
      <c r="C50" s="40" t="s">
        <v>388</v>
      </c>
      <c r="D50" s="38">
        <f>HLOOKUP($G$3+2,Data!$A$3:$HG$243,B50+2)</f>
        <v>0</v>
      </c>
      <c r="E50" s="40">
        <f t="shared" si="0"/>
        <v>4.5000000000000005E-3</v>
      </c>
      <c r="F50" s="40">
        <f t="shared" si="1"/>
        <v>196</v>
      </c>
      <c r="G50" s="40" t="str">
        <f t="shared" si="2"/>
        <v>Southern and Eastern Europe, nfd</v>
      </c>
      <c r="H50" s="40">
        <f t="shared" si="3"/>
        <v>0</v>
      </c>
      <c r="I50" s="40">
        <f t="shared" si="4"/>
        <v>0</v>
      </c>
      <c r="R50" s="27" t="s">
        <v>368</v>
      </c>
    </row>
    <row r="51" spans="2:18" x14ac:dyDescent="0.45">
      <c r="B51" s="37">
        <v>46</v>
      </c>
      <c r="C51" s="40" t="s">
        <v>465</v>
      </c>
      <c r="D51" s="38">
        <f>HLOOKUP($G$3+2,Data!$A$3:$HG$243,B51+2)</f>
        <v>0</v>
      </c>
      <c r="E51" s="40">
        <f t="shared" si="0"/>
        <v>4.5999999999999999E-3</v>
      </c>
      <c r="F51" s="40">
        <f t="shared" si="1"/>
        <v>195</v>
      </c>
      <c r="G51" s="40" t="str">
        <f t="shared" si="2"/>
        <v>Southern and East Africa, nfd</v>
      </c>
      <c r="H51" s="40">
        <f t="shared" si="3"/>
        <v>0</v>
      </c>
      <c r="I51" s="40">
        <f t="shared" si="4"/>
        <v>0</v>
      </c>
      <c r="R51" s="27" t="s">
        <v>8</v>
      </c>
    </row>
    <row r="52" spans="2:18" x14ac:dyDescent="0.45">
      <c r="B52" s="37">
        <v>47</v>
      </c>
      <c r="C52" s="40" t="s">
        <v>333</v>
      </c>
      <c r="D52" s="38">
        <f>HLOOKUP($G$3+2,Data!$A$3:$HG$243,B52+2)</f>
        <v>0</v>
      </c>
      <c r="E52" s="40">
        <f t="shared" si="0"/>
        <v>4.7000000000000002E-3</v>
      </c>
      <c r="F52" s="40">
        <f t="shared" si="1"/>
        <v>194</v>
      </c>
      <c r="G52" s="40" t="str">
        <f t="shared" si="2"/>
        <v>Southern and Central Asia, nfd</v>
      </c>
      <c r="H52" s="40">
        <f t="shared" si="3"/>
        <v>0</v>
      </c>
      <c r="I52" s="40">
        <f t="shared" si="4"/>
        <v>0</v>
      </c>
      <c r="R52" s="27" t="s">
        <v>345</v>
      </c>
    </row>
    <row r="53" spans="2:18" x14ac:dyDescent="0.45">
      <c r="B53" s="37">
        <v>48</v>
      </c>
      <c r="C53" s="40" t="s">
        <v>260</v>
      </c>
      <c r="D53" s="38">
        <f>HLOOKUP($G$3+2,Data!$A$3:$HG$243,B53+2)</f>
        <v>0</v>
      </c>
      <c r="E53" s="40">
        <f t="shared" si="0"/>
        <v>4.8000000000000004E-3</v>
      </c>
      <c r="F53" s="40">
        <f t="shared" si="1"/>
        <v>193</v>
      </c>
      <c r="G53" s="40" t="str">
        <f t="shared" si="2"/>
        <v>South-East Asia, nfd</v>
      </c>
      <c r="H53" s="40">
        <f t="shared" si="3"/>
        <v>0</v>
      </c>
      <c r="I53" s="40">
        <f t="shared" si="4"/>
        <v>0</v>
      </c>
      <c r="R53" s="27" t="s">
        <v>356</v>
      </c>
    </row>
    <row r="54" spans="2:18" x14ac:dyDescent="0.45">
      <c r="B54" s="37">
        <v>49</v>
      </c>
      <c r="C54" s="40" t="s">
        <v>283</v>
      </c>
      <c r="D54" s="38">
        <f>HLOOKUP($G$3+2,Data!$A$3:$HG$243,B54+2)</f>
        <v>0</v>
      </c>
      <c r="E54" s="40">
        <f t="shared" si="0"/>
        <v>4.8999999999999998E-3</v>
      </c>
      <c r="F54" s="40">
        <f t="shared" si="1"/>
        <v>192</v>
      </c>
      <c r="G54" s="40" t="str">
        <f t="shared" si="2"/>
        <v>South Sudan</v>
      </c>
      <c r="H54" s="40">
        <f t="shared" si="3"/>
        <v>0</v>
      </c>
      <c r="I54" s="40">
        <f t="shared" si="4"/>
        <v>0</v>
      </c>
      <c r="R54" s="27" t="s">
        <v>378</v>
      </c>
    </row>
    <row r="55" spans="2:18" x14ac:dyDescent="0.45">
      <c r="B55" s="37">
        <v>50</v>
      </c>
      <c r="C55" s="40" t="s">
        <v>134</v>
      </c>
      <c r="D55" s="38">
        <f>HLOOKUP($G$3+2,Data!$A$3:$HG$243,B55+2)</f>
        <v>0</v>
      </c>
      <c r="E55" s="40">
        <f t="shared" si="0"/>
        <v>5.0000000000000001E-3</v>
      </c>
      <c r="F55" s="40">
        <f t="shared" si="1"/>
        <v>191</v>
      </c>
      <c r="G55" s="40" t="str">
        <f t="shared" si="2"/>
        <v>South Eastern Europe, nfd</v>
      </c>
      <c r="H55" s="40">
        <f t="shared" si="3"/>
        <v>0</v>
      </c>
      <c r="I55" s="40">
        <f t="shared" si="4"/>
        <v>0</v>
      </c>
      <c r="R55" s="27" t="s">
        <v>321</v>
      </c>
    </row>
    <row r="56" spans="2:18" x14ac:dyDescent="0.45">
      <c r="B56" s="37">
        <v>51</v>
      </c>
      <c r="C56" s="40" t="s">
        <v>269</v>
      </c>
      <c r="D56" s="38">
        <f>HLOOKUP($G$3+2,Data!$A$3:$HG$243,B56+2)</f>
        <v>0</v>
      </c>
      <c r="E56" s="40">
        <f t="shared" si="0"/>
        <v>5.1000000000000004E-3</v>
      </c>
      <c r="F56" s="40">
        <f t="shared" si="1"/>
        <v>190</v>
      </c>
      <c r="G56" s="40" t="str">
        <f t="shared" si="2"/>
        <v>South America, nfd</v>
      </c>
      <c r="H56" s="40">
        <f t="shared" si="3"/>
        <v>0</v>
      </c>
      <c r="I56" s="40">
        <f t="shared" si="4"/>
        <v>0</v>
      </c>
      <c r="R56" s="27" t="s">
        <v>5</v>
      </c>
    </row>
    <row r="57" spans="2:18" x14ac:dyDescent="0.45">
      <c r="B57" s="37">
        <v>52</v>
      </c>
      <c r="C57" s="40" t="s">
        <v>466</v>
      </c>
      <c r="D57" s="38">
        <f>HLOOKUP($G$3+2,Data!$A$3:$HG$243,B57+2)</f>
        <v>0</v>
      </c>
      <c r="E57" s="40">
        <f t="shared" si="0"/>
        <v>5.2000000000000006E-3</v>
      </c>
      <c r="F57" s="40">
        <f t="shared" si="1"/>
        <v>189</v>
      </c>
      <c r="G57" s="40" t="str">
        <f t="shared" si="2"/>
        <v>South America, nec</v>
      </c>
      <c r="H57" s="40">
        <f t="shared" si="3"/>
        <v>0</v>
      </c>
      <c r="I57" s="40">
        <f t="shared" si="4"/>
        <v>0</v>
      </c>
      <c r="R57" s="27" t="s">
        <v>14</v>
      </c>
    </row>
    <row r="58" spans="2:18" x14ac:dyDescent="0.45">
      <c r="B58" s="37">
        <v>53</v>
      </c>
      <c r="C58" s="40" t="s">
        <v>176</v>
      </c>
      <c r="D58" s="38">
        <f>HLOOKUP($G$3+2,Data!$A$3:$HG$243,B58+2)</f>
        <v>0</v>
      </c>
      <c r="E58" s="40">
        <f t="shared" si="0"/>
        <v>5.3E-3</v>
      </c>
      <c r="F58" s="40">
        <f t="shared" si="1"/>
        <v>188</v>
      </c>
      <c r="G58" s="40" t="str">
        <f t="shared" si="2"/>
        <v>South Africa</v>
      </c>
      <c r="H58" s="40">
        <f t="shared" si="3"/>
        <v>0</v>
      </c>
      <c r="I58" s="40">
        <f t="shared" si="4"/>
        <v>0</v>
      </c>
      <c r="R58" s="27" t="s">
        <v>428</v>
      </c>
    </row>
    <row r="59" spans="2:18" x14ac:dyDescent="0.45">
      <c r="B59" s="37">
        <v>54</v>
      </c>
      <c r="C59" s="40" t="s">
        <v>177</v>
      </c>
      <c r="D59" s="38">
        <f>HLOOKUP($G$3+2,Data!$A$3:$HG$243,B59+2)</f>
        <v>0</v>
      </c>
      <c r="E59" s="40">
        <f t="shared" si="0"/>
        <v>5.4000000000000003E-3</v>
      </c>
      <c r="F59" s="40">
        <f t="shared" si="1"/>
        <v>187</v>
      </c>
      <c r="G59" s="40" t="str">
        <f t="shared" si="2"/>
        <v>Somalia</v>
      </c>
      <c r="H59" s="40">
        <f t="shared" si="3"/>
        <v>0</v>
      </c>
      <c r="I59" s="40">
        <f t="shared" si="4"/>
        <v>0</v>
      </c>
      <c r="R59" s="27" t="s">
        <v>429</v>
      </c>
    </row>
    <row r="60" spans="2:18" x14ac:dyDescent="0.45">
      <c r="B60" s="37">
        <v>55</v>
      </c>
      <c r="C60" s="40" t="s">
        <v>467</v>
      </c>
      <c r="D60" s="38">
        <f>HLOOKUP($G$3+2,Data!$A$3:$HG$243,B60+2)</f>
        <v>0</v>
      </c>
      <c r="E60" s="40">
        <f t="shared" si="0"/>
        <v>5.5000000000000005E-3</v>
      </c>
      <c r="F60" s="40">
        <f t="shared" si="1"/>
        <v>186</v>
      </c>
      <c r="G60" s="40" t="str">
        <f t="shared" si="2"/>
        <v>Solomon Islands</v>
      </c>
      <c r="H60" s="40">
        <f t="shared" si="3"/>
        <v>0</v>
      </c>
      <c r="I60" s="40">
        <f t="shared" si="4"/>
        <v>0</v>
      </c>
      <c r="R60" s="27" t="s">
        <v>84</v>
      </c>
    </row>
    <row r="61" spans="2:18" x14ac:dyDescent="0.45">
      <c r="B61" s="37">
        <v>56</v>
      </c>
      <c r="C61" s="40" t="s">
        <v>160</v>
      </c>
      <c r="D61" s="38">
        <f>HLOOKUP($G$3+2,Data!$A$3:$HG$243,B61+2)</f>
        <v>0</v>
      </c>
      <c r="E61" s="40">
        <f t="shared" si="0"/>
        <v>5.5999999999999999E-3</v>
      </c>
      <c r="F61" s="40">
        <f t="shared" si="1"/>
        <v>185</v>
      </c>
      <c r="G61" s="40" t="str">
        <f t="shared" si="2"/>
        <v>Slovenia</v>
      </c>
      <c r="H61" s="40">
        <f t="shared" si="3"/>
        <v>0</v>
      </c>
      <c r="I61" s="40">
        <f t="shared" si="4"/>
        <v>0</v>
      </c>
      <c r="R61" s="27" t="s">
        <v>104</v>
      </c>
    </row>
    <row r="62" spans="2:18" x14ac:dyDescent="0.45">
      <c r="B62" s="37">
        <v>57</v>
      </c>
      <c r="C62" s="40" t="s">
        <v>468</v>
      </c>
      <c r="D62" s="38">
        <f>HLOOKUP($G$3+2,Data!$A$3:$HG$243,B62+2)</f>
        <v>0</v>
      </c>
      <c r="E62" s="40">
        <f t="shared" si="0"/>
        <v>5.7000000000000002E-3</v>
      </c>
      <c r="F62" s="40">
        <f t="shared" si="1"/>
        <v>184</v>
      </c>
      <c r="G62" s="40" t="str">
        <f t="shared" si="2"/>
        <v>Slovakia</v>
      </c>
      <c r="H62" s="40">
        <f t="shared" si="3"/>
        <v>0</v>
      </c>
      <c r="I62" s="40">
        <f t="shared" si="4"/>
        <v>0</v>
      </c>
      <c r="R62" s="27" t="s">
        <v>15</v>
      </c>
    </row>
    <row r="63" spans="2:18" x14ac:dyDescent="0.45">
      <c r="B63" s="37">
        <v>58</v>
      </c>
      <c r="C63" s="40" t="s">
        <v>185</v>
      </c>
      <c r="D63" s="38">
        <f>HLOOKUP($G$3+2,Data!$A$3:$HG$243,B63+2)</f>
        <v>0</v>
      </c>
      <c r="E63" s="40">
        <f t="shared" si="0"/>
        <v>5.8000000000000005E-3</v>
      </c>
      <c r="F63" s="40">
        <f t="shared" si="1"/>
        <v>183</v>
      </c>
      <c r="G63" s="40" t="str">
        <f t="shared" si="2"/>
        <v>Sierra Leone</v>
      </c>
      <c r="H63" s="40">
        <f t="shared" si="3"/>
        <v>0</v>
      </c>
      <c r="I63" s="40">
        <f t="shared" si="4"/>
        <v>0</v>
      </c>
      <c r="R63" s="27" t="s">
        <v>350</v>
      </c>
    </row>
    <row r="64" spans="2:18" x14ac:dyDescent="0.45">
      <c r="B64" s="37">
        <v>59</v>
      </c>
      <c r="C64" s="40" t="s">
        <v>261</v>
      </c>
      <c r="D64" s="38">
        <f>HLOOKUP($G$3+2,Data!$A$3:$HG$243,B64+2)</f>
        <v>0</v>
      </c>
      <c r="E64" s="40">
        <f t="shared" si="0"/>
        <v>5.8999999999999999E-3</v>
      </c>
      <c r="F64" s="40">
        <f t="shared" si="1"/>
        <v>182</v>
      </c>
      <c r="G64" s="40" t="str">
        <f t="shared" si="2"/>
        <v>Seychelles</v>
      </c>
      <c r="H64" s="40">
        <f t="shared" si="3"/>
        <v>0</v>
      </c>
      <c r="I64" s="40">
        <f t="shared" si="4"/>
        <v>0</v>
      </c>
      <c r="R64" s="27" t="s">
        <v>349</v>
      </c>
    </row>
    <row r="65" spans="2:18" x14ac:dyDescent="0.45">
      <c r="B65" s="37">
        <v>60</v>
      </c>
      <c r="C65" s="40" t="s">
        <v>198</v>
      </c>
      <c r="D65" s="38">
        <f>HLOOKUP($G$3+2,Data!$A$3:$HG$243,B65+2)</f>
        <v>0</v>
      </c>
      <c r="E65" s="40">
        <f t="shared" si="0"/>
        <v>6.0000000000000001E-3</v>
      </c>
      <c r="F65" s="40">
        <f t="shared" si="1"/>
        <v>181</v>
      </c>
      <c r="G65" s="40" t="str">
        <f t="shared" si="2"/>
        <v>Serbia</v>
      </c>
      <c r="H65" s="40">
        <f t="shared" si="3"/>
        <v>0</v>
      </c>
      <c r="I65" s="40">
        <f t="shared" si="4"/>
        <v>0</v>
      </c>
      <c r="R65" s="27" t="s">
        <v>16</v>
      </c>
    </row>
    <row r="66" spans="2:18" x14ac:dyDescent="0.45">
      <c r="B66" s="37">
        <v>61</v>
      </c>
      <c r="C66" s="40" t="s">
        <v>270</v>
      </c>
      <c r="D66" s="38">
        <f>HLOOKUP($G$3+2,Data!$A$3:$HG$243,B66+2)</f>
        <v>0</v>
      </c>
      <c r="E66" s="40">
        <f t="shared" si="0"/>
        <v>6.1000000000000004E-3</v>
      </c>
      <c r="F66" s="40">
        <f t="shared" si="1"/>
        <v>180</v>
      </c>
      <c r="G66" s="40" t="str">
        <f t="shared" si="2"/>
        <v>Senegal</v>
      </c>
      <c r="H66" s="40">
        <f t="shared" si="3"/>
        <v>0</v>
      </c>
      <c r="I66" s="40">
        <f t="shared" si="4"/>
        <v>0</v>
      </c>
      <c r="R66" s="27" t="s">
        <v>346</v>
      </c>
    </row>
    <row r="67" spans="2:18" x14ac:dyDescent="0.45">
      <c r="B67" s="37">
        <v>62</v>
      </c>
      <c r="C67" s="40" t="s">
        <v>143</v>
      </c>
      <c r="D67" s="38">
        <f>HLOOKUP($G$3+2,Data!$A$3:$HG$243,B67+2)</f>
        <v>0</v>
      </c>
      <c r="E67" s="40">
        <f t="shared" si="0"/>
        <v>6.2000000000000006E-3</v>
      </c>
      <c r="F67" s="40">
        <f t="shared" si="1"/>
        <v>179</v>
      </c>
      <c r="G67" s="40" t="str">
        <f t="shared" si="2"/>
        <v>Scotland</v>
      </c>
      <c r="H67" s="40">
        <f t="shared" si="3"/>
        <v>0</v>
      </c>
      <c r="I67" s="40">
        <f t="shared" si="4"/>
        <v>0</v>
      </c>
      <c r="R67" s="27" t="s">
        <v>2</v>
      </c>
    </row>
    <row r="68" spans="2:18" x14ac:dyDescent="0.45">
      <c r="B68" s="37">
        <v>63</v>
      </c>
      <c r="C68" s="40" t="s">
        <v>292</v>
      </c>
      <c r="D68" s="38">
        <f>HLOOKUP($G$3+2,Data!$A$3:$HG$243,B68+2)</f>
        <v>0</v>
      </c>
      <c r="E68" s="40">
        <f t="shared" si="0"/>
        <v>6.3E-3</v>
      </c>
      <c r="F68" s="40">
        <f t="shared" si="1"/>
        <v>178</v>
      </c>
      <c r="G68" s="40" t="str">
        <f t="shared" si="2"/>
        <v>Saudi Arabia</v>
      </c>
      <c r="H68" s="40">
        <f t="shared" si="3"/>
        <v>0</v>
      </c>
      <c r="I68" s="40">
        <f t="shared" si="4"/>
        <v>0</v>
      </c>
      <c r="R68" s="27" t="s">
        <v>64</v>
      </c>
    </row>
    <row r="69" spans="2:18" x14ac:dyDescent="0.45">
      <c r="B69" s="37">
        <v>64</v>
      </c>
      <c r="C69" s="40" t="s">
        <v>188</v>
      </c>
      <c r="D69" s="38">
        <f>HLOOKUP($G$3+2,Data!$A$3:$HG$243,B69+2)</f>
        <v>0</v>
      </c>
      <c r="E69" s="40">
        <f t="shared" si="0"/>
        <v>6.4000000000000003E-3</v>
      </c>
      <c r="F69" s="40">
        <f t="shared" si="1"/>
        <v>177</v>
      </c>
      <c r="G69" s="40" t="str">
        <f t="shared" si="2"/>
        <v>San Marino</v>
      </c>
      <c r="H69" s="40">
        <f t="shared" si="3"/>
        <v>0</v>
      </c>
      <c r="I69" s="40">
        <f t="shared" si="4"/>
        <v>0</v>
      </c>
      <c r="R69" s="27" t="s">
        <v>6</v>
      </c>
    </row>
    <row r="70" spans="2:18" x14ac:dyDescent="0.45">
      <c r="B70" s="37">
        <v>65</v>
      </c>
      <c r="C70" s="40" t="s">
        <v>293</v>
      </c>
      <c r="D70" s="38">
        <f>HLOOKUP($G$3+2,Data!$A$3:$HG$243,B70+2)</f>
        <v>0</v>
      </c>
      <c r="E70" s="40">
        <f t="shared" si="0"/>
        <v>6.5000000000000006E-3</v>
      </c>
      <c r="F70" s="40">
        <f t="shared" si="1"/>
        <v>176</v>
      </c>
      <c r="G70" s="40" t="str">
        <f t="shared" si="2"/>
        <v>Samoa, American</v>
      </c>
      <c r="H70" s="40">
        <f t="shared" si="3"/>
        <v>0</v>
      </c>
      <c r="I70" s="40">
        <f t="shared" ref="I70:I133" si="8">H70/H$245*100</f>
        <v>0</v>
      </c>
      <c r="R70" s="27" t="s">
        <v>343</v>
      </c>
    </row>
    <row r="71" spans="2:18" x14ac:dyDescent="0.45">
      <c r="B71" s="37">
        <v>66</v>
      </c>
      <c r="C71" s="40" t="s">
        <v>262</v>
      </c>
      <c r="D71" s="38">
        <f>HLOOKUP($G$3+2,Data!$A$3:$HG$243,B71+2)</f>
        <v>0</v>
      </c>
      <c r="E71" s="40">
        <f t="shared" ref="E71:E134" si="9">D71+B71*0.0001</f>
        <v>6.6E-3</v>
      </c>
      <c r="F71" s="40">
        <f t="shared" ref="F71:F134" si="10">RANK(E71,E$6:E$244)</f>
        <v>175</v>
      </c>
      <c r="G71" s="40" t="str">
        <f t="shared" ref="G71:G134" si="11">VLOOKUP(MATCH(B71,F$6:F$244,0),B$6:F$244,2)</f>
        <v>Samoa</v>
      </c>
      <c r="H71" s="40">
        <f t="shared" ref="H71:H134" si="12">VLOOKUP(MATCH(B71,F$6:F$244,0),B$6:F$244,3)</f>
        <v>0</v>
      </c>
      <c r="I71" s="40">
        <f t="shared" si="8"/>
        <v>0</v>
      </c>
      <c r="R71" s="27" t="s">
        <v>17</v>
      </c>
    </row>
    <row r="72" spans="2:18" x14ac:dyDescent="0.45">
      <c r="B72" s="37">
        <v>67</v>
      </c>
      <c r="C72" s="40" t="s">
        <v>394</v>
      </c>
      <c r="D72" s="38">
        <f>HLOOKUP($G$3+2,Data!$A$3:$HG$243,B72+2)</f>
        <v>0</v>
      </c>
      <c r="E72" s="40">
        <f t="shared" si="9"/>
        <v>6.7000000000000002E-3</v>
      </c>
      <c r="F72" s="40">
        <f t="shared" si="10"/>
        <v>174</v>
      </c>
      <c r="G72" s="40" t="str">
        <f t="shared" si="11"/>
        <v>Russian Federation</v>
      </c>
      <c r="H72" s="40">
        <f t="shared" si="12"/>
        <v>0</v>
      </c>
      <c r="I72" s="40">
        <f t="shared" si="8"/>
        <v>0</v>
      </c>
      <c r="R72" s="27" t="s">
        <v>71</v>
      </c>
    </row>
    <row r="73" spans="2:18" x14ac:dyDescent="0.45">
      <c r="B73" s="37">
        <v>68</v>
      </c>
      <c r="C73" s="40" t="s">
        <v>135</v>
      </c>
      <c r="D73" s="38">
        <f>HLOOKUP($G$3+2,Data!$A$3:$HG$243,B73+2)</f>
        <v>0</v>
      </c>
      <c r="E73" s="40">
        <f t="shared" si="9"/>
        <v>6.8000000000000005E-3</v>
      </c>
      <c r="F73" s="40">
        <f t="shared" si="10"/>
        <v>173</v>
      </c>
      <c r="G73" s="40" t="str">
        <f t="shared" si="11"/>
        <v>Ross Dependency (New Zealand)</v>
      </c>
      <c r="H73" s="40">
        <f t="shared" si="12"/>
        <v>0</v>
      </c>
      <c r="I73" s="40">
        <f t="shared" si="8"/>
        <v>0</v>
      </c>
      <c r="R73" s="27" t="s">
        <v>112</v>
      </c>
    </row>
    <row r="74" spans="2:18" x14ac:dyDescent="0.45">
      <c r="B74" s="37">
        <v>69</v>
      </c>
      <c r="C74" s="40" t="s">
        <v>161</v>
      </c>
      <c r="D74" s="38">
        <f>HLOOKUP($G$3+2,Data!$A$3:$HG$243,B74+2)</f>
        <v>0</v>
      </c>
      <c r="E74" s="40">
        <f t="shared" si="9"/>
        <v>6.9000000000000008E-3</v>
      </c>
      <c r="F74" s="40">
        <f t="shared" si="10"/>
        <v>172</v>
      </c>
      <c r="G74" s="40" t="str">
        <f t="shared" si="11"/>
        <v>Romania</v>
      </c>
      <c r="H74" s="40">
        <f t="shared" si="12"/>
        <v>0</v>
      </c>
      <c r="I74" s="40">
        <f t="shared" si="8"/>
        <v>0</v>
      </c>
      <c r="R74" s="27" t="s">
        <v>430</v>
      </c>
    </row>
    <row r="75" spans="2:18" x14ac:dyDescent="0.45">
      <c r="B75" s="37">
        <v>70</v>
      </c>
      <c r="C75" s="40" t="s">
        <v>153</v>
      </c>
      <c r="D75" s="38">
        <f>HLOOKUP($G$3+2,Data!$A$3:$HG$243,B75+2)</f>
        <v>0</v>
      </c>
      <c r="E75" s="40">
        <f t="shared" si="9"/>
        <v>7.0000000000000001E-3</v>
      </c>
      <c r="F75" s="40">
        <f t="shared" si="10"/>
        <v>171</v>
      </c>
      <c r="G75" s="40" t="str">
        <f t="shared" si="11"/>
        <v>Queen Maud Land (Norway)</v>
      </c>
      <c r="H75" s="40">
        <f t="shared" si="12"/>
        <v>0</v>
      </c>
      <c r="I75" s="40">
        <f t="shared" si="8"/>
        <v>0</v>
      </c>
      <c r="R75" s="27" t="s">
        <v>431</v>
      </c>
    </row>
    <row r="76" spans="2:18" x14ac:dyDescent="0.45">
      <c r="B76" s="37">
        <v>71</v>
      </c>
      <c r="C76" s="40" t="s">
        <v>408</v>
      </c>
      <c r="D76" s="38">
        <f>HLOOKUP($G$3+2,Data!$A$3:$HG$243,B76+2)</f>
        <v>0</v>
      </c>
      <c r="E76" s="40">
        <f t="shared" si="9"/>
        <v>7.1000000000000004E-3</v>
      </c>
      <c r="F76" s="40">
        <f t="shared" si="10"/>
        <v>170</v>
      </c>
      <c r="G76" s="40" t="str">
        <f t="shared" si="11"/>
        <v>Qatar</v>
      </c>
      <c r="H76" s="40">
        <f t="shared" si="12"/>
        <v>0</v>
      </c>
      <c r="I76" s="40">
        <f t="shared" si="8"/>
        <v>0</v>
      </c>
      <c r="R76" s="27" t="s">
        <v>50</v>
      </c>
    </row>
    <row r="77" spans="2:18" x14ac:dyDescent="0.45">
      <c r="B77" s="37">
        <v>72</v>
      </c>
      <c r="C77" s="40" t="s">
        <v>136</v>
      </c>
      <c r="D77" s="38">
        <f>HLOOKUP($G$3+2,Data!$A$3:$HG$243,B77+2)</f>
        <v>0</v>
      </c>
      <c r="E77" s="40">
        <f t="shared" si="9"/>
        <v>7.2000000000000007E-3</v>
      </c>
      <c r="F77" s="40">
        <f t="shared" si="10"/>
        <v>169</v>
      </c>
      <c r="G77" s="40" t="str">
        <f t="shared" si="11"/>
        <v>Portugal</v>
      </c>
      <c r="H77" s="40">
        <f t="shared" si="12"/>
        <v>0</v>
      </c>
      <c r="I77" s="40">
        <f t="shared" si="8"/>
        <v>0</v>
      </c>
      <c r="R77" s="27" t="s">
        <v>52</v>
      </c>
    </row>
    <row r="78" spans="2:18" x14ac:dyDescent="0.45">
      <c r="B78" s="37">
        <v>73</v>
      </c>
      <c r="C78" s="40" t="s">
        <v>206</v>
      </c>
      <c r="D78" s="38">
        <f>HLOOKUP($G$3+2,Data!$A$3:$HG$243,B78+2)</f>
        <v>0</v>
      </c>
      <c r="E78" s="40">
        <f t="shared" si="9"/>
        <v>7.3000000000000001E-3</v>
      </c>
      <c r="F78" s="40">
        <f t="shared" si="10"/>
        <v>168</v>
      </c>
      <c r="G78" s="40" t="str">
        <f t="shared" si="11"/>
        <v>Polynesia (excludes Hawaii), nfd</v>
      </c>
      <c r="H78" s="40">
        <f t="shared" si="12"/>
        <v>0</v>
      </c>
      <c r="I78" s="40">
        <f t="shared" si="8"/>
        <v>0</v>
      </c>
      <c r="R78" s="27" t="s">
        <v>72</v>
      </c>
    </row>
    <row r="79" spans="2:18" x14ac:dyDescent="0.45">
      <c r="B79" s="37">
        <v>74</v>
      </c>
      <c r="C79" s="40" t="s">
        <v>247</v>
      </c>
      <c r="D79" s="38">
        <f>HLOOKUP($G$3+2,Data!$A$3:$HG$243,B79+2)</f>
        <v>0</v>
      </c>
      <c r="E79" s="40">
        <f t="shared" si="9"/>
        <v>7.4000000000000003E-3</v>
      </c>
      <c r="F79" s="40">
        <f t="shared" si="10"/>
        <v>167</v>
      </c>
      <c r="G79" s="40" t="str">
        <f t="shared" si="11"/>
        <v>Polynesia (excludes Hawaii), nec</v>
      </c>
      <c r="H79" s="40">
        <f t="shared" si="12"/>
        <v>0</v>
      </c>
      <c r="I79" s="40">
        <f t="shared" si="8"/>
        <v>0</v>
      </c>
      <c r="R79" s="27" t="s">
        <v>90</v>
      </c>
    </row>
    <row r="80" spans="2:18" x14ac:dyDescent="0.45">
      <c r="B80" s="37">
        <v>75</v>
      </c>
      <c r="C80" s="40" t="s">
        <v>154</v>
      </c>
      <c r="D80" s="38">
        <f>HLOOKUP($G$3+2,Data!$A$3:$HG$243,B80+2)</f>
        <v>0</v>
      </c>
      <c r="E80" s="40">
        <f t="shared" si="9"/>
        <v>7.5000000000000006E-3</v>
      </c>
      <c r="F80" s="40">
        <f t="shared" si="10"/>
        <v>166</v>
      </c>
      <c r="G80" s="40" t="str">
        <f t="shared" si="11"/>
        <v>Poland</v>
      </c>
      <c r="H80" s="40">
        <f t="shared" si="12"/>
        <v>0</v>
      </c>
      <c r="I80" s="40">
        <f t="shared" si="8"/>
        <v>0</v>
      </c>
      <c r="R80" s="27" t="s">
        <v>371</v>
      </c>
    </row>
    <row r="81" spans="2:18" x14ac:dyDescent="0.45">
      <c r="B81" s="37">
        <v>76</v>
      </c>
      <c r="C81" s="40" t="s">
        <v>284</v>
      </c>
      <c r="D81" s="38">
        <f>HLOOKUP($G$3+2,Data!$A$3:$HG$243,B81+2)</f>
        <v>0</v>
      </c>
      <c r="E81" s="40">
        <f t="shared" si="9"/>
        <v>7.6E-3</v>
      </c>
      <c r="F81" s="40">
        <f t="shared" si="10"/>
        <v>165</v>
      </c>
      <c r="G81" s="40" t="str">
        <f t="shared" si="11"/>
        <v>Pitcairn Islands</v>
      </c>
      <c r="H81" s="40">
        <f t="shared" si="12"/>
        <v>0</v>
      </c>
      <c r="I81" s="40">
        <f t="shared" si="8"/>
        <v>0</v>
      </c>
      <c r="R81" s="27" t="s">
        <v>370</v>
      </c>
    </row>
    <row r="82" spans="2:18" x14ac:dyDescent="0.45">
      <c r="B82" s="37">
        <v>77</v>
      </c>
      <c r="C82" s="40" t="s">
        <v>168</v>
      </c>
      <c r="D82" s="38">
        <f>HLOOKUP($G$3+2,Data!$A$3:$HG$243,B82+2)</f>
        <v>0</v>
      </c>
      <c r="E82" s="40">
        <f t="shared" si="9"/>
        <v>7.7000000000000002E-3</v>
      </c>
      <c r="F82" s="40">
        <f t="shared" si="10"/>
        <v>164</v>
      </c>
      <c r="G82" s="40" t="str">
        <f t="shared" si="11"/>
        <v>Philippines</v>
      </c>
      <c r="H82" s="40">
        <f t="shared" si="12"/>
        <v>0</v>
      </c>
      <c r="I82" s="40">
        <f t="shared" si="8"/>
        <v>0</v>
      </c>
      <c r="R82" s="27" t="s">
        <v>27</v>
      </c>
    </row>
    <row r="83" spans="2:18" x14ac:dyDescent="0.45">
      <c r="B83" s="37">
        <v>78</v>
      </c>
      <c r="C83" s="40" t="s">
        <v>178</v>
      </c>
      <c r="D83" s="38">
        <f>HLOOKUP($G$3+2,Data!$A$3:$HG$243,B83+2)</f>
        <v>0</v>
      </c>
      <c r="E83" s="40">
        <f t="shared" si="9"/>
        <v>7.8000000000000005E-3</v>
      </c>
      <c r="F83" s="40">
        <f t="shared" si="10"/>
        <v>163</v>
      </c>
      <c r="G83" s="40" t="str">
        <f t="shared" si="11"/>
        <v>Peru</v>
      </c>
      <c r="H83" s="40">
        <f t="shared" si="12"/>
        <v>0</v>
      </c>
      <c r="I83" s="40">
        <f t="shared" si="8"/>
        <v>0</v>
      </c>
      <c r="R83" s="27" t="s">
        <v>376</v>
      </c>
    </row>
    <row r="84" spans="2:18" x14ac:dyDescent="0.45">
      <c r="B84" s="37">
        <v>79</v>
      </c>
      <c r="C84" s="40" t="s">
        <v>162</v>
      </c>
      <c r="D84" s="38">
        <f>HLOOKUP($G$3+2,Data!$A$3:$HG$243,B84+2)</f>
        <v>0</v>
      </c>
      <c r="E84" s="40">
        <f t="shared" si="9"/>
        <v>7.9000000000000008E-3</v>
      </c>
      <c r="F84" s="40">
        <f t="shared" si="10"/>
        <v>162</v>
      </c>
      <c r="G84" s="40" t="str">
        <f t="shared" si="11"/>
        <v>Paraguay</v>
      </c>
      <c r="H84" s="40">
        <f t="shared" si="12"/>
        <v>0</v>
      </c>
      <c r="I84" s="40">
        <f t="shared" si="8"/>
        <v>0</v>
      </c>
      <c r="R84" s="27" t="s">
        <v>353</v>
      </c>
    </row>
    <row r="85" spans="2:18" x14ac:dyDescent="0.45">
      <c r="B85" s="37">
        <v>80</v>
      </c>
      <c r="C85" s="40" t="s">
        <v>130</v>
      </c>
      <c r="D85" s="38">
        <f>HLOOKUP($G$3+2,Data!$A$3:$HG$243,B85+2)</f>
        <v>0</v>
      </c>
      <c r="E85" s="40">
        <f t="shared" si="9"/>
        <v>8.0000000000000002E-3</v>
      </c>
      <c r="F85" s="40">
        <f t="shared" si="10"/>
        <v>161</v>
      </c>
      <c r="G85" s="40" t="str">
        <f t="shared" si="11"/>
        <v>Papua New Guinea</v>
      </c>
      <c r="H85" s="40">
        <f t="shared" si="12"/>
        <v>0</v>
      </c>
      <c r="I85" s="40">
        <f t="shared" si="8"/>
        <v>0</v>
      </c>
      <c r="R85" s="27" t="s">
        <v>352</v>
      </c>
    </row>
    <row r="86" spans="2:18" x14ac:dyDescent="0.45">
      <c r="B86" s="37">
        <v>81</v>
      </c>
      <c r="C86" s="40" t="s">
        <v>271</v>
      </c>
      <c r="D86" s="38">
        <f>HLOOKUP($G$3+2,Data!$A$3:$HG$243,B86+2)</f>
        <v>0</v>
      </c>
      <c r="E86" s="40">
        <f t="shared" si="9"/>
        <v>8.0999999999999996E-3</v>
      </c>
      <c r="F86" s="40">
        <f t="shared" si="10"/>
        <v>160</v>
      </c>
      <c r="G86" s="40" t="str">
        <f t="shared" si="11"/>
        <v>Panama</v>
      </c>
      <c r="H86" s="40">
        <f t="shared" si="12"/>
        <v>0</v>
      </c>
      <c r="I86" s="40">
        <f t="shared" si="8"/>
        <v>0</v>
      </c>
      <c r="R86" s="27" t="s">
        <v>11</v>
      </c>
    </row>
    <row r="87" spans="2:18" x14ac:dyDescent="0.45">
      <c r="B87" s="37">
        <v>82</v>
      </c>
      <c r="C87" s="40" t="s">
        <v>148</v>
      </c>
      <c r="D87" s="38">
        <f>HLOOKUP($G$3+2,Data!$A$3:$HG$243,B87+2)</f>
        <v>0</v>
      </c>
      <c r="E87" s="40">
        <f t="shared" si="9"/>
        <v>8.2000000000000007E-3</v>
      </c>
      <c r="F87" s="40">
        <f t="shared" si="10"/>
        <v>159</v>
      </c>
      <c r="G87" s="40" t="str">
        <f t="shared" si="11"/>
        <v>Palau</v>
      </c>
      <c r="H87" s="40">
        <f t="shared" si="12"/>
        <v>0</v>
      </c>
      <c r="I87" s="40">
        <f t="shared" si="8"/>
        <v>0</v>
      </c>
      <c r="R87" s="27" t="s">
        <v>432</v>
      </c>
    </row>
    <row r="88" spans="2:18" x14ac:dyDescent="0.45">
      <c r="B88" s="37">
        <v>83</v>
      </c>
      <c r="C88" s="40" t="s">
        <v>285</v>
      </c>
      <c r="D88" s="38">
        <f>HLOOKUP($G$3+2,Data!$A$3:$HG$243,B88+2)</f>
        <v>0</v>
      </c>
      <c r="E88" s="40">
        <f t="shared" si="9"/>
        <v>8.3000000000000001E-3</v>
      </c>
      <c r="F88" s="40">
        <f t="shared" si="10"/>
        <v>158</v>
      </c>
      <c r="G88" s="40" t="str">
        <f t="shared" si="11"/>
        <v>Pakistan</v>
      </c>
      <c r="H88" s="40">
        <f t="shared" si="12"/>
        <v>0</v>
      </c>
      <c r="I88" s="40">
        <f t="shared" si="8"/>
        <v>0</v>
      </c>
      <c r="R88" s="27" t="s">
        <v>433</v>
      </c>
    </row>
    <row r="89" spans="2:18" x14ac:dyDescent="0.45">
      <c r="B89" s="37">
        <v>84</v>
      </c>
      <c r="C89" s="40" t="s">
        <v>263</v>
      </c>
      <c r="D89" s="38">
        <f>HLOOKUP($G$3+2,Data!$A$3:$HG$243,B89+2)</f>
        <v>0</v>
      </c>
      <c r="E89" s="40">
        <f t="shared" si="9"/>
        <v>8.4000000000000012E-3</v>
      </c>
      <c r="F89" s="40">
        <f t="shared" si="10"/>
        <v>157</v>
      </c>
      <c r="G89" s="40" t="str">
        <f t="shared" si="11"/>
        <v>Oman</v>
      </c>
      <c r="H89" s="40">
        <f t="shared" si="12"/>
        <v>0</v>
      </c>
      <c r="I89" s="40">
        <f t="shared" si="8"/>
        <v>0</v>
      </c>
      <c r="R89" s="27" t="s">
        <v>107</v>
      </c>
    </row>
    <row r="90" spans="2:18" x14ac:dyDescent="0.45">
      <c r="B90" s="37">
        <v>85</v>
      </c>
      <c r="C90" s="40" t="s">
        <v>397</v>
      </c>
      <c r="D90" s="38">
        <f>HLOOKUP($G$3+2,Data!$A$3:$HG$243,B90+2)</f>
        <v>0</v>
      </c>
      <c r="E90" s="40">
        <f t="shared" si="9"/>
        <v>8.5000000000000006E-3</v>
      </c>
      <c r="F90" s="40">
        <f t="shared" si="10"/>
        <v>156</v>
      </c>
      <c r="G90" s="40" t="str">
        <f t="shared" si="11"/>
        <v>Oceania and Antarctica, nfd</v>
      </c>
      <c r="H90" s="40">
        <f t="shared" si="12"/>
        <v>0</v>
      </c>
      <c r="I90" s="40">
        <f t="shared" si="8"/>
        <v>0</v>
      </c>
      <c r="R90" s="27" t="s">
        <v>85</v>
      </c>
    </row>
    <row r="91" spans="2:18" x14ac:dyDescent="0.45">
      <c r="B91" s="37">
        <v>86</v>
      </c>
      <c r="C91" s="40" t="s">
        <v>272</v>
      </c>
      <c r="D91" s="38">
        <f>HLOOKUP($G$3+2,Data!$A$3:$HG$243,B91+2)</f>
        <v>0</v>
      </c>
      <c r="E91" s="40">
        <f t="shared" si="9"/>
        <v>8.6E-3</v>
      </c>
      <c r="F91" s="40">
        <f t="shared" si="10"/>
        <v>155</v>
      </c>
      <c r="G91" s="40" t="str">
        <f t="shared" si="11"/>
        <v>Norway</v>
      </c>
      <c r="H91" s="40">
        <f t="shared" si="12"/>
        <v>0</v>
      </c>
      <c r="I91" s="40">
        <f t="shared" si="8"/>
        <v>0</v>
      </c>
      <c r="R91" s="27" t="s">
        <v>322</v>
      </c>
    </row>
    <row r="92" spans="2:18" x14ac:dyDescent="0.45">
      <c r="B92" s="37">
        <v>87</v>
      </c>
      <c r="C92" s="40" t="s">
        <v>469</v>
      </c>
      <c r="D92" s="38">
        <f>HLOOKUP($G$3+2,Data!$A$3:$HG$243,B92+2)</f>
        <v>0</v>
      </c>
      <c r="E92" s="40">
        <f t="shared" si="9"/>
        <v>8.7000000000000011E-3</v>
      </c>
      <c r="F92" s="40">
        <f t="shared" si="10"/>
        <v>154</v>
      </c>
      <c r="G92" s="40" t="str">
        <f t="shared" si="11"/>
        <v>North-West Europe, nfd</v>
      </c>
      <c r="H92" s="40">
        <f t="shared" si="12"/>
        <v>0</v>
      </c>
      <c r="I92" s="40">
        <f t="shared" si="8"/>
        <v>0</v>
      </c>
      <c r="R92" s="27" t="s">
        <v>99</v>
      </c>
    </row>
    <row r="93" spans="2:18" x14ac:dyDescent="0.45">
      <c r="B93" s="37">
        <v>88</v>
      </c>
      <c r="C93" s="40" t="s">
        <v>189</v>
      </c>
      <c r="D93" s="38">
        <f>HLOOKUP($G$3+2,Data!$A$3:$HG$243,B93+2)</f>
        <v>0</v>
      </c>
      <c r="E93" s="40">
        <f t="shared" si="9"/>
        <v>8.8000000000000005E-3</v>
      </c>
      <c r="F93" s="40">
        <f t="shared" si="10"/>
        <v>153</v>
      </c>
      <c r="G93" s="40" t="str">
        <f t="shared" si="11"/>
        <v>Northern Mariana Islands</v>
      </c>
      <c r="H93" s="40">
        <f t="shared" si="12"/>
        <v>0</v>
      </c>
      <c r="I93" s="40">
        <f t="shared" si="8"/>
        <v>0</v>
      </c>
      <c r="R93" s="27" t="s">
        <v>362</v>
      </c>
    </row>
    <row r="94" spans="2:18" x14ac:dyDescent="0.45">
      <c r="B94" s="37">
        <v>89</v>
      </c>
      <c r="C94" s="40" t="s">
        <v>163</v>
      </c>
      <c r="D94" s="38">
        <f>HLOOKUP($G$3+2,Data!$A$3:$HG$243,B94+2)</f>
        <v>0</v>
      </c>
      <c r="E94" s="40">
        <f t="shared" si="9"/>
        <v>8.8999999999999999E-3</v>
      </c>
      <c r="F94" s="40">
        <f t="shared" si="10"/>
        <v>152</v>
      </c>
      <c r="G94" s="40" t="str">
        <f t="shared" si="11"/>
        <v>Northern Ireland</v>
      </c>
      <c r="H94" s="40">
        <f t="shared" si="12"/>
        <v>0</v>
      </c>
      <c r="I94" s="40">
        <f t="shared" si="8"/>
        <v>0</v>
      </c>
      <c r="R94" s="27" t="s">
        <v>323</v>
      </c>
    </row>
    <row r="95" spans="2:18" x14ac:dyDescent="0.45">
      <c r="B95" s="37">
        <v>90</v>
      </c>
      <c r="C95" s="40" t="s">
        <v>239</v>
      </c>
      <c r="D95" s="38">
        <f>HLOOKUP($G$3+2,Data!$A$3:$HG$243,B95+2)</f>
        <v>0</v>
      </c>
      <c r="E95" s="40">
        <f t="shared" si="9"/>
        <v>9.0000000000000011E-3</v>
      </c>
      <c r="F95" s="40">
        <f t="shared" si="10"/>
        <v>151</v>
      </c>
      <c r="G95" s="40" t="str">
        <f t="shared" si="11"/>
        <v>Northern Europe, nfd</v>
      </c>
      <c r="H95" s="40">
        <f t="shared" si="12"/>
        <v>0</v>
      </c>
      <c r="I95" s="40">
        <f t="shared" si="8"/>
        <v>0</v>
      </c>
      <c r="R95" s="27" t="s">
        <v>3</v>
      </c>
    </row>
    <row r="96" spans="2:18" x14ac:dyDescent="0.45">
      <c r="B96" s="37">
        <v>91</v>
      </c>
      <c r="C96" s="40" t="s">
        <v>226</v>
      </c>
      <c r="D96" s="38">
        <f>HLOOKUP($G$3+2,Data!$A$3:$HG$243,B96+2)</f>
        <v>0</v>
      </c>
      <c r="E96" s="40">
        <f t="shared" si="9"/>
        <v>9.1000000000000004E-3</v>
      </c>
      <c r="F96" s="40">
        <f t="shared" si="10"/>
        <v>150</v>
      </c>
      <c r="G96" s="40" t="str">
        <f t="shared" si="11"/>
        <v>Northern America, nfd</v>
      </c>
      <c r="H96" s="40">
        <f t="shared" si="12"/>
        <v>0</v>
      </c>
      <c r="I96" s="40">
        <f t="shared" si="8"/>
        <v>0</v>
      </c>
      <c r="R96" s="27" t="s">
        <v>21</v>
      </c>
    </row>
    <row r="97" spans="2:18" x14ac:dyDescent="0.45">
      <c r="B97" s="37">
        <v>92</v>
      </c>
      <c r="C97" s="40" t="s">
        <v>207</v>
      </c>
      <c r="D97" s="38">
        <f>HLOOKUP($G$3+2,Data!$A$3:$HG$243,B97+2)</f>
        <v>0</v>
      </c>
      <c r="E97" s="40">
        <f t="shared" si="9"/>
        <v>9.1999999999999998E-3</v>
      </c>
      <c r="F97" s="40">
        <f t="shared" si="10"/>
        <v>149</v>
      </c>
      <c r="G97" s="40" t="str">
        <f t="shared" si="11"/>
        <v>North-East Asia, nfd</v>
      </c>
      <c r="H97" s="40">
        <f t="shared" si="12"/>
        <v>0</v>
      </c>
      <c r="I97" s="40">
        <f t="shared" si="8"/>
        <v>0</v>
      </c>
      <c r="R97" s="27" t="s">
        <v>116</v>
      </c>
    </row>
    <row r="98" spans="2:18" x14ac:dyDescent="0.45">
      <c r="B98" s="37">
        <v>93</v>
      </c>
      <c r="C98" s="40" t="s">
        <v>208</v>
      </c>
      <c r="D98" s="38">
        <f>HLOOKUP($G$3+2,Data!$A$3:$HG$243,B98+2)</f>
        <v>0</v>
      </c>
      <c r="E98" s="40">
        <f t="shared" si="9"/>
        <v>9.300000000000001E-3</v>
      </c>
      <c r="F98" s="40">
        <f t="shared" si="10"/>
        <v>148</v>
      </c>
      <c r="G98" s="40" t="str">
        <f t="shared" si="11"/>
        <v>North Macedonia</v>
      </c>
      <c r="H98" s="40">
        <f t="shared" si="12"/>
        <v>0</v>
      </c>
      <c r="I98" s="40">
        <f t="shared" si="8"/>
        <v>0</v>
      </c>
      <c r="R98" s="27" t="s">
        <v>108</v>
      </c>
    </row>
    <row r="99" spans="2:18" x14ac:dyDescent="0.45">
      <c r="B99" s="37">
        <v>94</v>
      </c>
      <c r="C99" s="40" t="s">
        <v>150</v>
      </c>
      <c r="D99" s="38">
        <f>HLOOKUP($G$3+2,Data!$A$3:$HG$243,B99+2)</f>
        <v>0</v>
      </c>
      <c r="E99" s="40">
        <f t="shared" si="9"/>
        <v>9.4000000000000004E-3</v>
      </c>
      <c r="F99" s="40">
        <f t="shared" si="10"/>
        <v>147</v>
      </c>
      <c r="G99" s="40" t="str">
        <f t="shared" si="11"/>
        <v>North Africa, nfd</v>
      </c>
      <c r="H99" s="40">
        <f t="shared" si="12"/>
        <v>0</v>
      </c>
      <c r="I99" s="40">
        <f t="shared" si="8"/>
        <v>0</v>
      </c>
      <c r="R99" s="27" t="s">
        <v>65</v>
      </c>
    </row>
    <row r="100" spans="2:18" x14ac:dyDescent="0.45">
      <c r="B100" s="37">
        <v>95</v>
      </c>
      <c r="C100" s="40" t="s">
        <v>144</v>
      </c>
      <c r="D100" s="38">
        <f>HLOOKUP($G$3+2,Data!$A$3:$HG$243,B100+2)</f>
        <v>0</v>
      </c>
      <c r="E100" s="40">
        <f t="shared" si="9"/>
        <v>9.4999999999999998E-3</v>
      </c>
      <c r="F100" s="40">
        <f t="shared" si="10"/>
        <v>146</v>
      </c>
      <c r="G100" s="40" t="str">
        <f t="shared" si="11"/>
        <v>North Africa and the Middle East, nfd</v>
      </c>
      <c r="H100" s="40">
        <f t="shared" si="12"/>
        <v>0</v>
      </c>
      <c r="I100" s="40">
        <f t="shared" si="8"/>
        <v>0</v>
      </c>
      <c r="R100" s="27" t="s">
        <v>88</v>
      </c>
    </row>
    <row r="101" spans="2:18" x14ac:dyDescent="0.45">
      <c r="B101" s="37">
        <v>96</v>
      </c>
      <c r="C101" s="40" t="s">
        <v>209</v>
      </c>
      <c r="D101" s="38">
        <f>HLOOKUP($G$3+2,Data!$A$3:$HG$243,B101+2)</f>
        <v>0</v>
      </c>
      <c r="E101" s="40">
        <f t="shared" si="9"/>
        <v>9.6000000000000009E-3</v>
      </c>
      <c r="F101" s="40">
        <f t="shared" si="10"/>
        <v>145</v>
      </c>
      <c r="G101" s="40" t="str">
        <f t="shared" si="11"/>
        <v>Norfolk Island</v>
      </c>
      <c r="H101" s="40">
        <f t="shared" si="12"/>
        <v>0</v>
      </c>
      <c r="I101" s="40">
        <f t="shared" si="8"/>
        <v>0</v>
      </c>
      <c r="R101" s="27" t="s">
        <v>82</v>
      </c>
    </row>
    <row r="102" spans="2:18" x14ac:dyDescent="0.45">
      <c r="B102" s="37">
        <v>97</v>
      </c>
      <c r="C102" s="40" t="s">
        <v>169</v>
      </c>
      <c r="D102" s="38">
        <f>HLOOKUP($G$3+2,Data!$A$3:$HG$243,B102+2)</f>
        <v>0</v>
      </c>
      <c r="E102" s="40">
        <f t="shared" si="9"/>
        <v>9.7000000000000003E-3</v>
      </c>
      <c r="F102" s="40">
        <f t="shared" si="10"/>
        <v>144</v>
      </c>
      <c r="G102" s="40" t="str">
        <f t="shared" si="11"/>
        <v>Niue</v>
      </c>
      <c r="H102" s="40">
        <f t="shared" si="12"/>
        <v>0</v>
      </c>
      <c r="I102" s="40">
        <f t="shared" si="8"/>
        <v>0</v>
      </c>
      <c r="R102" s="27" t="s">
        <v>91</v>
      </c>
    </row>
    <row r="103" spans="2:18" x14ac:dyDescent="0.45">
      <c r="B103" s="37">
        <v>98</v>
      </c>
      <c r="C103" s="40" t="s">
        <v>470</v>
      </c>
      <c r="D103" s="38">
        <f>HLOOKUP($G$3+2,Data!$A$3:$HG$243,B103+2)</f>
        <v>0</v>
      </c>
      <c r="E103" s="40">
        <f t="shared" si="9"/>
        <v>9.7999999999999997E-3</v>
      </c>
      <c r="F103" s="40">
        <f t="shared" si="10"/>
        <v>143</v>
      </c>
      <c r="G103" s="40" t="str">
        <f t="shared" si="11"/>
        <v>Nigeria</v>
      </c>
      <c r="H103" s="40">
        <f t="shared" si="12"/>
        <v>0</v>
      </c>
      <c r="I103" s="40">
        <f t="shared" si="8"/>
        <v>0</v>
      </c>
      <c r="R103" s="27" t="s">
        <v>434</v>
      </c>
    </row>
    <row r="104" spans="2:18" x14ac:dyDescent="0.45">
      <c r="B104" s="37">
        <v>99</v>
      </c>
      <c r="C104" s="40" t="s">
        <v>234</v>
      </c>
      <c r="D104" s="38">
        <f>HLOOKUP($G$3+2,Data!$A$3:$HG$243,B104+2)</f>
        <v>0</v>
      </c>
      <c r="E104" s="40">
        <f t="shared" si="9"/>
        <v>9.9000000000000008E-3</v>
      </c>
      <c r="F104" s="40">
        <f t="shared" si="10"/>
        <v>142</v>
      </c>
      <c r="G104" s="40" t="str">
        <f t="shared" si="11"/>
        <v>Nicaragua</v>
      </c>
      <c r="H104" s="40">
        <f t="shared" si="12"/>
        <v>0</v>
      </c>
      <c r="I104" s="40">
        <f t="shared" si="8"/>
        <v>0</v>
      </c>
      <c r="R104" s="27" t="s">
        <v>435</v>
      </c>
    </row>
    <row r="105" spans="2:18" x14ac:dyDescent="0.45">
      <c r="B105" s="37">
        <v>100</v>
      </c>
      <c r="C105" s="40" t="s">
        <v>403</v>
      </c>
      <c r="D105" s="38">
        <f>HLOOKUP($G$3+2,Data!$A$3:$HG$243,B105+2)</f>
        <v>0</v>
      </c>
      <c r="E105" s="40">
        <f t="shared" si="9"/>
        <v>0.01</v>
      </c>
      <c r="F105" s="40">
        <f t="shared" si="10"/>
        <v>141</v>
      </c>
      <c r="G105" s="40" t="str">
        <f t="shared" si="11"/>
        <v>New Zealand</v>
      </c>
      <c r="H105" s="40">
        <f t="shared" si="12"/>
        <v>0</v>
      </c>
      <c r="I105" s="40">
        <f t="shared" si="8"/>
        <v>0</v>
      </c>
      <c r="R105" s="27" t="s">
        <v>436</v>
      </c>
    </row>
    <row r="106" spans="2:18" x14ac:dyDescent="0.45">
      <c r="B106" s="37">
        <v>101</v>
      </c>
      <c r="C106" s="40" t="s">
        <v>149</v>
      </c>
      <c r="D106" s="38">
        <f>HLOOKUP($G$3+2,Data!$A$3:$HG$243,B106+2)</f>
        <v>0</v>
      </c>
      <c r="E106" s="40">
        <f t="shared" si="9"/>
        <v>1.0100000000000001E-2</v>
      </c>
      <c r="F106" s="40">
        <f t="shared" si="10"/>
        <v>140</v>
      </c>
      <c r="G106" s="40" t="str">
        <f t="shared" si="11"/>
        <v>New Caledonia</v>
      </c>
      <c r="H106" s="40">
        <f t="shared" si="12"/>
        <v>0</v>
      </c>
      <c r="I106" s="40">
        <f t="shared" si="8"/>
        <v>0</v>
      </c>
      <c r="R106" s="27" t="s">
        <v>73</v>
      </c>
    </row>
    <row r="107" spans="2:18" x14ac:dyDescent="0.45">
      <c r="B107" s="37">
        <v>102</v>
      </c>
      <c r="C107" s="40" t="s">
        <v>210</v>
      </c>
      <c r="D107" s="38">
        <f>HLOOKUP($G$3+2,Data!$A$3:$HG$243,B107+2)</f>
        <v>0</v>
      </c>
      <c r="E107" s="40">
        <f t="shared" si="9"/>
        <v>1.0200000000000001E-2</v>
      </c>
      <c r="F107" s="40">
        <f t="shared" si="10"/>
        <v>139</v>
      </c>
      <c r="G107" s="40" t="str">
        <f t="shared" si="11"/>
        <v>Netherlands</v>
      </c>
      <c r="H107" s="40">
        <f t="shared" si="12"/>
        <v>0</v>
      </c>
      <c r="I107" s="40">
        <f t="shared" si="8"/>
        <v>0</v>
      </c>
      <c r="R107" s="27" t="s">
        <v>117</v>
      </c>
    </row>
    <row r="108" spans="2:18" x14ac:dyDescent="0.45">
      <c r="B108" s="37">
        <v>103</v>
      </c>
      <c r="C108" s="40" t="s">
        <v>248</v>
      </c>
      <c r="D108" s="38">
        <f>HLOOKUP($G$3+2,Data!$A$3:$HG$243,B108+2)</f>
        <v>0</v>
      </c>
      <c r="E108" s="40">
        <f t="shared" si="9"/>
        <v>1.03E-2</v>
      </c>
      <c r="F108" s="40">
        <f t="shared" si="10"/>
        <v>138</v>
      </c>
      <c r="G108" s="40" t="str">
        <f t="shared" si="11"/>
        <v>Nepal</v>
      </c>
      <c r="H108" s="40">
        <f t="shared" si="12"/>
        <v>0</v>
      </c>
      <c r="I108" s="40">
        <f t="shared" si="8"/>
        <v>0</v>
      </c>
      <c r="R108" s="27" t="s">
        <v>437</v>
      </c>
    </row>
    <row r="109" spans="2:18" x14ac:dyDescent="0.45">
      <c r="B109" s="37">
        <v>104</v>
      </c>
      <c r="C109" s="40" t="s">
        <v>294</v>
      </c>
      <c r="D109" s="38">
        <f>HLOOKUP($G$3+2,Data!$A$3:$HG$243,B109+2)</f>
        <v>0</v>
      </c>
      <c r="E109" s="40">
        <f t="shared" si="9"/>
        <v>1.0400000000000001E-2</v>
      </c>
      <c r="F109" s="40">
        <f t="shared" si="10"/>
        <v>137</v>
      </c>
      <c r="G109" s="40" t="str">
        <f t="shared" si="11"/>
        <v>Nauru</v>
      </c>
      <c r="H109" s="40">
        <f t="shared" si="12"/>
        <v>0</v>
      </c>
      <c r="I109" s="40">
        <f t="shared" si="8"/>
        <v>0</v>
      </c>
      <c r="R109" s="27" t="s">
        <v>45</v>
      </c>
    </row>
    <row r="110" spans="2:18" x14ac:dyDescent="0.45">
      <c r="B110" s="37">
        <v>105</v>
      </c>
      <c r="C110" s="40" t="s">
        <v>131</v>
      </c>
      <c r="D110" s="38">
        <f>HLOOKUP($G$3+2,Data!$A$3:$HG$243,B110+2)</f>
        <v>0</v>
      </c>
      <c r="E110" s="40">
        <f t="shared" si="9"/>
        <v>1.0500000000000001E-2</v>
      </c>
      <c r="F110" s="40">
        <f t="shared" si="10"/>
        <v>136</v>
      </c>
      <c r="G110" s="40" t="str">
        <f t="shared" si="11"/>
        <v>Morocco</v>
      </c>
      <c r="H110" s="40">
        <f t="shared" si="12"/>
        <v>0</v>
      </c>
      <c r="I110" s="40">
        <f t="shared" si="8"/>
        <v>0</v>
      </c>
      <c r="R110" s="27" t="s">
        <v>94</v>
      </c>
    </row>
    <row r="111" spans="2:18" x14ac:dyDescent="0.45">
      <c r="B111" s="37">
        <v>106</v>
      </c>
      <c r="C111" s="40" t="s">
        <v>404</v>
      </c>
      <c r="D111" s="38">
        <f>HLOOKUP($G$3+2,Data!$A$3:$HG$243,B111+2)</f>
        <v>0</v>
      </c>
      <c r="E111" s="40">
        <f t="shared" si="9"/>
        <v>1.06E-2</v>
      </c>
      <c r="F111" s="40">
        <f t="shared" si="10"/>
        <v>135</v>
      </c>
      <c r="G111" s="40" t="str">
        <f t="shared" si="11"/>
        <v>Montenegro</v>
      </c>
      <c r="H111" s="40">
        <f t="shared" si="12"/>
        <v>0</v>
      </c>
      <c r="I111" s="40">
        <f t="shared" si="8"/>
        <v>0</v>
      </c>
      <c r="R111" s="27" t="s">
        <v>24</v>
      </c>
    </row>
    <row r="112" spans="2:18" x14ac:dyDescent="0.45">
      <c r="B112" s="37">
        <v>107</v>
      </c>
      <c r="C112" s="40" t="s">
        <v>471</v>
      </c>
      <c r="D112" s="38">
        <f>HLOOKUP($G$3+2,Data!$A$3:$HG$243,B112+2)</f>
        <v>0</v>
      </c>
      <c r="E112" s="40">
        <f t="shared" si="9"/>
        <v>1.0700000000000001E-2</v>
      </c>
      <c r="F112" s="40">
        <f t="shared" si="10"/>
        <v>134</v>
      </c>
      <c r="G112" s="40" t="str">
        <f t="shared" si="11"/>
        <v>Mongolia</v>
      </c>
      <c r="H112" s="40">
        <f t="shared" si="12"/>
        <v>0</v>
      </c>
      <c r="I112" s="40">
        <f t="shared" si="8"/>
        <v>0</v>
      </c>
      <c r="R112" s="27" t="s">
        <v>25</v>
      </c>
    </row>
    <row r="113" spans="2:18" x14ac:dyDescent="0.45">
      <c r="B113" s="37">
        <v>108</v>
      </c>
      <c r="C113" s="40" t="s">
        <v>184</v>
      </c>
      <c r="D113" s="38">
        <f>HLOOKUP($G$3+2,Data!$A$3:$HG$243,B113+2)</f>
        <v>0</v>
      </c>
      <c r="E113" s="40">
        <f t="shared" si="9"/>
        <v>1.0800000000000001E-2</v>
      </c>
      <c r="F113" s="40">
        <f t="shared" si="10"/>
        <v>133</v>
      </c>
      <c r="G113" s="40" t="str">
        <f t="shared" si="11"/>
        <v>Monaco</v>
      </c>
      <c r="H113" s="40">
        <f t="shared" si="12"/>
        <v>0</v>
      </c>
      <c r="I113" s="40">
        <f t="shared" si="8"/>
        <v>0</v>
      </c>
      <c r="R113" s="27" t="s">
        <v>344</v>
      </c>
    </row>
    <row r="114" spans="2:18" x14ac:dyDescent="0.45">
      <c r="B114" s="37">
        <v>109</v>
      </c>
      <c r="C114" s="40" t="s">
        <v>211</v>
      </c>
      <c r="D114" s="38">
        <f>HLOOKUP($G$3+2,Data!$A$3:$HG$243,B114+2)</f>
        <v>0</v>
      </c>
      <c r="E114" s="40">
        <f t="shared" si="9"/>
        <v>1.09E-2</v>
      </c>
      <c r="F114" s="40">
        <f t="shared" si="10"/>
        <v>132</v>
      </c>
      <c r="G114" s="40" t="str">
        <f t="shared" si="11"/>
        <v>Moldova</v>
      </c>
      <c r="H114" s="40">
        <f t="shared" si="12"/>
        <v>0</v>
      </c>
      <c r="I114" s="40">
        <f t="shared" si="8"/>
        <v>0</v>
      </c>
      <c r="R114" s="27" t="s">
        <v>26</v>
      </c>
    </row>
    <row r="115" spans="2:18" x14ac:dyDescent="0.45">
      <c r="B115" s="37">
        <v>110</v>
      </c>
      <c r="C115" s="40" t="s">
        <v>249</v>
      </c>
      <c r="D115" s="38">
        <f>HLOOKUP($G$3+2,Data!$A$3:$HG$243,B115+2)</f>
        <v>0</v>
      </c>
      <c r="E115" s="40">
        <f t="shared" si="9"/>
        <v>1.1000000000000001E-2</v>
      </c>
      <c r="F115" s="40">
        <f t="shared" si="10"/>
        <v>131</v>
      </c>
      <c r="G115" s="40" t="str">
        <f t="shared" si="11"/>
        <v>Middle East, nfd</v>
      </c>
      <c r="H115" s="40">
        <f t="shared" si="12"/>
        <v>0</v>
      </c>
      <c r="I115" s="40">
        <f t="shared" si="8"/>
        <v>0</v>
      </c>
      <c r="R115" s="27" t="s">
        <v>438</v>
      </c>
    </row>
    <row r="116" spans="2:18" x14ac:dyDescent="0.45">
      <c r="B116" s="37">
        <v>111</v>
      </c>
      <c r="C116" s="40" t="s">
        <v>221</v>
      </c>
      <c r="D116" s="38">
        <f>HLOOKUP($G$3+2,Data!$A$3:$HG$243,B116+2)</f>
        <v>0</v>
      </c>
      <c r="E116" s="40">
        <f t="shared" si="9"/>
        <v>1.11E-2</v>
      </c>
      <c r="F116" s="40">
        <f t="shared" si="10"/>
        <v>130</v>
      </c>
      <c r="G116" s="40" t="str">
        <f t="shared" si="11"/>
        <v>Micronesia, nfd</v>
      </c>
      <c r="H116" s="40">
        <f t="shared" si="12"/>
        <v>0</v>
      </c>
      <c r="I116" s="40">
        <f t="shared" si="8"/>
        <v>0</v>
      </c>
      <c r="R116" s="27" t="s">
        <v>34</v>
      </c>
    </row>
    <row r="117" spans="2:18" x14ac:dyDescent="0.45">
      <c r="B117" s="37">
        <v>112</v>
      </c>
      <c r="C117" s="40" t="s">
        <v>190</v>
      </c>
      <c r="D117" s="38">
        <f>HLOOKUP($G$3+2,Data!$A$3:$HG$243,B117+2)</f>
        <v>0</v>
      </c>
      <c r="E117" s="40">
        <f t="shared" si="9"/>
        <v>1.12E-2</v>
      </c>
      <c r="F117" s="40">
        <f t="shared" si="10"/>
        <v>129</v>
      </c>
      <c r="G117" s="40" t="str">
        <f t="shared" si="11"/>
        <v>Micronesia, Federated States of</v>
      </c>
      <c r="H117" s="40">
        <f t="shared" si="12"/>
        <v>0</v>
      </c>
      <c r="I117" s="40">
        <f t="shared" si="8"/>
        <v>0</v>
      </c>
      <c r="R117" s="27" t="s">
        <v>100</v>
      </c>
    </row>
    <row r="118" spans="2:18" x14ac:dyDescent="0.45">
      <c r="B118" s="37">
        <v>113</v>
      </c>
      <c r="C118" s="40" t="s">
        <v>212</v>
      </c>
      <c r="D118" s="38">
        <f>HLOOKUP($G$3+2,Data!$A$3:$HG$243,B118+2)</f>
        <v>0</v>
      </c>
      <c r="E118" s="40">
        <f t="shared" si="9"/>
        <v>1.1300000000000001E-2</v>
      </c>
      <c r="F118" s="40">
        <f t="shared" si="10"/>
        <v>128</v>
      </c>
      <c r="G118" s="40" t="str">
        <f t="shared" si="11"/>
        <v>Mexico</v>
      </c>
      <c r="H118" s="40">
        <f t="shared" si="12"/>
        <v>0</v>
      </c>
      <c r="I118" s="40">
        <f t="shared" si="8"/>
        <v>0</v>
      </c>
      <c r="R118" s="27" t="s">
        <v>66</v>
      </c>
    </row>
    <row r="119" spans="2:18" x14ac:dyDescent="0.45">
      <c r="B119" s="37">
        <v>114</v>
      </c>
      <c r="C119" s="40" t="s">
        <v>286</v>
      </c>
      <c r="D119" s="38">
        <f>HLOOKUP($G$3+2,Data!$A$3:$HG$243,B119+2)</f>
        <v>0</v>
      </c>
      <c r="E119" s="40">
        <f t="shared" si="9"/>
        <v>1.14E-2</v>
      </c>
      <c r="F119" s="40">
        <f t="shared" si="10"/>
        <v>127</v>
      </c>
      <c r="G119" s="40" t="str">
        <f t="shared" si="11"/>
        <v>Melanesia, nfd</v>
      </c>
      <c r="H119" s="40">
        <f t="shared" si="12"/>
        <v>0</v>
      </c>
      <c r="I119" s="40">
        <f t="shared" si="8"/>
        <v>0</v>
      </c>
      <c r="R119" s="27" t="s">
        <v>22</v>
      </c>
    </row>
    <row r="120" spans="2:18" x14ac:dyDescent="0.45">
      <c r="B120" s="37">
        <v>115</v>
      </c>
      <c r="C120" s="40" t="s">
        <v>199</v>
      </c>
      <c r="D120" s="38">
        <f>HLOOKUP($G$3+2,Data!$A$3:$HG$243,B120+2)</f>
        <v>0</v>
      </c>
      <c r="E120" s="40">
        <f t="shared" si="9"/>
        <v>1.15E-2</v>
      </c>
      <c r="F120" s="40">
        <f t="shared" si="10"/>
        <v>126</v>
      </c>
      <c r="G120" s="40" t="str">
        <f t="shared" si="11"/>
        <v>Mauritius</v>
      </c>
      <c r="H120" s="40">
        <f t="shared" si="12"/>
        <v>0</v>
      </c>
      <c r="I120" s="40">
        <f t="shared" si="8"/>
        <v>0</v>
      </c>
      <c r="R120" s="27" t="s">
        <v>55</v>
      </c>
    </row>
    <row r="121" spans="2:18" x14ac:dyDescent="0.45">
      <c r="B121" s="37">
        <v>116</v>
      </c>
      <c r="C121" s="40" t="s">
        <v>155</v>
      </c>
      <c r="D121" s="38">
        <f>HLOOKUP($G$3+2,Data!$A$3:$HG$243,B121+2)</f>
        <v>0</v>
      </c>
      <c r="E121" s="40">
        <f t="shared" si="9"/>
        <v>1.1600000000000001E-2</v>
      </c>
      <c r="F121" s="40">
        <f t="shared" si="10"/>
        <v>125</v>
      </c>
      <c r="G121" s="40" t="str">
        <f t="shared" si="11"/>
        <v>Marshall Islands</v>
      </c>
      <c r="H121" s="40">
        <f t="shared" si="12"/>
        <v>0</v>
      </c>
      <c r="I121" s="40">
        <f t="shared" si="8"/>
        <v>0</v>
      </c>
      <c r="R121" s="27" t="s">
        <v>113</v>
      </c>
    </row>
    <row r="122" spans="2:18" x14ac:dyDescent="0.45">
      <c r="B122" s="37">
        <v>117</v>
      </c>
      <c r="C122" s="40" t="s">
        <v>191</v>
      </c>
      <c r="D122" s="38">
        <f>HLOOKUP($G$3+2,Data!$A$3:$HG$243,B122+2)</f>
        <v>0</v>
      </c>
      <c r="E122" s="40">
        <f t="shared" si="9"/>
        <v>1.17E-2</v>
      </c>
      <c r="F122" s="40">
        <f t="shared" si="10"/>
        <v>124</v>
      </c>
      <c r="G122" s="40" t="str">
        <f t="shared" si="11"/>
        <v>Maritime South-East Asia, nfd</v>
      </c>
      <c r="H122" s="40">
        <f t="shared" si="12"/>
        <v>0</v>
      </c>
      <c r="I122" s="40">
        <f t="shared" si="8"/>
        <v>0</v>
      </c>
      <c r="R122" s="27" t="s">
        <v>439</v>
      </c>
    </row>
    <row r="123" spans="2:18" x14ac:dyDescent="0.45">
      <c r="B123" s="37">
        <v>118</v>
      </c>
      <c r="C123" s="40" t="s">
        <v>156</v>
      </c>
      <c r="D123" s="38">
        <f>HLOOKUP($G$3+2,Data!$A$3:$HG$243,B123+2)</f>
        <v>0</v>
      </c>
      <c r="E123" s="40">
        <f t="shared" si="9"/>
        <v>1.18E-2</v>
      </c>
      <c r="F123" s="40">
        <f t="shared" si="10"/>
        <v>123</v>
      </c>
      <c r="G123" s="40" t="str">
        <f t="shared" si="11"/>
        <v>Malta</v>
      </c>
      <c r="H123" s="40">
        <f t="shared" si="12"/>
        <v>0</v>
      </c>
      <c r="I123" s="40">
        <f t="shared" si="8"/>
        <v>0</v>
      </c>
      <c r="R123" s="27" t="s">
        <v>440</v>
      </c>
    </row>
    <row r="124" spans="2:18" x14ac:dyDescent="0.45">
      <c r="B124" s="37">
        <v>119</v>
      </c>
      <c r="C124" s="40" t="s">
        <v>231</v>
      </c>
      <c r="D124" s="38">
        <f>HLOOKUP($G$3+2,Data!$A$3:$HG$243,B124+2)</f>
        <v>0</v>
      </c>
      <c r="E124" s="40">
        <f t="shared" si="9"/>
        <v>1.1900000000000001E-2</v>
      </c>
      <c r="F124" s="40">
        <f t="shared" si="10"/>
        <v>122</v>
      </c>
      <c r="G124" s="40" t="str">
        <f t="shared" si="11"/>
        <v>Maldives</v>
      </c>
      <c r="H124" s="40">
        <f t="shared" si="12"/>
        <v>0</v>
      </c>
      <c r="I124" s="40">
        <f t="shared" si="8"/>
        <v>0</v>
      </c>
      <c r="R124" s="27" t="s">
        <v>441</v>
      </c>
    </row>
    <row r="125" spans="2:18" x14ac:dyDescent="0.45">
      <c r="B125" s="37">
        <v>120</v>
      </c>
      <c r="C125" s="40" t="s">
        <v>401</v>
      </c>
      <c r="D125" s="38">
        <f>HLOOKUP($G$3+2,Data!$A$3:$HG$243,B125+2)</f>
        <v>0</v>
      </c>
      <c r="E125" s="40">
        <f t="shared" si="9"/>
        <v>1.2E-2</v>
      </c>
      <c r="F125" s="40">
        <f t="shared" si="10"/>
        <v>121</v>
      </c>
      <c r="G125" s="40" t="str">
        <f t="shared" si="11"/>
        <v>Malawi</v>
      </c>
      <c r="H125" s="40">
        <f t="shared" si="12"/>
        <v>0</v>
      </c>
      <c r="I125" s="40">
        <f t="shared" si="8"/>
        <v>0</v>
      </c>
      <c r="R125" s="27" t="s">
        <v>74</v>
      </c>
    </row>
    <row r="126" spans="2:18" x14ac:dyDescent="0.45">
      <c r="B126" s="37">
        <v>121</v>
      </c>
      <c r="C126" s="40" t="s">
        <v>296</v>
      </c>
      <c r="D126" s="38">
        <f>HLOOKUP($G$3+2,Data!$A$3:$HG$243,B126+2)</f>
        <v>0</v>
      </c>
      <c r="E126" s="40">
        <f t="shared" si="9"/>
        <v>1.2100000000000001E-2</v>
      </c>
      <c r="F126" s="40">
        <f t="shared" si="10"/>
        <v>120</v>
      </c>
      <c r="G126" s="40" t="str">
        <f t="shared" si="11"/>
        <v>Mainland South-East Asia, nfd</v>
      </c>
      <c r="H126" s="40">
        <f t="shared" si="12"/>
        <v>0</v>
      </c>
      <c r="I126" s="40">
        <f t="shared" si="8"/>
        <v>0</v>
      </c>
      <c r="R126" s="27" t="s">
        <v>442</v>
      </c>
    </row>
    <row r="127" spans="2:18" x14ac:dyDescent="0.45">
      <c r="B127" s="37">
        <v>122</v>
      </c>
      <c r="C127" s="40" t="s">
        <v>227</v>
      </c>
      <c r="D127" s="38">
        <f>HLOOKUP($G$3+2,Data!$A$3:$HG$243,B127+2)</f>
        <v>39</v>
      </c>
      <c r="E127" s="40">
        <f t="shared" si="9"/>
        <v>39.0122</v>
      </c>
      <c r="F127" s="40">
        <f t="shared" si="10"/>
        <v>4</v>
      </c>
      <c r="G127" s="40" t="str">
        <f t="shared" si="11"/>
        <v>Macau (SAR of China)</v>
      </c>
      <c r="H127" s="40">
        <f t="shared" si="12"/>
        <v>0</v>
      </c>
      <c r="I127" s="40">
        <f t="shared" si="8"/>
        <v>0</v>
      </c>
      <c r="R127" s="27" t="s">
        <v>364</v>
      </c>
    </row>
    <row r="128" spans="2:18" x14ac:dyDescent="0.45">
      <c r="B128" s="37">
        <v>123</v>
      </c>
      <c r="C128" s="40" t="s">
        <v>240</v>
      </c>
      <c r="D128" s="38">
        <f>HLOOKUP($G$3+2,Data!$A$3:$HG$243,B128+2)</f>
        <v>0</v>
      </c>
      <c r="E128" s="40">
        <f t="shared" si="9"/>
        <v>1.23E-2</v>
      </c>
      <c r="F128" s="40">
        <f t="shared" si="10"/>
        <v>119</v>
      </c>
      <c r="G128" s="40" t="str">
        <f t="shared" si="11"/>
        <v>Luxembourg</v>
      </c>
      <c r="H128" s="40">
        <f t="shared" si="12"/>
        <v>0</v>
      </c>
      <c r="I128" s="40">
        <f t="shared" si="8"/>
        <v>0</v>
      </c>
      <c r="R128" s="27" t="s">
        <v>363</v>
      </c>
    </row>
    <row r="129" spans="2:18" x14ac:dyDescent="0.45">
      <c r="B129" s="37">
        <v>124</v>
      </c>
      <c r="C129" s="40" t="s">
        <v>170</v>
      </c>
      <c r="D129" s="38">
        <f>HLOOKUP($G$3+2,Data!$A$3:$HG$243,B129+2)</f>
        <v>0</v>
      </c>
      <c r="E129" s="40">
        <f t="shared" si="9"/>
        <v>1.2400000000000001E-2</v>
      </c>
      <c r="F129" s="40">
        <f t="shared" si="10"/>
        <v>118</v>
      </c>
      <c r="G129" s="40" t="str">
        <f t="shared" si="11"/>
        <v>Lithuania</v>
      </c>
      <c r="H129" s="40">
        <f t="shared" si="12"/>
        <v>0</v>
      </c>
      <c r="I129" s="40">
        <f t="shared" si="8"/>
        <v>0</v>
      </c>
      <c r="R129" s="27" t="s">
        <v>115</v>
      </c>
    </row>
    <row r="130" spans="2:18" x14ac:dyDescent="0.45">
      <c r="B130" s="37">
        <v>125</v>
      </c>
      <c r="C130" s="40" t="s">
        <v>224</v>
      </c>
      <c r="D130" s="38">
        <f>HLOOKUP($G$3+2,Data!$A$3:$HG$243,B130+2)</f>
        <v>0</v>
      </c>
      <c r="E130" s="40">
        <f t="shared" si="9"/>
        <v>1.2500000000000001E-2</v>
      </c>
      <c r="F130" s="40">
        <f t="shared" si="10"/>
        <v>117</v>
      </c>
      <c r="G130" s="40" t="str">
        <f t="shared" si="11"/>
        <v>Liechtenstein</v>
      </c>
      <c r="H130" s="40">
        <f t="shared" si="12"/>
        <v>0</v>
      </c>
      <c r="I130" s="40">
        <f t="shared" si="8"/>
        <v>0</v>
      </c>
      <c r="R130" s="27" t="s">
        <v>93</v>
      </c>
    </row>
    <row r="131" spans="2:18" x14ac:dyDescent="0.45">
      <c r="B131" s="37">
        <v>126</v>
      </c>
      <c r="C131" s="40" t="s">
        <v>132</v>
      </c>
      <c r="D131" s="38">
        <f>HLOOKUP($G$3+2,Data!$A$3:$HG$243,B131+2)</f>
        <v>0</v>
      </c>
      <c r="E131" s="40">
        <f t="shared" si="9"/>
        <v>1.26E-2</v>
      </c>
      <c r="F131" s="40">
        <f t="shared" si="10"/>
        <v>116</v>
      </c>
      <c r="G131" s="40" t="str">
        <f t="shared" si="11"/>
        <v>Libya</v>
      </c>
      <c r="H131" s="40">
        <f t="shared" si="12"/>
        <v>0</v>
      </c>
      <c r="I131" s="40">
        <f t="shared" si="8"/>
        <v>0</v>
      </c>
      <c r="R131" s="27" t="s">
        <v>324</v>
      </c>
    </row>
    <row r="132" spans="2:18" x14ac:dyDescent="0.45">
      <c r="B132" s="37">
        <v>127</v>
      </c>
      <c r="C132" s="40" t="s">
        <v>297</v>
      </c>
      <c r="D132" s="38">
        <f>HLOOKUP($G$3+2,Data!$A$3:$HG$243,B132+2)</f>
        <v>0</v>
      </c>
      <c r="E132" s="40">
        <f t="shared" si="9"/>
        <v>1.2700000000000001E-2</v>
      </c>
      <c r="F132" s="40">
        <f t="shared" si="10"/>
        <v>115</v>
      </c>
      <c r="G132" s="40" t="str">
        <f t="shared" si="11"/>
        <v>Liberia</v>
      </c>
      <c r="H132" s="40">
        <f t="shared" si="12"/>
        <v>0</v>
      </c>
      <c r="I132" s="40">
        <f t="shared" si="8"/>
        <v>0</v>
      </c>
      <c r="R132" s="27" t="s">
        <v>372</v>
      </c>
    </row>
    <row r="133" spans="2:18" x14ac:dyDescent="0.45">
      <c r="B133" s="37">
        <v>128</v>
      </c>
      <c r="C133" s="40" t="s">
        <v>334</v>
      </c>
      <c r="D133" s="38">
        <f>HLOOKUP($G$3+2,Data!$A$3:$HG$243,B133+2)</f>
        <v>0</v>
      </c>
      <c r="E133" s="40">
        <f t="shared" si="9"/>
        <v>1.2800000000000001E-2</v>
      </c>
      <c r="F133" s="40">
        <f t="shared" si="10"/>
        <v>114</v>
      </c>
      <c r="G133" s="40" t="str">
        <f t="shared" si="11"/>
        <v>Lebanon</v>
      </c>
      <c r="H133" s="40">
        <f t="shared" si="12"/>
        <v>0</v>
      </c>
      <c r="I133" s="40">
        <f t="shared" si="8"/>
        <v>0</v>
      </c>
      <c r="R133" s="27" t="s">
        <v>443</v>
      </c>
    </row>
    <row r="134" spans="2:18" x14ac:dyDescent="0.45">
      <c r="B134" s="37">
        <v>129</v>
      </c>
      <c r="C134" s="40" t="s">
        <v>273</v>
      </c>
      <c r="D134" s="38">
        <f>HLOOKUP($G$3+2,Data!$A$3:$HG$243,B134+2)</f>
        <v>0</v>
      </c>
      <c r="E134" s="40">
        <f t="shared" si="9"/>
        <v>1.29E-2</v>
      </c>
      <c r="F134" s="40">
        <f t="shared" si="10"/>
        <v>113</v>
      </c>
      <c r="G134" s="40" t="str">
        <f t="shared" si="11"/>
        <v>Latvia</v>
      </c>
      <c r="H134" s="40">
        <f t="shared" si="12"/>
        <v>0</v>
      </c>
      <c r="I134" s="40">
        <f t="shared" ref="I134:I197" si="13">H134/H$245*100</f>
        <v>0</v>
      </c>
      <c r="R134" s="27" t="s">
        <v>75</v>
      </c>
    </row>
    <row r="135" spans="2:18" x14ac:dyDescent="0.45">
      <c r="B135" s="37">
        <v>130</v>
      </c>
      <c r="C135" s="40" t="s">
        <v>335</v>
      </c>
      <c r="D135" s="38">
        <f>HLOOKUP($G$3+2,Data!$A$3:$HG$243,B135+2)</f>
        <v>0</v>
      </c>
      <c r="E135" s="40">
        <f t="shared" ref="E135:E198" si="14">D135+B135*0.0001</f>
        <v>1.3000000000000001E-2</v>
      </c>
      <c r="F135" s="40">
        <f t="shared" ref="F135:F198" si="15">RANK(E135,E$6:E$244)</f>
        <v>112</v>
      </c>
      <c r="G135" s="40" t="str">
        <f t="shared" ref="G135:G198" si="16">VLOOKUP(MATCH(B135,F$6:F$244,0),B$6:F$244,2)</f>
        <v>Laos</v>
      </c>
      <c r="H135" s="40">
        <f t="shared" ref="H135:H198" si="17">VLOOKUP(MATCH(B135,F$6:F$244,0),B$6:F$244,3)</f>
        <v>0</v>
      </c>
      <c r="I135" s="40">
        <f t="shared" si="13"/>
        <v>0</v>
      </c>
      <c r="R135" s="27" t="s">
        <v>120</v>
      </c>
    </row>
    <row r="136" spans="2:18" x14ac:dyDescent="0.45">
      <c r="B136" s="37">
        <v>131</v>
      </c>
      <c r="C136" s="40" t="s">
        <v>129</v>
      </c>
      <c r="D136" s="38">
        <f>HLOOKUP($G$3+2,Data!$A$3:$HG$243,B136+2)</f>
        <v>0</v>
      </c>
      <c r="E136" s="40">
        <f t="shared" si="14"/>
        <v>1.3100000000000001E-2</v>
      </c>
      <c r="F136" s="40">
        <f t="shared" si="15"/>
        <v>111</v>
      </c>
      <c r="G136" s="40" t="str">
        <f t="shared" si="16"/>
        <v>Kyrgyzstan</v>
      </c>
      <c r="H136" s="40">
        <f t="shared" si="17"/>
        <v>0</v>
      </c>
      <c r="I136" s="40">
        <f t="shared" si="13"/>
        <v>0</v>
      </c>
      <c r="R136" s="27" t="s">
        <v>341</v>
      </c>
    </row>
    <row r="137" spans="2:18" x14ac:dyDescent="0.45">
      <c r="B137" s="37">
        <v>132</v>
      </c>
      <c r="C137" s="40" t="s">
        <v>204</v>
      </c>
      <c r="D137" s="38">
        <f>HLOOKUP($G$3+2,Data!$A$3:$HG$243,B137+2)</f>
        <v>0</v>
      </c>
      <c r="E137" s="40">
        <f t="shared" si="14"/>
        <v>1.32E-2</v>
      </c>
      <c r="F137" s="40">
        <f t="shared" si="15"/>
        <v>110</v>
      </c>
      <c r="G137" s="40" t="str">
        <f t="shared" si="16"/>
        <v>Kuwait</v>
      </c>
      <c r="H137" s="40">
        <f t="shared" si="17"/>
        <v>0</v>
      </c>
      <c r="I137" s="40">
        <f t="shared" si="13"/>
        <v>0</v>
      </c>
      <c r="R137" s="27" t="s">
        <v>12</v>
      </c>
    </row>
    <row r="138" spans="2:18" x14ac:dyDescent="0.45">
      <c r="B138" s="37">
        <v>133</v>
      </c>
      <c r="C138" s="40" t="s">
        <v>179</v>
      </c>
      <c r="D138" s="38">
        <f>HLOOKUP($G$3+2,Data!$A$3:$HG$243,B138+2)</f>
        <v>0</v>
      </c>
      <c r="E138" s="40">
        <f t="shared" si="14"/>
        <v>1.3300000000000001E-2</v>
      </c>
      <c r="F138" s="40">
        <f t="shared" si="15"/>
        <v>109</v>
      </c>
      <c r="G138" s="40" t="str">
        <f t="shared" si="16"/>
        <v>Kosovo</v>
      </c>
      <c r="H138" s="40">
        <f t="shared" si="17"/>
        <v>0</v>
      </c>
      <c r="I138" s="40">
        <f t="shared" si="13"/>
        <v>0</v>
      </c>
      <c r="R138" s="27" t="s">
        <v>444</v>
      </c>
    </row>
    <row r="139" spans="2:18" x14ac:dyDescent="0.45">
      <c r="B139" s="37">
        <v>134</v>
      </c>
      <c r="C139" s="40" t="s">
        <v>157</v>
      </c>
      <c r="D139" s="38">
        <f>HLOOKUP($G$3+2,Data!$A$3:$HG$243,B139+2)</f>
        <v>0</v>
      </c>
      <c r="E139" s="40">
        <f t="shared" si="14"/>
        <v>1.34E-2</v>
      </c>
      <c r="F139" s="40">
        <f t="shared" si="15"/>
        <v>108</v>
      </c>
      <c r="G139" s="40" t="str">
        <f t="shared" si="16"/>
        <v>Korea, Republic of (South)</v>
      </c>
      <c r="H139" s="40">
        <f t="shared" si="17"/>
        <v>0</v>
      </c>
      <c r="I139" s="40">
        <f t="shared" si="13"/>
        <v>0</v>
      </c>
      <c r="R139" s="27" t="s">
        <v>445</v>
      </c>
    </row>
    <row r="140" spans="2:18" x14ac:dyDescent="0.45">
      <c r="B140" s="37">
        <v>135</v>
      </c>
      <c r="C140" s="40" t="s">
        <v>232</v>
      </c>
      <c r="D140" s="38">
        <f>HLOOKUP($G$3+2,Data!$A$3:$HG$243,B140+2)</f>
        <v>0</v>
      </c>
      <c r="E140" s="40">
        <f t="shared" si="14"/>
        <v>1.35E-2</v>
      </c>
      <c r="F140" s="40">
        <f t="shared" si="15"/>
        <v>107</v>
      </c>
      <c r="G140" s="40" t="str">
        <f t="shared" si="16"/>
        <v>Korea, Democratic People's Republic of (North)</v>
      </c>
      <c r="H140" s="40">
        <f t="shared" si="17"/>
        <v>0</v>
      </c>
      <c r="I140" s="40">
        <f t="shared" si="13"/>
        <v>0</v>
      </c>
      <c r="R140" s="27" t="s">
        <v>83</v>
      </c>
    </row>
    <row r="141" spans="2:18" x14ac:dyDescent="0.45">
      <c r="B141" s="37">
        <v>136</v>
      </c>
      <c r="C141" s="40" t="s">
        <v>182</v>
      </c>
      <c r="D141" s="38">
        <f>HLOOKUP($G$3+2,Data!$A$3:$HG$243,B141+2)</f>
        <v>0</v>
      </c>
      <c r="E141" s="40">
        <f t="shared" si="14"/>
        <v>1.3600000000000001E-2</v>
      </c>
      <c r="F141" s="40">
        <f t="shared" si="15"/>
        <v>106</v>
      </c>
      <c r="G141" s="40" t="str">
        <f t="shared" si="16"/>
        <v>Kiribati</v>
      </c>
      <c r="H141" s="40">
        <f t="shared" si="17"/>
        <v>0</v>
      </c>
      <c r="I141" s="40">
        <f t="shared" si="13"/>
        <v>0</v>
      </c>
      <c r="R141" s="27" t="s">
        <v>446</v>
      </c>
    </row>
    <row r="142" spans="2:18" x14ac:dyDescent="0.45">
      <c r="B142" s="37">
        <v>137</v>
      </c>
      <c r="C142" s="40" t="s">
        <v>200</v>
      </c>
      <c r="D142" s="38">
        <f>HLOOKUP($G$3+2,Data!$A$3:$HG$243,B142+2)</f>
        <v>0</v>
      </c>
      <c r="E142" s="40">
        <f t="shared" si="14"/>
        <v>1.37E-2</v>
      </c>
      <c r="F142" s="40">
        <f t="shared" si="15"/>
        <v>105</v>
      </c>
      <c r="G142" s="40" t="str">
        <f t="shared" si="16"/>
        <v>Kenya</v>
      </c>
      <c r="H142" s="40">
        <f t="shared" si="17"/>
        <v>0</v>
      </c>
      <c r="I142" s="40">
        <f t="shared" si="13"/>
        <v>0</v>
      </c>
      <c r="R142" s="27" t="s">
        <v>380</v>
      </c>
    </row>
    <row r="143" spans="2:18" x14ac:dyDescent="0.45">
      <c r="B143" s="37">
        <v>138</v>
      </c>
      <c r="C143" s="40" t="s">
        <v>472</v>
      </c>
      <c r="D143" s="38">
        <f>HLOOKUP($G$3+2,Data!$A$3:$HG$243,B143+2)</f>
        <v>864</v>
      </c>
      <c r="E143" s="40">
        <f t="shared" si="14"/>
        <v>864.01379999999995</v>
      </c>
      <c r="F143" s="40">
        <f t="shared" si="15"/>
        <v>1</v>
      </c>
      <c r="G143" s="40" t="str">
        <f t="shared" si="16"/>
        <v>Kazakhstan</v>
      </c>
      <c r="H143" s="40">
        <f t="shared" si="17"/>
        <v>0</v>
      </c>
      <c r="I143" s="40">
        <f t="shared" si="13"/>
        <v>0</v>
      </c>
      <c r="R143" s="27" t="s">
        <v>360</v>
      </c>
    </row>
    <row r="144" spans="2:18" x14ac:dyDescent="0.45">
      <c r="B144" s="37">
        <v>139</v>
      </c>
      <c r="C144" s="40" t="s">
        <v>133</v>
      </c>
      <c r="D144" s="38">
        <f>HLOOKUP($G$3+2,Data!$A$3:$HG$243,B144+2)</f>
        <v>0</v>
      </c>
      <c r="E144" s="40">
        <f t="shared" si="14"/>
        <v>1.3900000000000001E-2</v>
      </c>
      <c r="F144" s="40">
        <f t="shared" si="15"/>
        <v>104</v>
      </c>
      <c r="G144" s="40" t="str">
        <f t="shared" si="16"/>
        <v>Jordan</v>
      </c>
      <c r="H144" s="40">
        <f t="shared" si="17"/>
        <v>0</v>
      </c>
      <c r="I144" s="40">
        <f t="shared" si="13"/>
        <v>0</v>
      </c>
      <c r="R144" s="27" t="s">
        <v>359</v>
      </c>
    </row>
    <row r="145" spans="2:18" x14ac:dyDescent="0.45">
      <c r="B145" s="37">
        <v>140</v>
      </c>
      <c r="C145" s="40" t="s">
        <v>241</v>
      </c>
      <c r="D145" s="38">
        <f>HLOOKUP($G$3+2,Data!$A$3:$HG$243,B145+2)</f>
        <v>0</v>
      </c>
      <c r="E145" s="40">
        <f t="shared" si="14"/>
        <v>1.4E-2</v>
      </c>
      <c r="F145" s="40">
        <f t="shared" si="15"/>
        <v>103</v>
      </c>
      <c r="G145" s="40" t="str">
        <f t="shared" si="16"/>
        <v>Jersey</v>
      </c>
      <c r="H145" s="40">
        <f t="shared" si="17"/>
        <v>0</v>
      </c>
      <c r="I145" s="40">
        <f t="shared" si="13"/>
        <v>0</v>
      </c>
      <c r="R145" s="27" t="s">
        <v>377</v>
      </c>
    </row>
    <row r="146" spans="2:18" x14ac:dyDescent="0.45">
      <c r="B146" s="37">
        <v>141</v>
      </c>
      <c r="C146" s="40" t="s">
        <v>158</v>
      </c>
      <c r="D146" s="38">
        <f>HLOOKUP($G$3+2,Data!$A$3:$HG$243,B146+2)</f>
        <v>0</v>
      </c>
      <c r="E146" s="40">
        <f t="shared" si="14"/>
        <v>1.4100000000000001E-2</v>
      </c>
      <c r="F146" s="40">
        <f t="shared" si="15"/>
        <v>102</v>
      </c>
      <c r="G146" s="40" t="str">
        <f t="shared" si="16"/>
        <v>Japan and the Koreas, nfd</v>
      </c>
      <c r="H146" s="40">
        <f t="shared" si="17"/>
        <v>0</v>
      </c>
      <c r="I146" s="40">
        <f t="shared" si="13"/>
        <v>0</v>
      </c>
      <c r="R146" s="27" t="s">
        <v>325</v>
      </c>
    </row>
    <row r="147" spans="2:18" x14ac:dyDescent="0.45">
      <c r="B147" s="37">
        <v>142</v>
      </c>
      <c r="C147" s="40" t="s">
        <v>125</v>
      </c>
      <c r="D147" s="38">
        <f>HLOOKUP($G$3+2,Data!$A$3:$HG$243,B147+2)</f>
        <v>0</v>
      </c>
      <c r="E147" s="40">
        <f t="shared" si="14"/>
        <v>1.4200000000000001E-2</v>
      </c>
      <c r="F147" s="40">
        <f t="shared" si="15"/>
        <v>101</v>
      </c>
      <c r="G147" s="40" t="str">
        <f t="shared" si="16"/>
        <v>Japan</v>
      </c>
      <c r="H147" s="40">
        <f t="shared" si="17"/>
        <v>0</v>
      </c>
      <c r="I147" s="40">
        <f t="shared" si="13"/>
        <v>0</v>
      </c>
      <c r="R147" s="27" t="s">
        <v>326</v>
      </c>
    </row>
    <row r="148" spans="2:18" x14ac:dyDescent="0.45">
      <c r="B148" s="37">
        <v>143</v>
      </c>
      <c r="C148" s="40" t="s">
        <v>124</v>
      </c>
      <c r="D148" s="38">
        <f>HLOOKUP($G$3+2,Data!$A$3:$HG$243,B148+2)</f>
        <v>0</v>
      </c>
      <c r="E148" s="40">
        <f t="shared" si="14"/>
        <v>1.43E-2</v>
      </c>
      <c r="F148" s="40">
        <f t="shared" si="15"/>
        <v>100</v>
      </c>
      <c r="G148" s="40" t="str">
        <f t="shared" si="16"/>
        <v>Jamaica</v>
      </c>
      <c r="H148" s="40">
        <f t="shared" si="17"/>
        <v>0</v>
      </c>
      <c r="I148" s="40">
        <f t="shared" si="13"/>
        <v>0</v>
      </c>
      <c r="R148" s="27" t="s">
        <v>354</v>
      </c>
    </row>
    <row r="149" spans="2:18" ht="21.75" x14ac:dyDescent="0.45">
      <c r="B149" s="37">
        <v>144</v>
      </c>
      <c r="C149" s="40" t="s">
        <v>274</v>
      </c>
      <c r="D149" s="38">
        <f>HLOOKUP($G$3+2,Data!$A$3:$HG$243,B149+2)</f>
        <v>0</v>
      </c>
      <c r="E149" s="40">
        <f t="shared" si="14"/>
        <v>1.4400000000000001E-2</v>
      </c>
      <c r="F149" s="40">
        <f t="shared" si="15"/>
        <v>99</v>
      </c>
      <c r="G149" s="40" t="str">
        <f t="shared" si="16"/>
        <v>Italy</v>
      </c>
      <c r="H149" s="40">
        <f t="shared" si="17"/>
        <v>0</v>
      </c>
      <c r="I149" s="40">
        <f t="shared" si="13"/>
        <v>0</v>
      </c>
      <c r="R149" s="27" t="s">
        <v>367</v>
      </c>
    </row>
    <row r="150" spans="2:18" ht="21.75" x14ac:dyDescent="0.45">
      <c r="B150" s="37">
        <v>145</v>
      </c>
      <c r="C150" s="40" t="s">
        <v>287</v>
      </c>
      <c r="D150" s="38">
        <f>HLOOKUP($G$3+2,Data!$A$3:$HG$243,B150+2)</f>
        <v>0</v>
      </c>
      <c r="E150" s="40">
        <f t="shared" si="14"/>
        <v>1.4500000000000001E-2</v>
      </c>
      <c r="F150" s="40">
        <f t="shared" si="15"/>
        <v>98</v>
      </c>
      <c r="G150" s="40" t="str">
        <f t="shared" si="16"/>
        <v>Israel</v>
      </c>
      <c r="H150" s="40">
        <f t="shared" si="17"/>
        <v>0</v>
      </c>
      <c r="I150" s="40">
        <f t="shared" si="13"/>
        <v>0</v>
      </c>
      <c r="R150" s="27" t="s">
        <v>366</v>
      </c>
    </row>
    <row r="151" spans="2:18" x14ac:dyDescent="0.45">
      <c r="B151" s="37">
        <v>146</v>
      </c>
      <c r="C151" s="40" t="s">
        <v>120</v>
      </c>
      <c r="D151" s="38">
        <f>HLOOKUP($G$3+2,Data!$A$3:$HG$243,B151+2)</f>
        <v>0</v>
      </c>
      <c r="E151" s="40">
        <f t="shared" si="14"/>
        <v>1.46E-2</v>
      </c>
      <c r="F151" s="40">
        <f t="shared" si="15"/>
        <v>97</v>
      </c>
      <c r="G151" s="40" t="str">
        <f t="shared" si="16"/>
        <v>Isle of Man</v>
      </c>
      <c r="H151" s="40">
        <f t="shared" si="17"/>
        <v>0</v>
      </c>
      <c r="I151" s="40">
        <f t="shared" si="13"/>
        <v>0</v>
      </c>
      <c r="R151" s="27" t="s">
        <v>447</v>
      </c>
    </row>
    <row r="152" spans="2:18" x14ac:dyDescent="0.45">
      <c r="B152" s="37">
        <v>147</v>
      </c>
      <c r="C152" s="40" t="s">
        <v>123</v>
      </c>
      <c r="D152" s="38">
        <f>HLOOKUP($G$3+2,Data!$A$3:$HG$243,B152+2)</f>
        <v>0</v>
      </c>
      <c r="E152" s="40">
        <f t="shared" si="14"/>
        <v>1.4700000000000001E-2</v>
      </c>
      <c r="F152" s="40">
        <f t="shared" si="15"/>
        <v>96</v>
      </c>
      <c r="G152" s="40" t="str">
        <f t="shared" si="16"/>
        <v>Ireland</v>
      </c>
      <c r="H152" s="40">
        <f t="shared" si="17"/>
        <v>0</v>
      </c>
      <c r="I152" s="40">
        <f t="shared" si="13"/>
        <v>0</v>
      </c>
      <c r="R152" s="27" t="s">
        <v>109</v>
      </c>
    </row>
    <row r="153" spans="2:18" x14ac:dyDescent="0.45">
      <c r="B153" s="37">
        <v>148</v>
      </c>
      <c r="C153" s="40" t="s">
        <v>195</v>
      </c>
      <c r="D153" s="38">
        <f>HLOOKUP($G$3+2,Data!$A$3:$HG$243,B153+2)</f>
        <v>0</v>
      </c>
      <c r="E153" s="40">
        <f t="shared" si="14"/>
        <v>1.4800000000000001E-2</v>
      </c>
      <c r="F153" s="40">
        <f t="shared" si="15"/>
        <v>95</v>
      </c>
      <c r="G153" s="40" t="str">
        <f t="shared" si="16"/>
        <v>Iraq</v>
      </c>
      <c r="H153" s="40">
        <f t="shared" si="17"/>
        <v>0</v>
      </c>
      <c r="I153" s="40">
        <f t="shared" si="13"/>
        <v>0</v>
      </c>
      <c r="R153" s="27" t="s">
        <v>46</v>
      </c>
    </row>
    <row r="154" spans="2:18" x14ac:dyDescent="0.45">
      <c r="B154" s="37">
        <v>149</v>
      </c>
      <c r="C154" s="40" t="s">
        <v>196</v>
      </c>
      <c r="D154" s="38">
        <f>HLOOKUP($G$3+2,Data!$A$3:$HG$243,B154+2)</f>
        <v>0</v>
      </c>
      <c r="E154" s="40">
        <f t="shared" si="14"/>
        <v>1.49E-2</v>
      </c>
      <c r="F154" s="40">
        <f t="shared" si="15"/>
        <v>94</v>
      </c>
      <c r="G154" s="40" t="str">
        <f t="shared" si="16"/>
        <v>Iran</v>
      </c>
      <c r="H154" s="40">
        <f t="shared" si="17"/>
        <v>0</v>
      </c>
      <c r="I154" s="40">
        <f t="shared" si="13"/>
        <v>0</v>
      </c>
      <c r="R154" s="27" t="s">
        <v>49</v>
      </c>
    </row>
    <row r="155" spans="2:18" x14ac:dyDescent="0.45">
      <c r="B155" s="37">
        <v>150</v>
      </c>
      <c r="C155" s="40" t="s">
        <v>473</v>
      </c>
      <c r="D155" s="38">
        <f>HLOOKUP($G$3+2,Data!$A$3:$HG$243,B155+2)</f>
        <v>0</v>
      </c>
      <c r="E155" s="40">
        <f t="shared" si="14"/>
        <v>1.5000000000000001E-2</v>
      </c>
      <c r="F155" s="40">
        <f t="shared" si="15"/>
        <v>93</v>
      </c>
      <c r="G155" s="40" t="str">
        <f t="shared" si="16"/>
        <v>Indonesia</v>
      </c>
      <c r="H155" s="40">
        <f t="shared" si="17"/>
        <v>0</v>
      </c>
      <c r="I155" s="40">
        <f t="shared" si="13"/>
        <v>0</v>
      </c>
      <c r="R155" s="27" t="s">
        <v>39</v>
      </c>
    </row>
    <row r="156" spans="2:18" x14ac:dyDescent="0.45">
      <c r="B156" s="37">
        <v>151</v>
      </c>
      <c r="C156" s="40" t="s">
        <v>402</v>
      </c>
      <c r="D156" s="38">
        <f>HLOOKUP($G$3+2,Data!$A$3:$HG$243,B156+2)</f>
        <v>0</v>
      </c>
      <c r="E156" s="40">
        <f t="shared" si="14"/>
        <v>1.5100000000000001E-2</v>
      </c>
      <c r="F156" s="40">
        <f t="shared" si="15"/>
        <v>92</v>
      </c>
      <c r="G156" s="40" t="str">
        <f t="shared" si="16"/>
        <v>India</v>
      </c>
      <c r="H156" s="40">
        <f t="shared" si="17"/>
        <v>0</v>
      </c>
      <c r="I156" s="40">
        <f t="shared" si="13"/>
        <v>0</v>
      </c>
      <c r="R156" s="27" t="s">
        <v>19</v>
      </c>
    </row>
    <row r="157" spans="2:18" x14ac:dyDescent="0.45">
      <c r="B157" s="37">
        <v>152</v>
      </c>
      <c r="C157" s="40" t="s">
        <v>253</v>
      </c>
      <c r="D157" s="38">
        <f>HLOOKUP($G$3+2,Data!$A$3:$HG$243,B157+2)</f>
        <v>0</v>
      </c>
      <c r="E157" s="40">
        <f t="shared" si="14"/>
        <v>1.52E-2</v>
      </c>
      <c r="F157" s="40">
        <f t="shared" si="15"/>
        <v>91</v>
      </c>
      <c r="G157" s="40" t="str">
        <f t="shared" si="16"/>
        <v>Iceland</v>
      </c>
      <c r="H157" s="40">
        <f t="shared" si="17"/>
        <v>0</v>
      </c>
      <c r="I157" s="40">
        <f t="shared" si="13"/>
        <v>0</v>
      </c>
      <c r="R157" s="27" t="s">
        <v>76</v>
      </c>
    </row>
    <row r="158" spans="2:18" x14ac:dyDescent="0.45">
      <c r="B158" s="37">
        <v>153</v>
      </c>
      <c r="C158" s="40" t="s">
        <v>393</v>
      </c>
      <c r="D158" s="38">
        <f>HLOOKUP($G$3+2,Data!$A$3:$HG$243,B158+2)</f>
        <v>0</v>
      </c>
      <c r="E158" s="40">
        <f t="shared" si="14"/>
        <v>1.5300000000000001E-2</v>
      </c>
      <c r="F158" s="40">
        <f t="shared" si="15"/>
        <v>90</v>
      </c>
      <c r="G158" s="40" t="str">
        <f t="shared" si="16"/>
        <v>Hungary</v>
      </c>
      <c r="H158" s="40">
        <f t="shared" si="17"/>
        <v>0</v>
      </c>
      <c r="I158" s="40">
        <f t="shared" si="13"/>
        <v>0</v>
      </c>
      <c r="R158" s="27" t="s">
        <v>327</v>
      </c>
    </row>
    <row r="159" spans="2:18" x14ac:dyDescent="0.45">
      <c r="B159" s="37">
        <v>154</v>
      </c>
      <c r="C159" s="40" t="s">
        <v>145</v>
      </c>
      <c r="D159" s="38">
        <f>HLOOKUP($G$3+2,Data!$A$3:$HG$243,B159+2)</f>
        <v>0</v>
      </c>
      <c r="E159" s="40">
        <f t="shared" si="14"/>
        <v>1.54E-2</v>
      </c>
      <c r="F159" s="40">
        <f t="shared" si="15"/>
        <v>89</v>
      </c>
      <c r="G159" s="40" t="str">
        <f t="shared" si="16"/>
        <v>Hong Kong (SAR of China)</v>
      </c>
      <c r="H159" s="40">
        <f t="shared" si="17"/>
        <v>0</v>
      </c>
      <c r="I159" s="40">
        <f t="shared" si="13"/>
        <v>0</v>
      </c>
      <c r="R159" s="27" t="s">
        <v>43</v>
      </c>
    </row>
    <row r="160" spans="2:18" x14ac:dyDescent="0.45">
      <c r="B160" s="37">
        <v>155</v>
      </c>
      <c r="C160" s="40" t="s">
        <v>336</v>
      </c>
      <c r="D160" s="38">
        <f>HLOOKUP($G$3+2,Data!$A$3:$HG$243,B160+2)</f>
        <v>0</v>
      </c>
      <c r="E160" s="40">
        <f t="shared" si="14"/>
        <v>1.55E-2</v>
      </c>
      <c r="F160" s="40">
        <f t="shared" si="15"/>
        <v>88</v>
      </c>
      <c r="G160" s="40" t="str">
        <f t="shared" si="16"/>
        <v>Honduras</v>
      </c>
      <c r="H160" s="40">
        <f t="shared" si="17"/>
        <v>0</v>
      </c>
      <c r="I160" s="40">
        <f t="shared" si="13"/>
        <v>0</v>
      </c>
      <c r="R160" s="27" t="s">
        <v>44</v>
      </c>
    </row>
    <row r="161" spans="2:18" x14ac:dyDescent="0.45">
      <c r="B161" s="37">
        <v>156</v>
      </c>
      <c r="C161" s="40" t="s">
        <v>391</v>
      </c>
      <c r="D161" s="38">
        <f>HLOOKUP($G$3+2,Data!$A$3:$HG$243,B161+2)</f>
        <v>0</v>
      </c>
      <c r="E161" s="40">
        <f t="shared" si="14"/>
        <v>1.5600000000000001E-2</v>
      </c>
      <c r="F161" s="40">
        <f t="shared" si="15"/>
        <v>87</v>
      </c>
      <c r="G161" s="40" t="str">
        <f t="shared" si="16"/>
        <v>Holy See</v>
      </c>
      <c r="H161" s="40">
        <f t="shared" si="17"/>
        <v>0</v>
      </c>
      <c r="I161" s="40">
        <f t="shared" si="13"/>
        <v>0</v>
      </c>
      <c r="R161" s="27" t="s">
        <v>29</v>
      </c>
    </row>
    <row r="162" spans="2:18" x14ac:dyDescent="0.45">
      <c r="B162" s="37">
        <v>157</v>
      </c>
      <c r="C162" s="40" t="s">
        <v>164</v>
      </c>
      <c r="D162" s="38">
        <f>HLOOKUP($G$3+2,Data!$A$3:$HG$243,B162+2)</f>
        <v>0</v>
      </c>
      <c r="E162" s="40">
        <f t="shared" si="14"/>
        <v>1.5700000000000002E-2</v>
      </c>
      <c r="F162" s="40">
        <f t="shared" si="15"/>
        <v>86</v>
      </c>
      <c r="G162" s="40" t="str">
        <f t="shared" si="16"/>
        <v>Guyana</v>
      </c>
      <c r="H162" s="40">
        <f t="shared" si="17"/>
        <v>0</v>
      </c>
      <c r="I162" s="40">
        <f t="shared" si="13"/>
        <v>0</v>
      </c>
      <c r="R162" s="27" t="s">
        <v>448</v>
      </c>
    </row>
    <row r="163" spans="2:18" x14ac:dyDescent="0.45">
      <c r="B163" s="37">
        <v>158</v>
      </c>
      <c r="C163" s="40" t="s">
        <v>121</v>
      </c>
      <c r="D163" s="38">
        <f>HLOOKUP($G$3+2,Data!$A$3:$HG$243,B163+2)</f>
        <v>0</v>
      </c>
      <c r="E163" s="40">
        <f t="shared" si="14"/>
        <v>1.5800000000000002E-2</v>
      </c>
      <c r="F163" s="40">
        <f t="shared" si="15"/>
        <v>85</v>
      </c>
      <c r="G163" s="40" t="str">
        <f t="shared" si="16"/>
        <v>Guinea</v>
      </c>
      <c r="H163" s="40">
        <f t="shared" si="17"/>
        <v>0</v>
      </c>
      <c r="I163" s="40">
        <f t="shared" si="13"/>
        <v>0</v>
      </c>
      <c r="R163" s="27" t="s">
        <v>348</v>
      </c>
    </row>
    <row r="164" spans="2:18" x14ac:dyDescent="0.45">
      <c r="B164" s="37">
        <v>159</v>
      </c>
      <c r="C164" s="40" t="s">
        <v>213</v>
      </c>
      <c r="D164" s="38">
        <f>HLOOKUP($G$3+2,Data!$A$3:$HG$243,B164+2)</f>
        <v>0</v>
      </c>
      <c r="E164" s="40">
        <f t="shared" si="14"/>
        <v>1.5900000000000001E-2</v>
      </c>
      <c r="F164" s="40">
        <f t="shared" si="15"/>
        <v>84</v>
      </c>
      <c r="G164" s="40" t="str">
        <f t="shared" si="16"/>
        <v>Guernsey</v>
      </c>
      <c r="H164" s="40">
        <f t="shared" si="17"/>
        <v>0</v>
      </c>
      <c r="I164" s="40">
        <f t="shared" si="13"/>
        <v>0</v>
      </c>
      <c r="R164" s="27" t="s">
        <v>347</v>
      </c>
    </row>
    <row r="165" spans="2:18" x14ac:dyDescent="0.45">
      <c r="B165" s="37">
        <v>160</v>
      </c>
      <c r="C165" s="40" t="s">
        <v>242</v>
      </c>
      <c r="D165" s="38">
        <f>HLOOKUP($G$3+2,Data!$A$3:$HG$243,B165+2)</f>
        <v>0</v>
      </c>
      <c r="E165" s="40">
        <f t="shared" si="14"/>
        <v>1.6E-2</v>
      </c>
      <c r="F165" s="40">
        <f t="shared" si="15"/>
        <v>83</v>
      </c>
      <c r="G165" s="40" t="str">
        <f t="shared" si="16"/>
        <v>Guatemala</v>
      </c>
      <c r="H165" s="40">
        <f t="shared" si="17"/>
        <v>0</v>
      </c>
      <c r="I165" s="40">
        <f t="shared" si="13"/>
        <v>0</v>
      </c>
      <c r="R165" s="27" t="s">
        <v>35</v>
      </c>
    </row>
    <row r="166" spans="2:18" x14ac:dyDescent="0.45">
      <c r="B166" s="37">
        <v>161</v>
      </c>
      <c r="C166" s="40" t="s">
        <v>337</v>
      </c>
      <c r="D166" s="38">
        <f>HLOOKUP($G$3+2,Data!$A$3:$HG$243,B166+2)</f>
        <v>0</v>
      </c>
      <c r="E166" s="40">
        <f t="shared" si="14"/>
        <v>1.61E-2</v>
      </c>
      <c r="F166" s="40">
        <f t="shared" si="15"/>
        <v>82</v>
      </c>
      <c r="G166" s="40" t="str">
        <f t="shared" si="16"/>
        <v>Guam</v>
      </c>
      <c r="H166" s="40">
        <f t="shared" si="17"/>
        <v>0</v>
      </c>
      <c r="I166" s="40">
        <f t="shared" si="13"/>
        <v>0</v>
      </c>
      <c r="R166" s="27" t="s">
        <v>37</v>
      </c>
    </row>
    <row r="167" spans="2:18" x14ac:dyDescent="0.45">
      <c r="B167" s="37">
        <v>162</v>
      </c>
      <c r="C167" s="40" t="s">
        <v>275</v>
      </c>
      <c r="D167" s="38">
        <f>HLOOKUP($G$3+2,Data!$A$3:$HG$243,B167+2)</f>
        <v>0</v>
      </c>
      <c r="E167" s="40">
        <f t="shared" si="14"/>
        <v>1.6199999999999999E-2</v>
      </c>
      <c r="F167" s="40">
        <f t="shared" si="15"/>
        <v>81</v>
      </c>
      <c r="G167" s="40" t="str">
        <f t="shared" si="16"/>
        <v>Greenland</v>
      </c>
      <c r="H167" s="40">
        <f t="shared" si="17"/>
        <v>0</v>
      </c>
      <c r="I167" s="40">
        <f t="shared" si="13"/>
        <v>0</v>
      </c>
      <c r="R167" s="27" t="s">
        <v>449</v>
      </c>
    </row>
    <row r="168" spans="2:18" x14ac:dyDescent="0.45">
      <c r="B168" s="37">
        <v>163</v>
      </c>
      <c r="C168" s="40" t="s">
        <v>126</v>
      </c>
      <c r="D168" s="38">
        <f>HLOOKUP($G$3+2,Data!$A$3:$HG$243,B168+2)</f>
        <v>0</v>
      </c>
      <c r="E168" s="40">
        <f t="shared" si="14"/>
        <v>1.6300000000000002E-2</v>
      </c>
      <c r="F168" s="40">
        <f t="shared" si="15"/>
        <v>80</v>
      </c>
      <c r="G168" s="40" t="str">
        <f t="shared" si="16"/>
        <v>Greece</v>
      </c>
      <c r="H168" s="40">
        <f t="shared" si="17"/>
        <v>0</v>
      </c>
      <c r="I168" s="40">
        <f t="shared" si="13"/>
        <v>0</v>
      </c>
      <c r="R168" s="27" t="s">
        <v>450</v>
      </c>
    </row>
    <row r="169" spans="2:18" x14ac:dyDescent="0.45">
      <c r="B169" s="37">
        <v>164</v>
      </c>
      <c r="C169" s="40" t="s">
        <v>264</v>
      </c>
      <c r="D169" s="38">
        <f>HLOOKUP($G$3+2,Data!$A$3:$HG$243,B169+2)</f>
        <v>0</v>
      </c>
      <c r="E169" s="40">
        <f t="shared" si="14"/>
        <v>1.6400000000000001E-2</v>
      </c>
      <c r="F169" s="40">
        <f t="shared" si="15"/>
        <v>79</v>
      </c>
      <c r="G169" s="40" t="str">
        <f t="shared" si="16"/>
        <v>Gibraltar</v>
      </c>
      <c r="H169" s="40">
        <f t="shared" si="17"/>
        <v>0</v>
      </c>
      <c r="I169" s="40">
        <f t="shared" si="13"/>
        <v>0</v>
      </c>
      <c r="R169" s="27" t="s">
        <v>451</v>
      </c>
    </row>
    <row r="170" spans="2:18" x14ac:dyDescent="0.45">
      <c r="B170" s="37">
        <v>165</v>
      </c>
      <c r="C170" s="40" t="s">
        <v>265</v>
      </c>
      <c r="D170" s="38">
        <f>HLOOKUP($G$3+2,Data!$A$3:$HG$243,B170+2)</f>
        <v>0</v>
      </c>
      <c r="E170" s="40">
        <f t="shared" si="14"/>
        <v>1.6500000000000001E-2</v>
      </c>
      <c r="F170" s="40">
        <f t="shared" si="15"/>
        <v>78</v>
      </c>
      <c r="G170" s="40" t="str">
        <f t="shared" si="16"/>
        <v>Ghana</v>
      </c>
      <c r="H170" s="40">
        <f t="shared" si="17"/>
        <v>0</v>
      </c>
      <c r="I170" s="40">
        <f t="shared" si="13"/>
        <v>0</v>
      </c>
      <c r="R170" s="27" t="s">
        <v>77</v>
      </c>
    </row>
    <row r="171" spans="2:18" x14ac:dyDescent="0.45">
      <c r="B171" s="37">
        <v>166</v>
      </c>
      <c r="C171" s="40" t="s">
        <v>228</v>
      </c>
      <c r="D171" s="38">
        <f>HLOOKUP($G$3+2,Data!$A$3:$HG$243,B171+2)</f>
        <v>0</v>
      </c>
      <c r="E171" s="40">
        <f t="shared" si="14"/>
        <v>1.66E-2</v>
      </c>
      <c r="F171" s="40">
        <f t="shared" si="15"/>
        <v>77</v>
      </c>
      <c r="G171" s="40" t="str">
        <f t="shared" si="16"/>
        <v>Germany</v>
      </c>
      <c r="H171" s="40">
        <f t="shared" si="17"/>
        <v>0</v>
      </c>
      <c r="I171" s="40">
        <f t="shared" si="13"/>
        <v>0</v>
      </c>
      <c r="R171" s="27" t="s">
        <v>78</v>
      </c>
    </row>
    <row r="172" spans="2:18" x14ac:dyDescent="0.45">
      <c r="B172" s="37">
        <v>167</v>
      </c>
      <c r="C172" s="40" t="s">
        <v>381</v>
      </c>
      <c r="D172" s="38">
        <f>HLOOKUP($G$3+2,Data!$A$3:$HG$243,B172+2)</f>
        <v>0</v>
      </c>
      <c r="E172" s="40">
        <f t="shared" si="14"/>
        <v>1.67E-2</v>
      </c>
      <c r="F172" s="40">
        <f t="shared" si="15"/>
        <v>76</v>
      </c>
      <c r="G172" s="40" t="str">
        <f t="shared" si="16"/>
        <v>Georgia</v>
      </c>
      <c r="H172" s="40">
        <f t="shared" si="17"/>
        <v>0</v>
      </c>
      <c r="I172" s="40">
        <f t="shared" si="13"/>
        <v>0</v>
      </c>
      <c r="R172" s="27" t="s">
        <v>40</v>
      </c>
    </row>
    <row r="173" spans="2:18" x14ac:dyDescent="0.45">
      <c r="B173" s="37">
        <v>168</v>
      </c>
      <c r="C173" s="40" t="s">
        <v>192</v>
      </c>
      <c r="D173" s="38">
        <f>HLOOKUP($G$3+2,Data!$A$3:$HG$243,B173+2)</f>
        <v>0</v>
      </c>
      <c r="E173" s="40">
        <f t="shared" si="14"/>
        <v>1.6800000000000002E-2</v>
      </c>
      <c r="F173" s="40">
        <f t="shared" si="15"/>
        <v>75</v>
      </c>
      <c r="G173" s="40" t="str">
        <f t="shared" si="16"/>
        <v>Gaza Strip and West Bank</v>
      </c>
      <c r="H173" s="40">
        <f t="shared" si="17"/>
        <v>0</v>
      </c>
      <c r="I173" s="40">
        <f t="shared" si="13"/>
        <v>0</v>
      </c>
      <c r="R173" s="27" t="s">
        <v>36</v>
      </c>
    </row>
    <row r="174" spans="2:18" x14ac:dyDescent="0.45">
      <c r="B174" s="37">
        <v>169</v>
      </c>
      <c r="C174" s="40" t="s">
        <v>382</v>
      </c>
      <c r="D174" s="38">
        <f>HLOOKUP($G$3+2,Data!$A$3:$HG$243,B174+2)</f>
        <v>0</v>
      </c>
      <c r="E174" s="40">
        <f t="shared" si="14"/>
        <v>1.6900000000000002E-2</v>
      </c>
      <c r="F174" s="40">
        <f t="shared" si="15"/>
        <v>74</v>
      </c>
      <c r="G174" s="40" t="str">
        <f t="shared" si="16"/>
        <v>French Polynesia</v>
      </c>
      <c r="H174" s="40">
        <f t="shared" si="17"/>
        <v>0</v>
      </c>
      <c r="I174" s="40">
        <f t="shared" si="13"/>
        <v>0</v>
      </c>
      <c r="R174" s="27" t="s">
        <v>452</v>
      </c>
    </row>
    <row r="175" spans="2:18" x14ac:dyDescent="0.45">
      <c r="B175" s="37">
        <v>170</v>
      </c>
      <c r="C175" s="40" t="s">
        <v>338</v>
      </c>
      <c r="D175" s="38">
        <f>HLOOKUP($G$3+2,Data!$A$3:$HG$243,B175+2)</f>
        <v>0</v>
      </c>
      <c r="E175" s="40">
        <f t="shared" si="14"/>
        <v>1.7000000000000001E-2</v>
      </c>
      <c r="F175" s="40">
        <f t="shared" si="15"/>
        <v>73</v>
      </c>
      <c r="G175" s="40" t="str">
        <f t="shared" si="16"/>
        <v>French Guiana</v>
      </c>
      <c r="H175" s="40">
        <f t="shared" si="17"/>
        <v>0</v>
      </c>
      <c r="I175" s="40">
        <f t="shared" si="13"/>
        <v>0</v>
      </c>
      <c r="R175" s="27" t="s">
        <v>357</v>
      </c>
    </row>
    <row r="176" spans="2:18" x14ac:dyDescent="0.45">
      <c r="B176" s="37">
        <v>171</v>
      </c>
      <c r="C176" s="40" t="s">
        <v>171</v>
      </c>
      <c r="D176" s="38">
        <f>HLOOKUP($G$3+2,Data!$A$3:$HG$243,B176+2)</f>
        <v>0</v>
      </c>
      <c r="E176" s="40">
        <f t="shared" si="14"/>
        <v>1.7100000000000001E-2</v>
      </c>
      <c r="F176" s="40">
        <f t="shared" si="15"/>
        <v>72</v>
      </c>
      <c r="G176" s="40" t="str">
        <f t="shared" si="16"/>
        <v>France</v>
      </c>
      <c r="H176" s="40">
        <f t="shared" si="17"/>
        <v>0</v>
      </c>
      <c r="I176" s="40">
        <f t="shared" si="13"/>
        <v>0</v>
      </c>
      <c r="R176" s="27" t="s">
        <v>110</v>
      </c>
    </row>
    <row r="177" spans="2:18" x14ac:dyDescent="0.45">
      <c r="B177" s="37">
        <v>172</v>
      </c>
      <c r="C177" s="40" t="s">
        <v>214</v>
      </c>
      <c r="D177" s="38">
        <f>HLOOKUP($G$3+2,Data!$A$3:$HG$243,B177+2)</f>
        <v>0</v>
      </c>
      <c r="E177" s="40">
        <f t="shared" si="14"/>
        <v>1.72E-2</v>
      </c>
      <c r="F177" s="40">
        <f t="shared" si="15"/>
        <v>71</v>
      </c>
      <c r="G177" s="40" t="str">
        <f t="shared" si="16"/>
        <v>Finland</v>
      </c>
      <c r="H177" s="40">
        <f t="shared" si="17"/>
        <v>0</v>
      </c>
      <c r="I177" s="40">
        <f t="shared" si="13"/>
        <v>0</v>
      </c>
      <c r="R177" s="27" t="s">
        <v>96</v>
      </c>
    </row>
    <row r="178" spans="2:18" x14ac:dyDescent="0.45">
      <c r="B178" s="37">
        <v>173</v>
      </c>
      <c r="C178" s="40" t="s">
        <v>389</v>
      </c>
      <c r="D178" s="38">
        <f>HLOOKUP($G$3+2,Data!$A$3:$HG$243,B178+2)</f>
        <v>0</v>
      </c>
      <c r="E178" s="40">
        <f t="shared" si="14"/>
        <v>1.7299999999999999E-2</v>
      </c>
      <c r="F178" s="40">
        <f t="shared" si="15"/>
        <v>70</v>
      </c>
      <c r="G178" s="40" t="str">
        <f t="shared" si="16"/>
        <v>Fiji</v>
      </c>
      <c r="H178" s="40">
        <f t="shared" si="17"/>
        <v>0</v>
      </c>
      <c r="I178" s="40">
        <f t="shared" si="13"/>
        <v>0</v>
      </c>
      <c r="R178" s="27" t="s">
        <v>369</v>
      </c>
    </row>
    <row r="179" spans="2:18" x14ac:dyDescent="0.45">
      <c r="B179" s="37">
        <v>174</v>
      </c>
      <c r="C179" s="40" t="s">
        <v>180</v>
      </c>
      <c r="D179" s="38">
        <f>HLOOKUP($G$3+2,Data!$A$3:$HG$243,B179+2)</f>
        <v>0</v>
      </c>
      <c r="E179" s="40">
        <f t="shared" si="14"/>
        <v>1.7400000000000002E-2</v>
      </c>
      <c r="F179" s="40">
        <f t="shared" si="15"/>
        <v>69</v>
      </c>
      <c r="G179" s="40" t="str">
        <f t="shared" si="16"/>
        <v>Faroe Islands</v>
      </c>
      <c r="H179" s="40">
        <f t="shared" si="17"/>
        <v>0</v>
      </c>
      <c r="I179" s="40">
        <f t="shared" si="13"/>
        <v>0</v>
      </c>
      <c r="R179" s="27" t="s">
        <v>328</v>
      </c>
    </row>
    <row r="180" spans="2:18" x14ac:dyDescent="0.45">
      <c r="B180" s="37">
        <v>175</v>
      </c>
      <c r="C180" s="40" t="s">
        <v>390</v>
      </c>
      <c r="D180" s="38">
        <f>HLOOKUP($G$3+2,Data!$A$3:$HG$243,B180+2)</f>
        <v>0</v>
      </c>
      <c r="E180" s="40">
        <f t="shared" si="14"/>
        <v>1.7500000000000002E-2</v>
      </c>
      <c r="F180" s="40">
        <f t="shared" si="15"/>
        <v>68</v>
      </c>
      <c r="G180" s="40" t="str">
        <f t="shared" si="16"/>
        <v>Falkland Islands</v>
      </c>
      <c r="H180" s="40">
        <f t="shared" si="17"/>
        <v>0</v>
      </c>
      <c r="I180" s="40">
        <f t="shared" si="13"/>
        <v>0</v>
      </c>
      <c r="R180" s="27" t="s">
        <v>351</v>
      </c>
    </row>
    <row r="181" spans="2:18" x14ac:dyDescent="0.45">
      <c r="B181" s="37">
        <v>176</v>
      </c>
      <c r="C181" s="40" t="s">
        <v>474</v>
      </c>
      <c r="D181" s="38">
        <f>HLOOKUP($G$3+2,Data!$A$3:$HG$243,B181+2)</f>
        <v>0</v>
      </c>
      <c r="E181" s="40">
        <f t="shared" si="14"/>
        <v>1.7600000000000001E-2</v>
      </c>
      <c r="F181" s="40">
        <f t="shared" si="15"/>
        <v>67</v>
      </c>
      <c r="G181" s="40" t="str">
        <f t="shared" si="16"/>
        <v>Ethiopia</v>
      </c>
      <c r="H181" s="40">
        <f t="shared" si="17"/>
        <v>0</v>
      </c>
      <c r="I181" s="40">
        <f t="shared" si="13"/>
        <v>0</v>
      </c>
      <c r="R181" s="27" t="s">
        <v>361</v>
      </c>
    </row>
    <row r="182" spans="2:18" x14ac:dyDescent="0.45">
      <c r="B182" s="37">
        <v>177</v>
      </c>
      <c r="C182" s="40" t="s">
        <v>137</v>
      </c>
      <c r="D182" s="38">
        <f>HLOOKUP($G$3+2,Data!$A$3:$HG$243,B182+2)</f>
        <v>0</v>
      </c>
      <c r="E182" s="40">
        <f t="shared" si="14"/>
        <v>1.77E-2</v>
      </c>
      <c r="F182" s="40">
        <f t="shared" si="15"/>
        <v>66</v>
      </c>
      <c r="G182" s="40" t="str">
        <f t="shared" si="16"/>
        <v>Estonia</v>
      </c>
      <c r="H182" s="40">
        <f t="shared" si="17"/>
        <v>0</v>
      </c>
      <c r="I182" s="40">
        <f t="shared" si="13"/>
        <v>0</v>
      </c>
      <c r="R182" s="27" t="s">
        <v>20</v>
      </c>
    </row>
    <row r="183" spans="2:18" x14ac:dyDescent="0.45">
      <c r="B183" s="37">
        <v>178</v>
      </c>
      <c r="C183" s="40" t="s">
        <v>138</v>
      </c>
      <c r="D183" s="38">
        <f>HLOOKUP($G$3+2,Data!$A$3:$HG$243,B183+2)</f>
        <v>0</v>
      </c>
      <c r="E183" s="40">
        <f t="shared" si="14"/>
        <v>1.78E-2</v>
      </c>
      <c r="F183" s="40">
        <f t="shared" si="15"/>
        <v>65</v>
      </c>
      <c r="G183" s="40" t="str">
        <f t="shared" si="16"/>
        <v>Eritrea</v>
      </c>
      <c r="H183" s="40">
        <f t="shared" si="17"/>
        <v>0</v>
      </c>
      <c r="I183" s="40">
        <f t="shared" si="13"/>
        <v>0</v>
      </c>
      <c r="R183" s="27" t="s">
        <v>453</v>
      </c>
    </row>
    <row r="184" spans="2:18" x14ac:dyDescent="0.45">
      <c r="B184" s="37">
        <v>179</v>
      </c>
      <c r="C184" s="40" t="s">
        <v>398</v>
      </c>
      <c r="D184" s="38">
        <f>HLOOKUP($G$3+2,Data!$A$3:$HG$243,B184+2)</f>
        <v>0</v>
      </c>
      <c r="E184" s="40">
        <f t="shared" si="14"/>
        <v>1.7899999999999999E-2</v>
      </c>
      <c r="F184" s="40">
        <f t="shared" si="15"/>
        <v>64</v>
      </c>
      <c r="G184" s="40" t="str">
        <f t="shared" si="16"/>
        <v>England</v>
      </c>
      <c r="H184" s="40">
        <f t="shared" si="17"/>
        <v>0</v>
      </c>
      <c r="I184" s="40">
        <f t="shared" si="13"/>
        <v>0</v>
      </c>
      <c r="R184" s="27" t="s">
        <v>13</v>
      </c>
    </row>
    <row r="185" spans="2:18" x14ac:dyDescent="0.45">
      <c r="B185" s="37">
        <v>180</v>
      </c>
      <c r="C185" s="40" t="s">
        <v>215</v>
      </c>
      <c r="D185" s="38">
        <f>HLOOKUP($G$3+2,Data!$A$3:$HG$243,B185+2)</f>
        <v>0</v>
      </c>
      <c r="E185" s="40">
        <f t="shared" si="14"/>
        <v>1.8000000000000002E-2</v>
      </c>
      <c r="F185" s="40">
        <f t="shared" si="15"/>
        <v>63</v>
      </c>
      <c r="G185" s="40" t="str">
        <f t="shared" si="16"/>
        <v>El Salvador</v>
      </c>
      <c r="H185" s="40">
        <f t="shared" si="17"/>
        <v>0</v>
      </c>
      <c r="I185" s="40">
        <f t="shared" si="13"/>
        <v>0</v>
      </c>
      <c r="R185" s="27" t="s">
        <v>103</v>
      </c>
    </row>
    <row r="186" spans="2:18" x14ac:dyDescent="0.45">
      <c r="B186" s="37">
        <v>181</v>
      </c>
      <c r="C186" s="40" t="s">
        <v>146</v>
      </c>
      <c r="D186" s="38">
        <f>HLOOKUP($G$3+2,Data!$A$3:$HG$243,B186+2)</f>
        <v>0</v>
      </c>
      <c r="E186" s="40">
        <f t="shared" si="14"/>
        <v>1.8100000000000002E-2</v>
      </c>
      <c r="F186" s="40">
        <f t="shared" si="15"/>
        <v>62</v>
      </c>
      <c r="G186" s="40" t="str">
        <f t="shared" si="16"/>
        <v>Egypt</v>
      </c>
      <c r="H186" s="40">
        <f t="shared" si="17"/>
        <v>0</v>
      </c>
      <c r="I186" s="40">
        <f t="shared" si="13"/>
        <v>0</v>
      </c>
      <c r="R186" s="27" t="s">
        <v>374</v>
      </c>
    </row>
    <row r="187" spans="2:18" x14ac:dyDescent="0.45">
      <c r="B187" s="37">
        <v>182</v>
      </c>
      <c r="C187" s="40" t="s">
        <v>288</v>
      </c>
      <c r="D187" s="38">
        <f>HLOOKUP($G$3+2,Data!$A$3:$HG$243,B187+2)</f>
        <v>0</v>
      </c>
      <c r="E187" s="40">
        <f t="shared" si="14"/>
        <v>1.8200000000000001E-2</v>
      </c>
      <c r="F187" s="40">
        <f t="shared" si="15"/>
        <v>61</v>
      </c>
      <c r="G187" s="40" t="str">
        <f t="shared" si="16"/>
        <v>Ecuador</v>
      </c>
      <c r="H187" s="40">
        <f t="shared" si="17"/>
        <v>0</v>
      </c>
      <c r="I187" s="40">
        <f t="shared" si="13"/>
        <v>0</v>
      </c>
      <c r="R187" s="27" t="s">
        <v>373</v>
      </c>
    </row>
    <row r="188" spans="2:18" x14ac:dyDescent="0.45">
      <c r="B188" s="37">
        <v>183</v>
      </c>
      <c r="C188" s="40" t="s">
        <v>183</v>
      </c>
      <c r="D188" s="38">
        <f>HLOOKUP($G$3+2,Data!$A$3:$HG$243,B188+2)</f>
        <v>0</v>
      </c>
      <c r="E188" s="40">
        <f t="shared" si="14"/>
        <v>1.83E-2</v>
      </c>
      <c r="F188" s="40">
        <f t="shared" si="15"/>
        <v>60</v>
      </c>
      <c r="G188" s="40" t="str">
        <f t="shared" si="16"/>
        <v>Eastern Europe, nfd</v>
      </c>
      <c r="H188" s="40">
        <f t="shared" si="17"/>
        <v>0</v>
      </c>
      <c r="I188" s="40">
        <f t="shared" si="13"/>
        <v>0</v>
      </c>
      <c r="R188" s="27" t="s">
        <v>67</v>
      </c>
    </row>
    <row r="189" spans="2:18" x14ac:dyDescent="0.45">
      <c r="B189" s="37">
        <v>184</v>
      </c>
      <c r="C189" s="40" t="s">
        <v>301</v>
      </c>
      <c r="D189" s="38">
        <f>HLOOKUP($G$3+2,Data!$A$3:$HG$243,B189+2)</f>
        <v>0</v>
      </c>
      <c r="E189" s="40">
        <f t="shared" si="14"/>
        <v>1.84E-2</v>
      </c>
      <c r="F189" s="40">
        <f t="shared" si="15"/>
        <v>59</v>
      </c>
      <c r="G189" s="40" t="str">
        <f t="shared" si="16"/>
        <v>Djibouti</v>
      </c>
      <c r="H189" s="40">
        <f t="shared" si="17"/>
        <v>0</v>
      </c>
      <c r="I189" s="40">
        <f t="shared" si="13"/>
        <v>0</v>
      </c>
      <c r="R189" s="27" t="s">
        <v>58</v>
      </c>
    </row>
    <row r="190" spans="2:18" x14ac:dyDescent="0.45">
      <c r="B190" s="37">
        <v>185</v>
      </c>
      <c r="C190" s="40" t="s">
        <v>289</v>
      </c>
      <c r="D190" s="38">
        <f>HLOOKUP($G$3+2,Data!$A$3:$HG$243,B190+2)</f>
        <v>0</v>
      </c>
      <c r="E190" s="40">
        <f t="shared" si="14"/>
        <v>1.8500000000000003E-2</v>
      </c>
      <c r="F190" s="40">
        <f t="shared" si="15"/>
        <v>58</v>
      </c>
      <c r="G190" s="40" t="str">
        <f t="shared" si="16"/>
        <v>Denmark</v>
      </c>
      <c r="H190" s="40">
        <f t="shared" si="17"/>
        <v>0</v>
      </c>
      <c r="I190" s="40">
        <f t="shared" si="13"/>
        <v>0</v>
      </c>
      <c r="R190" s="27" t="s">
        <v>68</v>
      </c>
    </row>
    <row r="191" spans="2:18" x14ac:dyDescent="0.45">
      <c r="B191" s="37">
        <v>186</v>
      </c>
      <c r="C191" s="40" t="s">
        <v>229</v>
      </c>
      <c r="D191" s="38">
        <f>HLOOKUP($G$3+2,Data!$A$3:$HG$243,B191+2)</f>
        <v>4</v>
      </c>
      <c r="E191" s="40">
        <f t="shared" si="14"/>
        <v>4.0186000000000002</v>
      </c>
      <c r="F191" s="40">
        <f t="shared" si="15"/>
        <v>5</v>
      </c>
      <c r="G191" s="40" t="str">
        <f t="shared" si="16"/>
        <v>Czechia</v>
      </c>
      <c r="H191" s="40">
        <f t="shared" si="17"/>
        <v>0</v>
      </c>
      <c r="I191" s="40">
        <f t="shared" si="13"/>
        <v>0</v>
      </c>
      <c r="R191" s="27" t="s">
        <v>101</v>
      </c>
    </row>
    <row r="192" spans="2:18" x14ac:dyDescent="0.45">
      <c r="B192" s="37">
        <v>187</v>
      </c>
      <c r="C192" s="40" t="s">
        <v>193</v>
      </c>
      <c r="D192" s="38">
        <f>HLOOKUP($G$3+2,Data!$A$3:$HG$243,B192+2)</f>
        <v>0</v>
      </c>
      <c r="E192" s="40">
        <f t="shared" si="14"/>
        <v>1.8700000000000001E-2</v>
      </c>
      <c r="F192" s="40">
        <f t="shared" si="15"/>
        <v>57</v>
      </c>
      <c r="G192" s="40" t="str">
        <f t="shared" si="16"/>
        <v>Cyprus</v>
      </c>
      <c r="H192" s="40">
        <f t="shared" si="17"/>
        <v>0</v>
      </c>
      <c r="I192" s="40">
        <f t="shared" si="13"/>
        <v>0</v>
      </c>
      <c r="R192" s="27" t="s">
        <v>95</v>
      </c>
    </row>
    <row r="193" spans="2:18" x14ac:dyDescent="0.45">
      <c r="B193" s="37">
        <v>188</v>
      </c>
      <c r="C193" s="40" t="s">
        <v>181</v>
      </c>
      <c r="D193" s="38">
        <f>HLOOKUP($G$3+2,Data!$A$3:$HG$243,B193+2)</f>
        <v>0</v>
      </c>
      <c r="E193" s="40">
        <f t="shared" si="14"/>
        <v>1.8800000000000001E-2</v>
      </c>
      <c r="F193" s="40">
        <f t="shared" si="15"/>
        <v>56</v>
      </c>
      <c r="G193" s="40" t="str">
        <f t="shared" si="16"/>
        <v>Croatia</v>
      </c>
      <c r="H193" s="40">
        <f t="shared" si="17"/>
        <v>0</v>
      </c>
      <c r="I193" s="40">
        <f t="shared" si="13"/>
        <v>0</v>
      </c>
      <c r="R193" s="27" t="s">
        <v>454</v>
      </c>
    </row>
    <row r="194" spans="2:18" x14ac:dyDescent="0.45">
      <c r="B194" s="37">
        <v>189</v>
      </c>
      <c r="C194" s="40" t="s">
        <v>127</v>
      </c>
      <c r="D194" s="38">
        <f>HLOOKUP($G$3+2,Data!$A$3:$HG$243,B194+2)</f>
        <v>0</v>
      </c>
      <c r="E194" s="40">
        <f t="shared" si="14"/>
        <v>1.89E-2</v>
      </c>
      <c r="F194" s="40">
        <f t="shared" si="15"/>
        <v>55</v>
      </c>
      <c r="G194" s="40" t="str">
        <f t="shared" si="16"/>
        <v>Cote d'Ivoire</v>
      </c>
      <c r="H194" s="40">
        <f t="shared" si="17"/>
        <v>0</v>
      </c>
      <c r="I194" s="40">
        <f t="shared" si="13"/>
        <v>0</v>
      </c>
      <c r="R194" s="27" t="s">
        <v>118</v>
      </c>
    </row>
    <row r="195" spans="2:18" x14ac:dyDescent="0.45">
      <c r="B195" s="37">
        <v>190</v>
      </c>
      <c r="C195" s="40" t="s">
        <v>302</v>
      </c>
      <c r="D195" s="38">
        <f>HLOOKUP($G$3+2,Data!$A$3:$HG$243,B195+2)</f>
        <v>0</v>
      </c>
      <c r="E195" s="40">
        <f t="shared" si="14"/>
        <v>1.9E-2</v>
      </c>
      <c r="F195" s="40">
        <f t="shared" si="15"/>
        <v>54</v>
      </c>
      <c r="G195" s="40" t="str">
        <f t="shared" si="16"/>
        <v>Costa Rica</v>
      </c>
      <c r="H195" s="40">
        <f t="shared" si="17"/>
        <v>0</v>
      </c>
      <c r="I195" s="40">
        <f t="shared" si="13"/>
        <v>0</v>
      </c>
      <c r="R195" s="27" t="s">
        <v>455</v>
      </c>
    </row>
    <row r="196" spans="2:18" x14ac:dyDescent="0.45">
      <c r="B196" s="37">
        <v>191</v>
      </c>
      <c r="C196" s="40" t="s">
        <v>303</v>
      </c>
      <c r="D196" s="38">
        <f>HLOOKUP($G$3+2,Data!$A$3:$HG$243,B196+2)</f>
        <v>0</v>
      </c>
      <c r="E196" s="40">
        <f t="shared" si="14"/>
        <v>1.9100000000000002E-2</v>
      </c>
      <c r="F196" s="40">
        <f t="shared" si="15"/>
        <v>53</v>
      </c>
      <c r="G196" s="40" t="str">
        <f t="shared" si="16"/>
        <v>Cook Islands</v>
      </c>
      <c r="H196" s="40">
        <f t="shared" si="17"/>
        <v>0</v>
      </c>
      <c r="I196" s="40">
        <f t="shared" si="13"/>
        <v>0</v>
      </c>
      <c r="R196" s="27" t="s">
        <v>456</v>
      </c>
    </row>
    <row r="197" spans="2:18" x14ac:dyDescent="0.45">
      <c r="B197" s="37">
        <v>192</v>
      </c>
      <c r="C197" s="40" t="s">
        <v>409</v>
      </c>
      <c r="D197" s="38">
        <f>HLOOKUP($G$3+2,Data!$A$3:$HG$243,B197+2)</f>
        <v>0</v>
      </c>
      <c r="E197" s="40">
        <f t="shared" si="14"/>
        <v>1.9200000000000002E-2</v>
      </c>
      <c r="F197" s="40">
        <f t="shared" si="15"/>
        <v>52</v>
      </c>
      <c r="G197" s="40" t="str">
        <f t="shared" si="16"/>
        <v>Congo, Democratic Republic of</v>
      </c>
      <c r="H197" s="40">
        <f t="shared" si="17"/>
        <v>0</v>
      </c>
      <c r="I197" s="40">
        <f t="shared" si="13"/>
        <v>0</v>
      </c>
      <c r="R197" s="27" t="s">
        <v>102</v>
      </c>
    </row>
    <row r="198" spans="2:18" x14ac:dyDescent="0.45">
      <c r="B198" s="37">
        <v>193</v>
      </c>
      <c r="C198" s="40" t="s">
        <v>256</v>
      </c>
      <c r="D198" s="38">
        <f>HLOOKUP($G$3+2,Data!$A$3:$HG$243,B198+2)</f>
        <v>0</v>
      </c>
      <c r="E198" s="40">
        <f t="shared" si="14"/>
        <v>1.9300000000000001E-2</v>
      </c>
      <c r="F198" s="40">
        <f t="shared" si="15"/>
        <v>51</v>
      </c>
      <c r="G198" s="40" t="str">
        <f t="shared" si="16"/>
        <v>Colombia</v>
      </c>
      <c r="H198" s="40">
        <f t="shared" si="17"/>
        <v>0</v>
      </c>
      <c r="I198" s="40">
        <f t="shared" ref="I198:I244" si="18">H198/H$245*100</f>
        <v>0</v>
      </c>
      <c r="R198" s="27" t="s">
        <v>457</v>
      </c>
    </row>
    <row r="199" spans="2:18" x14ac:dyDescent="0.45">
      <c r="B199" s="37">
        <v>194</v>
      </c>
      <c r="C199" s="40" t="s">
        <v>173</v>
      </c>
      <c r="D199" s="38">
        <f>HLOOKUP($G$3+2,Data!$A$3:$HG$243,B199+2)</f>
        <v>0</v>
      </c>
      <c r="E199" s="40">
        <f t="shared" ref="E199:E244" si="19">D199+B199*0.0001</f>
        <v>1.9400000000000001E-2</v>
      </c>
      <c r="F199" s="40">
        <f t="shared" ref="F199:F244" si="20">RANK(E199,E$6:E$244)</f>
        <v>50</v>
      </c>
      <c r="G199" s="40" t="str">
        <f t="shared" ref="G199:G244" si="21">VLOOKUP(MATCH(B199,F$6:F$244,0),B$6:F$244,2)</f>
        <v>Chinese Asia (includes Mongolia), nfd</v>
      </c>
      <c r="H199" s="40">
        <f t="shared" ref="H199:H244" si="22">VLOOKUP(MATCH(B199,F$6:F$244,0),B$6:F$244,3)</f>
        <v>0</v>
      </c>
      <c r="I199" s="40">
        <f t="shared" si="18"/>
        <v>0</v>
      </c>
      <c r="R199" s="27" t="s">
        <v>458</v>
      </c>
    </row>
    <row r="200" spans="2:18" x14ac:dyDescent="0.45">
      <c r="B200" s="37">
        <v>195</v>
      </c>
      <c r="C200" s="40" t="s">
        <v>203</v>
      </c>
      <c r="D200" s="38">
        <f>HLOOKUP($G$3+2,Data!$A$3:$HG$243,B200+2)</f>
        <v>0</v>
      </c>
      <c r="E200" s="40">
        <f t="shared" si="19"/>
        <v>1.95E-2</v>
      </c>
      <c r="F200" s="40">
        <f t="shared" si="20"/>
        <v>49</v>
      </c>
      <c r="G200" s="40" t="str">
        <f t="shared" si="21"/>
        <v>China (excludes SARs and Taiwan)</v>
      </c>
      <c r="H200" s="40">
        <f t="shared" si="22"/>
        <v>0</v>
      </c>
      <c r="I200" s="40">
        <f t="shared" si="18"/>
        <v>0</v>
      </c>
      <c r="R200" s="27" t="s">
        <v>459</v>
      </c>
    </row>
    <row r="201" spans="2:18" x14ac:dyDescent="0.45">
      <c r="B201" s="37">
        <v>196</v>
      </c>
      <c r="C201" s="40" t="s">
        <v>219</v>
      </c>
      <c r="D201" s="38">
        <f>HLOOKUP($G$3+2,Data!$A$3:$HG$243,B201+2)</f>
        <v>0</v>
      </c>
      <c r="E201" s="40">
        <f t="shared" si="19"/>
        <v>1.9599999999999999E-2</v>
      </c>
      <c r="F201" s="40">
        <f t="shared" si="20"/>
        <v>48</v>
      </c>
      <c r="G201" s="40" t="str">
        <f t="shared" si="21"/>
        <v>Chilean Antarctic Territory</v>
      </c>
      <c r="H201" s="40">
        <f t="shared" si="22"/>
        <v>0</v>
      </c>
      <c r="I201" s="40">
        <f t="shared" si="18"/>
        <v>0</v>
      </c>
      <c r="R201" s="27" t="s">
        <v>69</v>
      </c>
    </row>
    <row r="202" spans="2:18" x14ac:dyDescent="0.45">
      <c r="B202" s="37">
        <v>197</v>
      </c>
      <c r="C202" s="40" t="s">
        <v>235</v>
      </c>
      <c r="D202" s="38">
        <f>HLOOKUP($G$3+2,Data!$A$3:$HG$243,B202+2)</f>
        <v>0</v>
      </c>
      <c r="E202" s="40">
        <f t="shared" si="19"/>
        <v>1.9700000000000002E-2</v>
      </c>
      <c r="F202" s="40">
        <f t="shared" si="20"/>
        <v>47</v>
      </c>
      <c r="G202" s="40" t="str">
        <f t="shared" si="21"/>
        <v>Chile</v>
      </c>
      <c r="H202" s="40">
        <f t="shared" si="22"/>
        <v>0</v>
      </c>
      <c r="I202" s="40">
        <f t="shared" si="18"/>
        <v>0</v>
      </c>
      <c r="R202" s="27" t="s">
        <v>62</v>
      </c>
    </row>
    <row r="203" spans="2:18" x14ac:dyDescent="0.45">
      <c r="B203" s="37">
        <v>198</v>
      </c>
      <c r="C203" s="40" t="s">
        <v>475</v>
      </c>
      <c r="D203" s="38">
        <f>HLOOKUP($G$3+2,Data!$A$3:$HG$243,B203+2)</f>
        <v>0</v>
      </c>
      <c r="E203" s="40">
        <f t="shared" si="19"/>
        <v>1.9800000000000002E-2</v>
      </c>
      <c r="F203" s="40">
        <f t="shared" si="20"/>
        <v>46</v>
      </c>
      <c r="G203" s="40" t="str">
        <f t="shared" si="21"/>
        <v>Central Asia, nfd</v>
      </c>
      <c r="H203" s="40">
        <f t="shared" si="22"/>
        <v>0</v>
      </c>
      <c r="I203" s="40">
        <f t="shared" si="18"/>
        <v>0</v>
      </c>
      <c r="R203" s="27" t="s">
        <v>365</v>
      </c>
    </row>
    <row r="204" spans="2:18" x14ac:dyDescent="0.45">
      <c r="B204" s="37">
        <v>199</v>
      </c>
      <c r="C204" s="40" t="s">
        <v>395</v>
      </c>
      <c r="D204" s="38">
        <f>HLOOKUP($G$3+2,Data!$A$3:$HG$243,B204+2)</f>
        <v>0</v>
      </c>
      <c r="E204" s="40">
        <f t="shared" si="19"/>
        <v>1.9900000000000001E-2</v>
      </c>
      <c r="F204" s="40">
        <f t="shared" si="20"/>
        <v>45</v>
      </c>
      <c r="G204" s="40" t="str">
        <f t="shared" si="21"/>
        <v>Central America, nfd</v>
      </c>
      <c r="H204" s="40">
        <f t="shared" si="22"/>
        <v>0</v>
      </c>
      <c r="I204" s="40">
        <f t="shared" si="18"/>
        <v>0</v>
      </c>
      <c r="R204" s="27" t="s">
        <v>56</v>
      </c>
    </row>
    <row r="205" spans="2:18" x14ac:dyDescent="0.45">
      <c r="B205" s="37">
        <v>200</v>
      </c>
      <c r="C205" s="40" t="s">
        <v>236</v>
      </c>
      <c r="D205" s="38">
        <f>HLOOKUP($G$3+2,Data!$A$3:$HG$243,B205+2)</f>
        <v>0</v>
      </c>
      <c r="E205" s="40">
        <f t="shared" si="19"/>
        <v>0.02</v>
      </c>
      <c r="F205" s="40">
        <f t="shared" si="20"/>
        <v>44</v>
      </c>
      <c r="G205" s="40" t="str">
        <f t="shared" si="21"/>
        <v>Caribbean, nfd</v>
      </c>
      <c r="H205" s="40">
        <f t="shared" si="22"/>
        <v>0</v>
      </c>
      <c r="I205" s="40">
        <f t="shared" si="18"/>
        <v>0</v>
      </c>
      <c r="R205" s="27" t="s">
        <v>59</v>
      </c>
    </row>
    <row r="206" spans="2:18" x14ac:dyDescent="0.45">
      <c r="B206" s="37">
        <v>201</v>
      </c>
      <c r="C206" s="40" t="s">
        <v>396</v>
      </c>
      <c r="D206" s="38">
        <f>HLOOKUP($G$3+2,Data!$A$3:$HG$243,B206+2)</f>
        <v>0</v>
      </c>
      <c r="E206" s="40">
        <f t="shared" si="19"/>
        <v>2.01E-2</v>
      </c>
      <c r="F206" s="40">
        <f t="shared" si="20"/>
        <v>43</v>
      </c>
      <c r="G206" s="40" t="str">
        <f t="shared" si="21"/>
        <v>Canada</v>
      </c>
      <c r="H206" s="40">
        <f t="shared" si="22"/>
        <v>0</v>
      </c>
      <c r="I206" s="40">
        <f t="shared" si="18"/>
        <v>0</v>
      </c>
      <c r="R206" s="27" t="s">
        <v>30</v>
      </c>
    </row>
    <row r="207" spans="2:18" x14ac:dyDescent="0.45">
      <c r="B207" s="37">
        <v>202</v>
      </c>
      <c r="C207" s="40" t="s">
        <v>172</v>
      </c>
      <c r="D207" s="38">
        <f>HLOOKUP($G$3+2,Data!$A$3:$HG$243,B207+2)</f>
        <v>0</v>
      </c>
      <c r="E207" s="40">
        <f t="shared" si="19"/>
        <v>2.0200000000000003E-2</v>
      </c>
      <c r="F207" s="40">
        <f t="shared" si="20"/>
        <v>42</v>
      </c>
      <c r="G207" s="40" t="str">
        <f t="shared" si="21"/>
        <v>Cambodia</v>
      </c>
      <c r="H207" s="40">
        <f t="shared" si="22"/>
        <v>0</v>
      </c>
      <c r="I207" s="40">
        <f t="shared" si="18"/>
        <v>0</v>
      </c>
      <c r="R207" s="27" t="s">
        <v>79</v>
      </c>
    </row>
    <row r="208" spans="2:18" x14ac:dyDescent="0.45">
      <c r="B208" s="37">
        <v>203</v>
      </c>
      <c r="C208" s="40" t="s">
        <v>400</v>
      </c>
      <c r="D208" s="38">
        <f>HLOOKUP($G$3+2,Data!$A$3:$HG$243,B208+2)</f>
        <v>0</v>
      </c>
      <c r="E208" s="40">
        <f t="shared" si="19"/>
        <v>2.0300000000000002E-2</v>
      </c>
      <c r="F208" s="40">
        <f t="shared" si="20"/>
        <v>41</v>
      </c>
      <c r="G208" s="40" t="str">
        <f t="shared" si="21"/>
        <v>Burundi</v>
      </c>
      <c r="H208" s="40">
        <f t="shared" si="22"/>
        <v>0</v>
      </c>
      <c r="I208" s="40">
        <f t="shared" si="18"/>
        <v>0</v>
      </c>
      <c r="R208" s="27" t="s">
        <v>60</v>
      </c>
    </row>
    <row r="209" spans="2:18" x14ac:dyDescent="0.45">
      <c r="B209" s="37">
        <v>204</v>
      </c>
      <c r="C209" s="40" t="s">
        <v>243</v>
      </c>
      <c r="D209" s="38">
        <f>HLOOKUP($G$3+2,Data!$A$3:$HG$243,B209+2)</f>
        <v>0</v>
      </c>
      <c r="E209" s="40">
        <f t="shared" si="19"/>
        <v>2.0400000000000001E-2</v>
      </c>
      <c r="F209" s="40">
        <f t="shared" si="20"/>
        <v>40</v>
      </c>
      <c r="G209" s="40" t="str">
        <f t="shared" si="21"/>
        <v>Bulgaria</v>
      </c>
      <c r="H209" s="40">
        <f t="shared" si="22"/>
        <v>0</v>
      </c>
      <c r="I209" s="40">
        <f t="shared" si="18"/>
        <v>0</v>
      </c>
      <c r="R209" s="27" t="s">
        <v>61</v>
      </c>
    </row>
    <row r="210" spans="2:18" x14ac:dyDescent="0.45">
      <c r="B210" s="37">
        <v>205</v>
      </c>
      <c r="C210" s="40" t="s">
        <v>407</v>
      </c>
      <c r="D210" s="38">
        <f>HLOOKUP($G$3+2,Data!$A$3:$HG$243,B210+2)</f>
        <v>0</v>
      </c>
      <c r="E210" s="40">
        <f t="shared" si="19"/>
        <v>2.0500000000000001E-2</v>
      </c>
      <c r="F210" s="40">
        <f t="shared" si="20"/>
        <v>39</v>
      </c>
      <c r="G210" s="40" t="str">
        <f t="shared" si="21"/>
        <v>Brunei Darussalam</v>
      </c>
      <c r="H210" s="40">
        <f t="shared" si="22"/>
        <v>0</v>
      </c>
      <c r="I210" s="40">
        <f t="shared" si="18"/>
        <v>0</v>
      </c>
      <c r="R210" s="27" t="s">
        <v>92</v>
      </c>
    </row>
    <row r="211" spans="2:18" x14ac:dyDescent="0.45">
      <c r="B211" s="37">
        <v>206</v>
      </c>
      <c r="C211" s="40" t="s">
        <v>201</v>
      </c>
      <c r="D211" s="38">
        <f>HLOOKUP($G$3+2,Data!$A$3:$HG$243,B211+2)</f>
        <v>0</v>
      </c>
      <c r="E211" s="40">
        <f t="shared" si="19"/>
        <v>2.06E-2</v>
      </c>
      <c r="F211" s="40">
        <f t="shared" si="20"/>
        <v>38</v>
      </c>
      <c r="G211" s="40" t="str">
        <f t="shared" si="21"/>
        <v>British Antarctic Territory</v>
      </c>
      <c r="H211" s="40">
        <f t="shared" si="22"/>
        <v>0</v>
      </c>
      <c r="I211" s="40">
        <f t="shared" si="18"/>
        <v>0</v>
      </c>
      <c r="R211" s="27" t="s">
        <v>4</v>
      </c>
    </row>
    <row r="212" spans="2:18" x14ac:dyDescent="0.45">
      <c r="B212" s="37">
        <v>207</v>
      </c>
      <c r="C212" s="40" t="s">
        <v>266</v>
      </c>
      <c r="D212" s="38">
        <f>HLOOKUP($G$3+2,Data!$A$3:$HG$243,B212+2)</f>
        <v>0</v>
      </c>
      <c r="E212" s="40">
        <f t="shared" si="19"/>
        <v>2.07E-2</v>
      </c>
      <c r="F212" s="40">
        <f t="shared" si="20"/>
        <v>37</v>
      </c>
      <c r="G212" s="40" t="str">
        <f t="shared" si="21"/>
        <v>Brazil</v>
      </c>
      <c r="H212" s="40">
        <f t="shared" si="22"/>
        <v>0</v>
      </c>
      <c r="I212" s="40">
        <f t="shared" si="18"/>
        <v>0</v>
      </c>
      <c r="R212" s="27" t="s">
        <v>358</v>
      </c>
    </row>
    <row r="213" spans="2:18" x14ac:dyDescent="0.45">
      <c r="B213" s="37">
        <v>208</v>
      </c>
      <c r="C213" s="40" t="s">
        <v>165</v>
      </c>
      <c r="D213" s="38">
        <f>HLOOKUP($G$3+2,Data!$A$3:$HG$243,B213+2)</f>
        <v>0</v>
      </c>
      <c r="E213" s="40">
        <f t="shared" si="19"/>
        <v>2.0800000000000003E-2</v>
      </c>
      <c r="F213" s="40">
        <f t="shared" si="20"/>
        <v>36</v>
      </c>
      <c r="G213" s="40" t="str">
        <f t="shared" si="21"/>
        <v>Botswana</v>
      </c>
      <c r="H213" s="40">
        <f t="shared" si="22"/>
        <v>0</v>
      </c>
      <c r="I213" s="40">
        <f t="shared" si="18"/>
        <v>0</v>
      </c>
      <c r="R213" s="27" t="s">
        <v>114</v>
      </c>
    </row>
    <row r="214" spans="2:18" x14ac:dyDescent="0.45">
      <c r="B214" s="37">
        <v>209</v>
      </c>
      <c r="C214" s="40" t="s">
        <v>159</v>
      </c>
      <c r="D214" s="38">
        <f>HLOOKUP($G$3+2,Data!$A$3:$HG$243,B214+2)</f>
        <v>0</v>
      </c>
      <c r="E214" s="40">
        <f t="shared" si="19"/>
        <v>2.0900000000000002E-2</v>
      </c>
      <c r="F214" s="40">
        <f t="shared" si="20"/>
        <v>35</v>
      </c>
      <c r="G214" s="40" t="str">
        <f t="shared" si="21"/>
        <v>Bosnia and Herzegovina</v>
      </c>
      <c r="H214" s="40">
        <f t="shared" si="22"/>
        <v>0</v>
      </c>
      <c r="I214" s="40">
        <f t="shared" si="18"/>
        <v>0</v>
      </c>
      <c r="R214" s="27" t="s">
        <v>7</v>
      </c>
    </row>
    <row r="215" spans="2:18" x14ac:dyDescent="0.45">
      <c r="B215" s="37">
        <v>210</v>
      </c>
      <c r="C215" s="40" t="s">
        <v>216</v>
      </c>
      <c r="D215" s="38">
        <f>HLOOKUP($G$3+2,Data!$A$3:$HG$243,B215+2)</f>
        <v>0</v>
      </c>
      <c r="E215" s="40">
        <f t="shared" si="19"/>
        <v>2.1000000000000001E-2</v>
      </c>
      <c r="F215" s="40">
        <f t="shared" si="20"/>
        <v>34</v>
      </c>
      <c r="G215" s="40" t="str">
        <f t="shared" si="21"/>
        <v>Bolivia</v>
      </c>
      <c r="H215" s="40">
        <f t="shared" si="22"/>
        <v>0</v>
      </c>
      <c r="I215" s="40">
        <f t="shared" si="18"/>
        <v>0</v>
      </c>
      <c r="R215" s="27" t="s">
        <v>460</v>
      </c>
    </row>
    <row r="216" spans="2:18" x14ac:dyDescent="0.45">
      <c r="B216" s="37">
        <v>211</v>
      </c>
      <c r="C216" s="40" t="s">
        <v>233</v>
      </c>
      <c r="D216" s="38">
        <f>HLOOKUP($G$3+2,Data!$A$3:$HG$243,B216+2)</f>
        <v>0</v>
      </c>
      <c r="E216" s="40">
        <f t="shared" si="19"/>
        <v>2.1100000000000001E-2</v>
      </c>
      <c r="F216" s="40">
        <f t="shared" si="20"/>
        <v>33</v>
      </c>
      <c r="G216" s="40" t="str">
        <f t="shared" si="21"/>
        <v>Bhutan</v>
      </c>
      <c r="H216" s="40">
        <f t="shared" si="22"/>
        <v>0</v>
      </c>
      <c r="I216" s="40">
        <f t="shared" si="18"/>
        <v>0</v>
      </c>
      <c r="R216" s="27" t="s">
        <v>329</v>
      </c>
    </row>
    <row r="217" spans="2:18" x14ac:dyDescent="0.45">
      <c r="B217" s="37">
        <v>212</v>
      </c>
      <c r="C217" s="40" t="s">
        <v>250</v>
      </c>
      <c r="D217" s="38">
        <f>HLOOKUP($G$3+2,Data!$A$3:$HG$243,B217+2)</f>
        <v>0</v>
      </c>
      <c r="E217" s="40">
        <f t="shared" si="19"/>
        <v>2.12E-2</v>
      </c>
      <c r="F217" s="40">
        <f t="shared" si="20"/>
        <v>32</v>
      </c>
      <c r="G217" s="40" t="str">
        <f t="shared" si="21"/>
        <v>Bermuda</v>
      </c>
      <c r="H217" s="40">
        <f t="shared" si="22"/>
        <v>0</v>
      </c>
      <c r="I217" s="40">
        <f t="shared" si="18"/>
        <v>0</v>
      </c>
    </row>
    <row r="218" spans="2:18" x14ac:dyDescent="0.45">
      <c r="B218" s="37">
        <v>213</v>
      </c>
      <c r="C218" s="40" t="s">
        <v>304</v>
      </c>
      <c r="D218" s="38">
        <f>HLOOKUP($G$3+2,Data!$A$3:$HG$243,B218+2)</f>
        <v>0</v>
      </c>
      <c r="E218" s="40">
        <f t="shared" si="19"/>
        <v>2.1299999999999999E-2</v>
      </c>
      <c r="F218" s="40">
        <f t="shared" si="20"/>
        <v>31</v>
      </c>
      <c r="G218" s="40" t="str">
        <f t="shared" si="21"/>
        <v>Belize</v>
      </c>
      <c r="H218" s="40">
        <f t="shared" si="22"/>
        <v>0</v>
      </c>
      <c r="I218" s="40">
        <f t="shared" si="18"/>
        <v>0</v>
      </c>
    </row>
    <row r="219" spans="2:18" x14ac:dyDescent="0.45">
      <c r="B219" s="37">
        <v>214</v>
      </c>
      <c r="C219" s="40" t="s">
        <v>222</v>
      </c>
      <c r="D219" s="38">
        <f>HLOOKUP($G$3+2,Data!$A$3:$HG$243,B219+2)</f>
        <v>298</v>
      </c>
      <c r="E219" s="40">
        <f t="shared" si="19"/>
        <v>298.02140000000003</v>
      </c>
      <c r="F219" s="40">
        <f t="shared" si="20"/>
        <v>2</v>
      </c>
      <c r="G219" s="40" t="str">
        <f t="shared" si="21"/>
        <v>Belgium</v>
      </c>
      <c r="H219" s="40">
        <f t="shared" si="22"/>
        <v>0</v>
      </c>
      <c r="I219" s="40">
        <f t="shared" si="18"/>
        <v>0</v>
      </c>
    </row>
    <row r="220" spans="2:18" x14ac:dyDescent="0.45">
      <c r="B220" s="37">
        <v>215</v>
      </c>
      <c r="C220" s="40" t="s">
        <v>230</v>
      </c>
      <c r="D220" s="38">
        <f>HLOOKUP($G$3+2,Data!$A$3:$HG$243,B220+2)</f>
        <v>0</v>
      </c>
      <c r="E220" s="40">
        <f t="shared" si="19"/>
        <v>2.1500000000000002E-2</v>
      </c>
      <c r="F220" s="40">
        <f t="shared" si="20"/>
        <v>30</v>
      </c>
      <c r="G220" s="40" t="str">
        <f t="shared" si="21"/>
        <v>Belarus</v>
      </c>
      <c r="H220" s="40">
        <f t="shared" si="22"/>
        <v>0</v>
      </c>
      <c r="I220" s="40">
        <f t="shared" si="18"/>
        <v>0</v>
      </c>
    </row>
    <row r="221" spans="2:18" x14ac:dyDescent="0.45">
      <c r="B221" s="37">
        <v>216</v>
      </c>
      <c r="C221" s="40" t="s">
        <v>139</v>
      </c>
      <c r="D221" s="38">
        <f>HLOOKUP($G$3+2,Data!$A$3:$HG$243,B221+2)</f>
        <v>0</v>
      </c>
      <c r="E221" s="40">
        <f t="shared" si="19"/>
        <v>2.1600000000000001E-2</v>
      </c>
      <c r="F221" s="40">
        <f t="shared" si="20"/>
        <v>29</v>
      </c>
      <c r="G221" s="40" t="str">
        <f t="shared" si="21"/>
        <v>Barbados</v>
      </c>
      <c r="H221" s="40">
        <f t="shared" si="22"/>
        <v>0</v>
      </c>
      <c r="I221" s="40">
        <f t="shared" si="18"/>
        <v>0</v>
      </c>
    </row>
    <row r="222" spans="2:18" x14ac:dyDescent="0.45">
      <c r="B222" s="37">
        <v>217</v>
      </c>
      <c r="C222" s="40" t="s">
        <v>140</v>
      </c>
      <c r="D222" s="38">
        <f>HLOOKUP($G$3+2,Data!$A$3:$HG$243,B222+2)</f>
        <v>0</v>
      </c>
      <c r="E222" s="40">
        <f t="shared" si="19"/>
        <v>2.1700000000000001E-2</v>
      </c>
      <c r="F222" s="40">
        <f t="shared" si="20"/>
        <v>28</v>
      </c>
      <c r="G222" s="40" t="str">
        <f t="shared" si="21"/>
        <v>Bangladesh</v>
      </c>
      <c r="H222" s="40">
        <f t="shared" si="22"/>
        <v>0</v>
      </c>
      <c r="I222" s="40">
        <f t="shared" si="18"/>
        <v>0</v>
      </c>
    </row>
    <row r="223" spans="2:18" x14ac:dyDescent="0.45">
      <c r="B223" s="37">
        <v>218</v>
      </c>
      <c r="C223" s="40" t="s">
        <v>280</v>
      </c>
      <c r="D223" s="38">
        <f>HLOOKUP($G$3+2,Data!$A$3:$HG$243,B223+2)</f>
        <v>0</v>
      </c>
      <c r="E223" s="40">
        <f t="shared" si="19"/>
        <v>2.18E-2</v>
      </c>
      <c r="F223" s="40">
        <f t="shared" si="20"/>
        <v>27</v>
      </c>
      <c r="G223" s="40" t="str">
        <f t="shared" si="21"/>
        <v>Bahrain</v>
      </c>
      <c r="H223" s="40">
        <f t="shared" si="22"/>
        <v>0</v>
      </c>
      <c r="I223" s="40">
        <f t="shared" si="18"/>
        <v>0</v>
      </c>
    </row>
    <row r="224" spans="2:18" x14ac:dyDescent="0.45">
      <c r="B224" s="37">
        <v>219</v>
      </c>
      <c r="C224" s="40" t="s">
        <v>202</v>
      </c>
      <c r="D224" s="38">
        <f>HLOOKUP($G$3+2,Data!$A$3:$HG$243,B224+2)</f>
        <v>0</v>
      </c>
      <c r="E224" s="40">
        <f t="shared" si="19"/>
        <v>2.1899999999999999E-2</v>
      </c>
      <c r="F224" s="40">
        <f t="shared" si="20"/>
        <v>26</v>
      </c>
      <c r="G224" s="40" t="str">
        <f t="shared" si="21"/>
        <v>Bahamas</v>
      </c>
      <c r="H224" s="40">
        <f t="shared" si="22"/>
        <v>0</v>
      </c>
      <c r="I224" s="40">
        <f t="shared" si="18"/>
        <v>0</v>
      </c>
    </row>
    <row r="225" spans="2:9" x14ac:dyDescent="0.45">
      <c r="B225" s="37">
        <v>220</v>
      </c>
      <c r="C225" s="40" t="s">
        <v>217</v>
      </c>
      <c r="D225" s="38">
        <f>HLOOKUP($G$3+2,Data!$A$3:$HG$243,B225+2)</f>
        <v>0</v>
      </c>
      <c r="E225" s="40">
        <f t="shared" si="19"/>
        <v>2.2000000000000002E-2</v>
      </c>
      <c r="F225" s="40">
        <f t="shared" si="20"/>
        <v>25</v>
      </c>
      <c r="G225" s="40" t="str">
        <f t="shared" si="21"/>
        <v>Azerbaijan</v>
      </c>
      <c r="H225" s="40">
        <f t="shared" si="22"/>
        <v>0</v>
      </c>
      <c r="I225" s="40">
        <f t="shared" si="18"/>
        <v>0</v>
      </c>
    </row>
    <row r="226" spans="2:9" x14ac:dyDescent="0.45">
      <c r="B226" s="37">
        <v>221</v>
      </c>
      <c r="C226" s="40" t="s">
        <v>251</v>
      </c>
      <c r="D226" s="38">
        <f>HLOOKUP($G$3+2,Data!$A$3:$HG$243,B226+2)</f>
        <v>0</v>
      </c>
      <c r="E226" s="40">
        <f t="shared" si="19"/>
        <v>2.2100000000000002E-2</v>
      </c>
      <c r="F226" s="40">
        <f t="shared" si="20"/>
        <v>24</v>
      </c>
      <c r="G226" s="40" t="str">
        <f t="shared" si="21"/>
        <v>Austria</v>
      </c>
      <c r="H226" s="40">
        <f t="shared" si="22"/>
        <v>0</v>
      </c>
      <c r="I226" s="40">
        <f t="shared" si="18"/>
        <v>0</v>
      </c>
    </row>
    <row r="227" spans="2:9" x14ac:dyDescent="0.45">
      <c r="B227" s="37">
        <v>222</v>
      </c>
      <c r="C227" s="40" t="s">
        <v>141</v>
      </c>
      <c r="D227" s="38">
        <f>HLOOKUP($G$3+2,Data!$A$3:$HG$243,B227+2)</f>
        <v>0</v>
      </c>
      <c r="E227" s="40">
        <f t="shared" si="19"/>
        <v>2.2200000000000001E-2</v>
      </c>
      <c r="F227" s="40">
        <f t="shared" si="20"/>
        <v>23</v>
      </c>
      <c r="G227" s="40" t="str">
        <f t="shared" si="21"/>
        <v>Australian External Territories, nec</v>
      </c>
      <c r="H227" s="40">
        <f t="shared" si="22"/>
        <v>0</v>
      </c>
      <c r="I227" s="40">
        <f t="shared" si="18"/>
        <v>0</v>
      </c>
    </row>
    <row r="228" spans="2:9" x14ac:dyDescent="0.45">
      <c r="B228" s="37">
        <v>223</v>
      </c>
      <c r="C228" s="40" t="s">
        <v>305</v>
      </c>
      <c r="D228" s="38">
        <f>HLOOKUP($G$3+2,Data!$A$3:$HG$243,B228+2)</f>
        <v>0</v>
      </c>
      <c r="E228" s="40">
        <f t="shared" si="19"/>
        <v>2.23E-2</v>
      </c>
      <c r="F228" s="40">
        <f t="shared" si="20"/>
        <v>22</v>
      </c>
      <c r="G228" s="40" t="str">
        <f t="shared" si="21"/>
        <v>Australian Antarctic Territory</v>
      </c>
      <c r="H228" s="40">
        <f t="shared" si="22"/>
        <v>0</v>
      </c>
      <c r="I228" s="40">
        <f t="shared" si="18"/>
        <v>0</v>
      </c>
    </row>
    <row r="229" spans="2:9" x14ac:dyDescent="0.45">
      <c r="B229" s="37">
        <v>224</v>
      </c>
      <c r="C229" s="40" t="s">
        <v>194</v>
      </c>
      <c r="D229" s="38">
        <f>HLOOKUP($G$3+2,Data!$A$3:$HG$243,B229+2)</f>
        <v>0</v>
      </c>
      <c r="E229" s="40">
        <f t="shared" si="19"/>
        <v>2.24E-2</v>
      </c>
      <c r="F229" s="40">
        <f t="shared" si="20"/>
        <v>21</v>
      </c>
      <c r="G229" s="40" t="str">
        <f t="shared" si="21"/>
        <v>Australia (includes External Territories), nfd</v>
      </c>
      <c r="H229" s="40">
        <f t="shared" si="22"/>
        <v>0</v>
      </c>
      <c r="I229" s="40">
        <f t="shared" si="18"/>
        <v>0</v>
      </c>
    </row>
    <row r="230" spans="2:9" x14ac:dyDescent="0.45">
      <c r="B230" s="37">
        <v>225</v>
      </c>
      <c r="C230" s="40" t="s">
        <v>476</v>
      </c>
      <c r="D230" s="38">
        <f>HLOOKUP($G$3+2,Data!$A$3:$HG$243,B230+2)</f>
        <v>0</v>
      </c>
      <c r="E230" s="40">
        <f t="shared" si="19"/>
        <v>2.2500000000000003E-2</v>
      </c>
      <c r="F230" s="40">
        <f t="shared" si="20"/>
        <v>20</v>
      </c>
      <c r="G230" s="40" t="str">
        <f t="shared" si="21"/>
        <v>Aruba</v>
      </c>
      <c r="H230" s="40">
        <f t="shared" si="22"/>
        <v>0</v>
      </c>
      <c r="I230" s="40">
        <f t="shared" si="18"/>
        <v>0</v>
      </c>
    </row>
    <row r="231" spans="2:9" x14ac:dyDescent="0.45">
      <c r="B231" s="37">
        <v>226</v>
      </c>
      <c r="C231" s="40" t="s">
        <v>142</v>
      </c>
      <c r="D231" s="38">
        <f>HLOOKUP($G$3+2,Data!$A$3:$HG$243,B231+2)</f>
        <v>0</v>
      </c>
      <c r="E231" s="40">
        <f t="shared" si="19"/>
        <v>2.2600000000000002E-2</v>
      </c>
      <c r="F231" s="40">
        <f t="shared" si="20"/>
        <v>19</v>
      </c>
      <c r="G231" s="40" t="str">
        <f t="shared" si="21"/>
        <v>Armenia</v>
      </c>
      <c r="H231" s="40">
        <f t="shared" si="22"/>
        <v>0</v>
      </c>
      <c r="I231" s="40">
        <f t="shared" si="18"/>
        <v>0</v>
      </c>
    </row>
    <row r="232" spans="2:9" x14ac:dyDescent="0.45">
      <c r="B232" s="37">
        <v>227</v>
      </c>
      <c r="C232" s="40" t="s">
        <v>477</v>
      </c>
      <c r="D232" s="38">
        <f>HLOOKUP($G$3+2,Data!$A$3:$HG$243,B232+2)</f>
        <v>0</v>
      </c>
      <c r="E232" s="40">
        <f t="shared" si="19"/>
        <v>2.2700000000000001E-2</v>
      </c>
      <c r="F232" s="40">
        <f t="shared" si="20"/>
        <v>18</v>
      </c>
      <c r="G232" s="40" t="str">
        <f t="shared" si="21"/>
        <v>Argentinian Antarctic Territory</v>
      </c>
      <c r="H232" s="40">
        <f t="shared" si="22"/>
        <v>0</v>
      </c>
      <c r="I232" s="40">
        <f t="shared" si="18"/>
        <v>0</v>
      </c>
    </row>
    <row r="233" spans="2:9" x14ac:dyDescent="0.45">
      <c r="B233" s="37">
        <v>228</v>
      </c>
      <c r="C233" s="40" t="s">
        <v>267</v>
      </c>
      <c r="D233" s="38">
        <f>HLOOKUP($G$3+2,Data!$A$3:$HG$243,B233+2)</f>
        <v>0</v>
      </c>
      <c r="E233" s="40">
        <f t="shared" si="19"/>
        <v>2.2800000000000001E-2</v>
      </c>
      <c r="F233" s="40">
        <f t="shared" si="20"/>
        <v>17</v>
      </c>
      <c r="G233" s="40" t="str">
        <f t="shared" si="21"/>
        <v>Argentina</v>
      </c>
      <c r="H233" s="40">
        <f t="shared" si="22"/>
        <v>0</v>
      </c>
      <c r="I233" s="40">
        <f t="shared" si="18"/>
        <v>0</v>
      </c>
    </row>
    <row r="234" spans="2:9" x14ac:dyDescent="0.45">
      <c r="B234" s="37">
        <v>229</v>
      </c>
      <c r="C234" s="40" t="s">
        <v>252</v>
      </c>
      <c r="D234" s="38">
        <f>HLOOKUP($G$3+2,Data!$A$3:$HG$243,B234+2)</f>
        <v>0</v>
      </c>
      <c r="E234" s="40">
        <f t="shared" si="19"/>
        <v>2.29E-2</v>
      </c>
      <c r="F234" s="40">
        <f t="shared" si="20"/>
        <v>16</v>
      </c>
      <c r="G234" s="40" t="str">
        <f t="shared" si="21"/>
        <v>Antigua and Barbuda</v>
      </c>
      <c r="H234" s="40">
        <f t="shared" si="22"/>
        <v>0</v>
      </c>
      <c r="I234" s="40">
        <f t="shared" si="18"/>
        <v>0</v>
      </c>
    </row>
    <row r="235" spans="2:9" x14ac:dyDescent="0.45">
      <c r="B235" s="37">
        <v>230</v>
      </c>
      <c r="C235" s="40" t="s">
        <v>128</v>
      </c>
      <c r="D235" s="38">
        <f>HLOOKUP($G$3+2,Data!$A$3:$HG$243,B235+2)</f>
        <v>0</v>
      </c>
      <c r="E235" s="40">
        <f t="shared" si="19"/>
        <v>2.3E-2</v>
      </c>
      <c r="F235" s="40">
        <f t="shared" si="20"/>
        <v>15</v>
      </c>
      <c r="G235" s="40" t="str">
        <f t="shared" si="21"/>
        <v>Antarctica, nfd</v>
      </c>
      <c r="H235" s="40">
        <f t="shared" si="22"/>
        <v>0</v>
      </c>
      <c r="I235" s="40">
        <f t="shared" si="18"/>
        <v>0</v>
      </c>
    </row>
    <row r="236" spans="2:9" x14ac:dyDescent="0.45">
      <c r="B236" s="37">
        <v>231</v>
      </c>
      <c r="C236" s="40" t="s">
        <v>339</v>
      </c>
      <c r="D236" s="38">
        <f>HLOOKUP($G$3+2,Data!$A$3:$HG$243,B236+2)</f>
        <v>0</v>
      </c>
      <c r="E236" s="40">
        <f t="shared" si="19"/>
        <v>2.3100000000000002E-2</v>
      </c>
      <c r="F236" s="40">
        <f t="shared" si="20"/>
        <v>14</v>
      </c>
      <c r="G236" s="40" t="str">
        <f t="shared" si="21"/>
        <v>Anguilla</v>
      </c>
      <c r="H236" s="40">
        <f t="shared" si="22"/>
        <v>0</v>
      </c>
      <c r="I236" s="40">
        <f t="shared" si="18"/>
        <v>0</v>
      </c>
    </row>
    <row r="237" spans="2:9" x14ac:dyDescent="0.45">
      <c r="B237" s="37">
        <v>232</v>
      </c>
      <c r="C237" s="40" t="s">
        <v>223</v>
      </c>
      <c r="D237" s="38">
        <f>HLOOKUP($G$3+2,Data!$A$3:$HG$243,B237+2)</f>
        <v>0</v>
      </c>
      <c r="E237" s="40">
        <f t="shared" si="19"/>
        <v>2.3200000000000002E-2</v>
      </c>
      <c r="F237" s="40">
        <f t="shared" si="20"/>
        <v>13</v>
      </c>
      <c r="G237" s="40" t="str">
        <f t="shared" si="21"/>
        <v>Angola</v>
      </c>
      <c r="H237" s="40">
        <f t="shared" si="22"/>
        <v>0</v>
      </c>
      <c r="I237" s="40">
        <f t="shared" si="18"/>
        <v>0</v>
      </c>
    </row>
    <row r="238" spans="2:9" x14ac:dyDescent="0.45">
      <c r="B238" s="37">
        <v>233</v>
      </c>
      <c r="C238" s="40" t="s">
        <v>147</v>
      </c>
      <c r="D238" s="38">
        <f>HLOOKUP($G$3+2,Data!$A$3:$HG$243,B238+2)</f>
        <v>0</v>
      </c>
      <c r="E238" s="40">
        <f t="shared" si="19"/>
        <v>2.3300000000000001E-2</v>
      </c>
      <c r="F238" s="40">
        <f t="shared" si="20"/>
        <v>12</v>
      </c>
      <c r="G238" s="40" t="str">
        <f t="shared" si="21"/>
        <v>Andorra</v>
      </c>
      <c r="H238" s="40">
        <f t="shared" si="22"/>
        <v>0</v>
      </c>
      <c r="I238" s="40">
        <f t="shared" si="18"/>
        <v>0</v>
      </c>
    </row>
    <row r="239" spans="2:9" x14ac:dyDescent="0.45">
      <c r="B239" s="37">
        <v>234</v>
      </c>
      <c r="C239" s="40" t="s">
        <v>340</v>
      </c>
      <c r="D239" s="38">
        <f>HLOOKUP($G$3+2,Data!$A$3:$HG$243,B239+2)</f>
        <v>0</v>
      </c>
      <c r="E239" s="40">
        <f t="shared" si="19"/>
        <v>2.3400000000000001E-2</v>
      </c>
      <c r="F239" s="40">
        <f t="shared" si="20"/>
        <v>11</v>
      </c>
      <c r="G239" s="40" t="str">
        <f t="shared" si="21"/>
        <v>Americas, nfd</v>
      </c>
      <c r="H239" s="40">
        <f t="shared" si="22"/>
        <v>0</v>
      </c>
      <c r="I239" s="40">
        <f t="shared" si="18"/>
        <v>0</v>
      </c>
    </row>
    <row r="240" spans="2:9" x14ac:dyDescent="0.45">
      <c r="B240" s="37">
        <v>235</v>
      </c>
      <c r="C240" s="40" t="s">
        <v>392</v>
      </c>
      <c r="D240" s="38">
        <f>HLOOKUP($G$3+2,Data!$A$3:$HG$243,B240+2)</f>
        <v>0</v>
      </c>
      <c r="E240" s="40">
        <f t="shared" si="19"/>
        <v>2.35E-2</v>
      </c>
      <c r="F240" s="40">
        <f t="shared" si="20"/>
        <v>10</v>
      </c>
      <c r="G240" s="40" t="str">
        <f t="shared" si="21"/>
        <v>Algeria</v>
      </c>
      <c r="H240" s="40">
        <f t="shared" si="22"/>
        <v>0</v>
      </c>
      <c r="I240" s="40">
        <f t="shared" si="18"/>
        <v>0</v>
      </c>
    </row>
    <row r="241" spans="2:9" x14ac:dyDescent="0.45">
      <c r="B241" s="37">
        <v>236</v>
      </c>
      <c r="C241" s="40" t="s">
        <v>399</v>
      </c>
      <c r="D241" s="38">
        <f>HLOOKUP($G$3+2,Data!$A$3:$HG$243,B241+2)</f>
        <v>0</v>
      </c>
      <c r="E241" s="40">
        <f t="shared" si="19"/>
        <v>2.3599999999999999E-2</v>
      </c>
      <c r="F241" s="40">
        <f t="shared" si="20"/>
        <v>9</v>
      </c>
      <c r="G241" s="40" t="str">
        <f t="shared" si="21"/>
        <v>Albania</v>
      </c>
      <c r="H241" s="40">
        <f t="shared" si="22"/>
        <v>0</v>
      </c>
      <c r="I241" s="40">
        <f t="shared" si="18"/>
        <v>0</v>
      </c>
    </row>
    <row r="242" spans="2:9" x14ac:dyDescent="0.45">
      <c r="B242" s="37">
        <v>237</v>
      </c>
      <c r="C242" s="40" t="s">
        <v>218</v>
      </c>
      <c r="D242" s="38">
        <f>HLOOKUP($G$3+2,Data!$A$3:$HG$243,B242+2)</f>
        <v>0</v>
      </c>
      <c r="E242" s="40">
        <f t="shared" si="19"/>
        <v>2.3700000000000002E-2</v>
      </c>
      <c r="F242" s="40">
        <f t="shared" si="20"/>
        <v>8</v>
      </c>
      <c r="G242" s="40" t="str">
        <f t="shared" si="21"/>
        <v>Aland Islands</v>
      </c>
      <c r="H242" s="40">
        <f t="shared" si="22"/>
        <v>0</v>
      </c>
      <c r="I242" s="40">
        <f t="shared" si="18"/>
        <v>0</v>
      </c>
    </row>
    <row r="243" spans="2:9" x14ac:dyDescent="0.45">
      <c r="B243" s="37">
        <v>238</v>
      </c>
      <c r="C243" s="40" t="s">
        <v>306</v>
      </c>
      <c r="D243" s="38">
        <f>HLOOKUP($G$3+2,Data!$A$3:$HG$243,B243+2)</f>
        <v>0</v>
      </c>
      <c r="E243" s="40">
        <f t="shared" si="19"/>
        <v>2.3800000000000002E-2</v>
      </c>
      <c r="F243" s="40">
        <f t="shared" si="20"/>
        <v>7</v>
      </c>
      <c r="G243" s="40" t="str">
        <f t="shared" si="21"/>
        <v>Afghanistan</v>
      </c>
      <c r="H243" s="40">
        <f t="shared" si="22"/>
        <v>0</v>
      </c>
      <c r="I243" s="40">
        <f t="shared" si="18"/>
        <v>0</v>
      </c>
    </row>
    <row r="244" spans="2:9" x14ac:dyDescent="0.45">
      <c r="B244" s="37">
        <v>239</v>
      </c>
      <c r="C244" s="40" t="s">
        <v>307</v>
      </c>
      <c r="D244" s="38">
        <f>HLOOKUP($G$3+2,Data!$A$3:$HG$243,B244+2)</f>
        <v>0</v>
      </c>
      <c r="E244" s="40">
        <f t="shared" si="19"/>
        <v>2.3900000000000001E-2</v>
      </c>
      <c r="F244" s="40">
        <f t="shared" si="20"/>
        <v>6</v>
      </c>
      <c r="G244" s="40" t="str">
        <f t="shared" si="21"/>
        <v>Adelie Land (France)</v>
      </c>
      <c r="H244" s="40">
        <f t="shared" si="22"/>
        <v>0</v>
      </c>
      <c r="I244" s="40">
        <f t="shared" si="18"/>
        <v>0</v>
      </c>
    </row>
    <row r="245" spans="2:9" x14ac:dyDescent="0.45">
      <c r="H245" s="40">
        <f>SUM(H6:H244)</f>
        <v>1488</v>
      </c>
      <c r="I245" s="40">
        <f>SUM(I6:I244)</f>
        <v>100</v>
      </c>
    </row>
  </sheetData>
  <sheetProtection sheet="1" objects="1" scenarios="1"/>
  <sortState xmlns:xlrd2="http://schemas.microsoft.com/office/spreadsheetml/2017/richdata2" ref="C6:C244">
    <sortCondition ref="C6:C244"/>
  </sortState>
  <mergeCells count="2">
    <mergeCell ref="K1:R1"/>
    <mergeCell ref="K2:R2"/>
  </mergeCells>
  <pageMargins left="1.1811023622047245" right="0.70866141732283472" top="0.7874015748031496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10</xdr:col>
                    <xdr:colOff>9525</xdr:colOff>
                    <xdr:row>2</xdr:row>
                    <xdr:rowOff>180975</xdr:rowOff>
                  </from>
                  <to>
                    <xdr:col>12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248"/>
  <sheetViews>
    <sheetView workbookViewId="0">
      <pane xSplit="2" ySplit="4" topLeftCell="C189" activePane="bottomRight" state="frozen"/>
      <selection pane="topRight" activeCell="C1" sqref="C1"/>
      <selection pane="bottomLeft" activeCell="A5" sqref="A5"/>
      <selection pane="bottomRight" activeCell="L1" sqref="L1:L1048576"/>
    </sheetView>
  </sheetViews>
  <sheetFormatPr defaultColWidth="8.3984375" defaultRowHeight="14.25" x14ac:dyDescent="0.45"/>
  <cols>
    <col min="1" max="1" width="4.1328125" style="3" customWidth="1"/>
    <col min="2" max="2" width="17.86328125" style="1" customWidth="1"/>
    <col min="3" max="215" width="6.1328125" style="2" customWidth="1"/>
    <col min="217" max="16384" width="8.3984375" style="1"/>
  </cols>
  <sheetData>
    <row r="1" spans="1:215" x14ac:dyDescent="0.45">
      <c r="A1" s="4" t="s">
        <v>0</v>
      </c>
    </row>
    <row r="2" spans="1:215" x14ac:dyDescent="0.45">
      <c r="A2" s="4" t="s">
        <v>1</v>
      </c>
    </row>
    <row r="3" spans="1:215" ht="15" customHeight="1" x14ac:dyDescent="0.4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  <c r="EN3" s="7">
        <v>144</v>
      </c>
      <c r="EO3" s="7">
        <v>145</v>
      </c>
      <c r="EP3" s="7">
        <v>146</v>
      </c>
      <c r="EQ3" s="7">
        <v>147</v>
      </c>
      <c r="ER3" s="7">
        <v>148</v>
      </c>
      <c r="ES3" s="7">
        <v>149</v>
      </c>
      <c r="ET3" s="7">
        <v>150</v>
      </c>
      <c r="EU3" s="7">
        <v>151</v>
      </c>
      <c r="EV3" s="7">
        <v>152</v>
      </c>
      <c r="EW3" s="7">
        <v>153</v>
      </c>
      <c r="EX3" s="7">
        <v>154</v>
      </c>
      <c r="EY3" s="7">
        <v>155</v>
      </c>
      <c r="EZ3" s="7">
        <v>156</v>
      </c>
      <c r="FA3" s="7">
        <v>157</v>
      </c>
      <c r="FB3" s="7">
        <v>158</v>
      </c>
      <c r="FC3" s="7">
        <v>159</v>
      </c>
      <c r="FD3" s="7">
        <v>160</v>
      </c>
      <c r="FE3" s="7">
        <v>161</v>
      </c>
      <c r="FF3" s="7">
        <v>162</v>
      </c>
      <c r="FG3" s="7">
        <v>163</v>
      </c>
      <c r="FH3" s="7">
        <v>164</v>
      </c>
      <c r="FI3" s="7">
        <v>165</v>
      </c>
      <c r="FJ3" s="7">
        <v>166</v>
      </c>
      <c r="FK3" s="7">
        <v>167</v>
      </c>
      <c r="FL3" s="7">
        <v>168</v>
      </c>
      <c r="FM3" s="7">
        <v>169</v>
      </c>
      <c r="FN3" s="7">
        <v>170</v>
      </c>
      <c r="FO3" s="7">
        <v>171</v>
      </c>
      <c r="FP3" s="7">
        <v>172</v>
      </c>
      <c r="FQ3" s="7">
        <v>173</v>
      </c>
      <c r="FR3" s="7">
        <v>174</v>
      </c>
      <c r="FS3" s="7">
        <v>175</v>
      </c>
      <c r="FT3" s="7">
        <v>176</v>
      </c>
      <c r="FU3" s="7">
        <v>177</v>
      </c>
      <c r="FV3" s="7">
        <v>178</v>
      </c>
      <c r="FW3" s="7">
        <v>179</v>
      </c>
      <c r="FX3" s="7">
        <v>180</v>
      </c>
      <c r="FY3" s="7">
        <v>181</v>
      </c>
      <c r="FZ3" s="7">
        <v>182</v>
      </c>
      <c r="GA3" s="7">
        <v>183</v>
      </c>
      <c r="GB3" s="7">
        <v>184</v>
      </c>
      <c r="GC3" s="7">
        <v>185</v>
      </c>
      <c r="GD3" s="7">
        <v>186</v>
      </c>
      <c r="GE3" s="7">
        <v>187</v>
      </c>
      <c r="GF3" s="7">
        <v>188</v>
      </c>
      <c r="GG3" s="7">
        <v>189</v>
      </c>
      <c r="GH3" s="7">
        <v>190</v>
      </c>
      <c r="GI3" s="7">
        <v>191</v>
      </c>
      <c r="GJ3" s="7">
        <v>192</v>
      </c>
      <c r="GK3" s="7">
        <v>193</v>
      </c>
      <c r="GL3" s="7">
        <v>194</v>
      </c>
      <c r="GM3" s="7">
        <v>195</v>
      </c>
      <c r="GN3" s="7">
        <v>196</v>
      </c>
      <c r="GO3" s="7">
        <v>197</v>
      </c>
      <c r="GP3" s="7">
        <v>198</v>
      </c>
      <c r="GQ3" s="7">
        <v>199</v>
      </c>
      <c r="GR3" s="7">
        <v>200</v>
      </c>
      <c r="GS3" s="7">
        <v>201</v>
      </c>
      <c r="GT3" s="7">
        <v>202</v>
      </c>
      <c r="GU3" s="7">
        <v>203</v>
      </c>
      <c r="GV3" s="7">
        <v>204</v>
      </c>
      <c r="GW3" s="7">
        <v>205</v>
      </c>
      <c r="GX3" s="7">
        <v>206</v>
      </c>
      <c r="GY3" s="7">
        <v>207</v>
      </c>
      <c r="GZ3" s="7">
        <v>208</v>
      </c>
      <c r="HA3" s="7">
        <v>209</v>
      </c>
      <c r="HB3" s="7">
        <v>210</v>
      </c>
      <c r="HC3" s="7">
        <v>211</v>
      </c>
      <c r="HD3" s="7">
        <v>212</v>
      </c>
      <c r="HE3" s="7">
        <v>213</v>
      </c>
      <c r="HF3" s="7">
        <v>214</v>
      </c>
      <c r="HG3" s="7">
        <v>215</v>
      </c>
    </row>
    <row r="4" spans="1:215" s="5" customFormat="1" ht="57" customHeight="1" x14ac:dyDescent="0.3">
      <c r="A4" s="36">
        <v>2</v>
      </c>
      <c r="C4" s="6" t="s">
        <v>375</v>
      </c>
      <c r="D4" s="6" t="s">
        <v>421</v>
      </c>
      <c r="E4" s="6" t="s">
        <v>422</v>
      </c>
      <c r="F4" s="6" t="s">
        <v>423</v>
      </c>
      <c r="G4" s="6" t="s">
        <v>9</v>
      </c>
      <c r="H4" s="6" t="s">
        <v>424</v>
      </c>
      <c r="I4" s="6" t="s">
        <v>41</v>
      </c>
      <c r="J4" s="6" t="s">
        <v>425</v>
      </c>
      <c r="K4" s="6" t="s">
        <v>426</v>
      </c>
      <c r="L4" s="6" t="s">
        <v>51</v>
      </c>
      <c r="M4" s="6" t="s">
        <v>63</v>
      </c>
      <c r="N4" s="6" t="s">
        <v>42</v>
      </c>
      <c r="O4" s="6" t="s">
        <v>80</v>
      </c>
      <c r="P4" s="6" t="s">
        <v>53</v>
      </c>
      <c r="Q4" s="6" t="s">
        <v>119</v>
      </c>
      <c r="R4" s="6" t="s">
        <v>57</v>
      </c>
      <c r="S4" s="6" t="s">
        <v>105</v>
      </c>
      <c r="T4" s="6" t="s">
        <v>47</v>
      </c>
      <c r="U4" s="6" t="s">
        <v>355</v>
      </c>
      <c r="V4" s="6" t="s">
        <v>23</v>
      </c>
      <c r="W4" s="6" t="s">
        <v>28</v>
      </c>
      <c r="X4" s="6" t="s">
        <v>70</v>
      </c>
      <c r="Y4" s="6" t="s">
        <v>106</v>
      </c>
      <c r="Z4" s="6" t="s">
        <v>97</v>
      </c>
      <c r="AA4" s="6" t="s">
        <v>31</v>
      </c>
      <c r="AB4" s="6" t="s">
        <v>32</v>
      </c>
      <c r="AC4" s="6" t="s">
        <v>86</v>
      </c>
      <c r="AD4" s="6" t="s">
        <v>89</v>
      </c>
      <c r="AE4" s="6" t="s">
        <v>316</v>
      </c>
      <c r="AF4" s="6" t="s">
        <v>111</v>
      </c>
      <c r="AG4" s="6" t="s">
        <v>18</v>
      </c>
      <c r="AH4" s="6" t="s">
        <v>98</v>
      </c>
      <c r="AI4" s="6" t="s">
        <v>342</v>
      </c>
      <c r="AJ4" s="6" t="s">
        <v>317</v>
      </c>
      <c r="AK4" s="6" t="s">
        <v>54</v>
      </c>
      <c r="AL4" s="6" t="s">
        <v>87</v>
      </c>
      <c r="AM4" s="6" t="s">
        <v>379</v>
      </c>
      <c r="AN4" s="6" t="s">
        <v>318</v>
      </c>
      <c r="AO4" s="6" t="s">
        <v>33</v>
      </c>
      <c r="AP4" s="6" t="s">
        <v>38</v>
      </c>
      <c r="AQ4" s="6" t="s">
        <v>319</v>
      </c>
      <c r="AR4" s="6" t="s">
        <v>10</v>
      </c>
      <c r="AS4" s="6" t="s">
        <v>48</v>
      </c>
      <c r="AT4" s="6" t="s">
        <v>81</v>
      </c>
      <c r="AU4" s="6" t="s">
        <v>427</v>
      </c>
      <c r="AV4" s="6" t="s">
        <v>320</v>
      </c>
      <c r="AW4" s="6" t="s">
        <v>368</v>
      </c>
      <c r="AX4" s="6" t="s">
        <v>8</v>
      </c>
      <c r="AY4" s="6" t="s">
        <v>345</v>
      </c>
      <c r="AZ4" s="6" t="s">
        <v>356</v>
      </c>
      <c r="BA4" s="6" t="s">
        <v>378</v>
      </c>
      <c r="BB4" s="6" t="s">
        <v>321</v>
      </c>
      <c r="BC4" s="6" t="s">
        <v>5</v>
      </c>
      <c r="BD4" s="6" t="s">
        <v>14</v>
      </c>
      <c r="BE4" s="6" t="s">
        <v>428</v>
      </c>
      <c r="BF4" s="6" t="s">
        <v>429</v>
      </c>
      <c r="BG4" s="6" t="s">
        <v>84</v>
      </c>
      <c r="BH4" s="6" t="s">
        <v>104</v>
      </c>
      <c r="BI4" s="6" t="s">
        <v>15</v>
      </c>
      <c r="BJ4" s="6" t="s">
        <v>350</v>
      </c>
      <c r="BK4" s="6" t="s">
        <v>349</v>
      </c>
      <c r="BL4" s="6" t="s">
        <v>16</v>
      </c>
      <c r="BM4" s="6" t="s">
        <v>346</v>
      </c>
      <c r="BN4" s="6" t="s">
        <v>2</v>
      </c>
      <c r="BO4" s="6" t="s">
        <v>64</v>
      </c>
      <c r="BP4" s="6" t="s">
        <v>6</v>
      </c>
      <c r="BQ4" s="6" t="s">
        <v>343</v>
      </c>
      <c r="BR4" s="6" t="s">
        <v>17</v>
      </c>
      <c r="BS4" s="6" t="s">
        <v>71</v>
      </c>
      <c r="BT4" s="6" t="s">
        <v>112</v>
      </c>
      <c r="BU4" s="6" t="s">
        <v>430</v>
      </c>
      <c r="BV4" s="6" t="s">
        <v>431</v>
      </c>
      <c r="BW4" s="6" t="s">
        <v>50</v>
      </c>
      <c r="BX4" s="6" t="s">
        <v>52</v>
      </c>
      <c r="BY4" s="6" t="s">
        <v>72</v>
      </c>
      <c r="BZ4" s="6" t="s">
        <v>90</v>
      </c>
      <c r="CA4" s="6" t="s">
        <v>371</v>
      </c>
      <c r="CB4" s="6" t="s">
        <v>370</v>
      </c>
      <c r="CC4" s="6" t="s">
        <v>27</v>
      </c>
      <c r="CD4" s="6" t="s">
        <v>376</v>
      </c>
      <c r="CE4" s="6" t="s">
        <v>353</v>
      </c>
      <c r="CF4" s="6" t="s">
        <v>352</v>
      </c>
      <c r="CG4" s="6" t="s">
        <v>11</v>
      </c>
      <c r="CH4" s="6" t="s">
        <v>432</v>
      </c>
      <c r="CI4" s="6" t="s">
        <v>433</v>
      </c>
      <c r="CJ4" s="6" t="s">
        <v>107</v>
      </c>
      <c r="CK4" s="6" t="s">
        <v>85</v>
      </c>
      <c r="CL4" s="6" t="s">
        <v>322</v>
      </c>
      <c r="CM4" s="6" t="s">
        <v>99</v>
      </c>
      <c r="CN4" s="6" t="s">
        <v>362</v>
      </c>
      <c r="CO4" s="6" t="s">
        <v>323</v>
      </c>
      <c r="CP4" s="6" t="s">
        <v>3</v>
      </c>
      <c r="CQ4" s="6" t="s">
        <v>21</v>
      </c>
      <c r="CR4" s="6" t="s">
        <v>116</v>
      </c>
      <c r="CS4" s="6" t="s">
        <v>108</v>
      </c>
      <c r="CT4" s="6" t="s">
        <v>65</v>
      </c>
      <c r="CU4" s="6" t="s">
        <v>88</v>
      </c>
      <c r="CV4" s="6" t="s">
        <v>82</v>
      </c>
      <c r="CW4" s="6" t="s">
        <v>91</v>
      </c>
      <c r="CX4" s="6" t="s">
        <v>434</v>
      </c>
      <c r="CY4" s="6" t="s">
        <v>435</v>
      </c>
      <c r="CZ4" s="6" t="s">
        <v>436</v>
      </c>
      <c r="DA4" s="6" t="s">
        <v>73</v>
      </c>
      <c r="DB4" s="6" t="s">
        <v>117</v>
      </c>
      <c r="DC4" s="6" t="s">
        <v>437</v>
      </c>
      <c r="DD4" s="6" t="s">
        <v>45</v>
      </c>
      <c r="DE4" s="6" t="s">
        <v>94</v>
      </c>
      <c r="DF4" s="6" t="s">
        <v>24</v>
      </c>
      <c r="DG4" s="6" t="s">
        <v>25</v>
      </c>
      <c r="DH4" s="6" t="s">
        <v>344</v>
      </c>
      <c r="DI4" s="6" t="s">
        <v>26</v>
      </c>
      <c r="DJ4" s="6" t="s">
        <v>438</v>
      </c>
      <c r="DK4" s="6" t="s">
        <v>34</v>
      </c>
      <c r="DL4" s="6" t="s">
        <v>100</v>
      </c>
      <c r="DM4" s="6" t="s">
        <v>66</v>
      </c>
      <c r="DN4" s="6" t="s">
        <v>22</v>
      </c>
      <c r="DO4" s="6" t="s">
        <v>55</v>
      </c>
      <c r="DP4" s="6" t="s">
        <v>113</v>
      </c>
      <c r="DQ4" s="6" t="s">
        <v>439</v>
      </c>
      <c r="DR4" s="6" t="s">
        <v>440</v>
      </c>
      <c r="DS4" s="6" t="s">
        <v>441</v>
      </c>
      <c r="DT4" s="6" t="s">
        <v>74</v>
      </c>
      <c r="DU4" s="6" t="s">
        <v>442</v>
      </c>
      <c r="DV4" s="6" t="s">
        <v>364</v>
      </c>
      <c r="DW4" s="6" t="s">
        <v>363</v>
      </c>
      <c r="DX4" s="6" t="s">
        <v>115</v>
      </c>
      <c r="DY4" s="6" t="s">
        <v>93</v>
      </c>
      <c r="DZ4" s="6" t="s">
        <v>324</v>
      </c>
      <c r="EA4" s="6" t="s">
        <v>372</v>
      </c>
      <c r="EB4" s="6" t="s">
        <v>443</v>
      </c>
      <c r="EC4" s="6" t="s">
        <v>75</v>
      </c>
      <c r="ED4" s="6" t="s">
        <v>120</v>
      </c>
      <c r="EE4" s="6" t="s">
        <v>341</v>
      </c>
      <c r="EF4" s="6" t="s">
        <v>12</v>
      </c>
      <c r="EG4" s="6" t="s">
        <v>444</v>
      </c>
      <c r="EH4" s="6" t="s">
        <v>445</v>
      </c>
      <c r="EI4" s="6" t="s">
        <v>83</v>
      </c>
      <c r="EJ4" s="6" t="s">
        <v>446</v>
      </c>
      <c r="EK4" s="6" t="s">
        <v>380</v>
      </c>
      <c r="EL4" s="6" t="s">
        <v>360</v>
      </c>
      <c r="EM4" s="6" t="s">
        <v>359</v>
      </c>
      <c r="EN4" s="6" t="s">
        <v>377</v>
      </c>
      <c r="EO4" s="6" t="s">
        <v>325</v>
      </c>
      <c r="EP4" s="6" t="s">
        <v>326</v>
      </c>
      <c r="EQ4" s="6" t="s">
        <v>354</v>
      </c>
      <c r="ER4" s="6" t="s">
        <v>367</v>
      </c>
      <c r="ES4" s="6" t="s">
        <v>366</v>
      </c>
      <c r="ET4" s="6" t="s">
        <v>447</v>
      </c>
      <c r="EU4" s="6" t="s">
        <v>109</v>
      </c>
      <c r="EV4" s="6" t="s">
        <v>46</v>
      </c>
      <c r="EW4" s="6" t="s">
        <v>49</v>
      </c>
      <c r="EX4" s="6" t="s">
        <v>39</v>
      </c>
      <c r="EY4" s="6" t="s">
        <v>19</v>
      </c>
      <c r="EZ4" s="6" t="s">
        <v>76</v>
      </c>
      <c r="FA4" s="6" t="s">
        <v>327</v>
      </c>
      <c r="FB4" s="6" t="s">
        <v>43</v>
      </c>
      <c r="FC4" s="6" t="s">
        <v>44</v>
      </c>
      <c r="FD4" s="6" t="s">
        <v>29</v>
      </c>
      <c r="FE4" s="6" t="s">
        <v>448</v>
      </c>
      <c r="FF4" s="6" t="s">
        <v>348</v>
      </c>
      <c r="FG4" s="6" t="s">
        <v>347</v>
      </c>
      <c r="FH4" s="6" t="s">
        <v>35</v>
      </c>
      <c r="FI4" s="6" t="s">
        <v>37</v>
      </c>
      <c r="FJ4" s="6" t="s">
        <v>449</v>
      </c>
      <c r="FK4" s="6" t="s">
        <v>450</v>
      </c>
      <c r="FL4" s="6" t="s">
        <v>451</v>
      </c>
      <c r="FM4" s="6" t="s">
        <v>77</v>
      </c>
      <c r="FN4" s="6" t="s">
        <v>78</v>
      </c>
      <c r="FO4" s="6" t="s">
        <v>40</v>
      </c>
      <c r="FP4" s="6" t="s">
        <v>36</v>
      </c>
      <c r="FQ4" s="6" t="s">
        <v>452</v>
      </c>
      <c r="FR4" s="6" t="s">
        <v>357</v>
      </c>
      <c r="FS4" s="6" t="s">
        <v>110</v>
      </c>
      <c r="FT4" s="6" t="s">
        <v>96</v>
      </c>
      <c r="FU4" s="6" t="s">
        <v>369</v>
      </c>
      <c r="FV4" s="6" t="s">
        <v>328</v>
      </c>
      <c r="FW4" s="6" t="s">
        <v>351</v>
      </c>
      <c r="FX4" s="6" t="s">
        <v>361</v>
      </c>
      <c r="FY4" s="6" t="s">
        <v>20</v>
      </c>
      <c r="FZ4" s="6" t="s">
        <v>453</v>
      </c>
      <c r="GA4" s="6" t="s">
        <v>13</v>
      </c>
      <c r="GB4" s="6" t="s">
        <v>103</v>
      </c>
      <c r="GC4" s="6" t="s">
        <v>374</v>
      </c>
      <c r="GD4" s="6" t="s">
        <v>373</v>
      </c>
      <c r="GE4" s="6" t="s">
        <v>67</v>
      </c>
      <c r="GF4" s="6" t="s">
        <v>58</v>
      </c>
      <c r="GG4" s="6" t="s">
        <v>68</v>
      </c>
      <c r="GH4" s="6" t="s">
        <v>101</v>
      </c>
      <c r="GI4" s="6" t="s">
        <v>95</v>
      </c>
      <c r="GJ4" s="6" t="s">
        <v>454</v>
      </c>
      <c r="GK4" s="6" t="s">
        <v>118</v>
      </c>
      <c r="GL4" s="6" t="s">
        <v>455</v>
      </c>
      <c r="GM4" s="6" t="s">
        <v>456</v>
      </c>
      <c r="GN4" s="6" t="s">
        <v>102</v>
      </c>
      <c r="GO4" s="6" t="s">
        <v>457</v>
      </c>
      <c r="GP4" s="6" t="s">
        <v>458</v>
      </c>
      <c r="GQ4" s="6" t="s">
        <v>459</v>
      </c>
      <c r="GR4" s="6" t="s">
        <v>69</v>
      </c>
      <c r="GS4" s="6" t="s">
        <v>62</v>
      </c>
      <c r="GT4" s="6" t="s">
        <v>365</v>
      </c>
      <c r="GU4" s="6" t="s">
        <v>56</v>
      </c>
      <c r="GV4" s="6" t="s">
        <v>59</v>
      </c>
      <c r="GW4" s="6" t="s">
        <v>30</v>
      </c>
      <c r="GX4" s="6" t="s">
        <v>79</v>
      </c>
      <c r="GY4" s="6" t="s">
        <v>60</v>
      </c>
      <c r="GZ4" s="6" t="s">
        <v>61</v>
      </c>
      <c r="HA4" s="6" t="s">
        <v>92</v>
      </c>
      <c r="HB4" s="6" t="s">
        <v>4</v>
      </c>
      <c r="HC4" s="6" t="s">
        <v>358</v>
      </c>
      <c r="HD4" s="6" t="s">
        <v>114</v>
      </c>
      <c r="HE4" s="6" t="s">
        <v>7</v>
      </c>
      <c r="HF4" s="6" t="s">
        <v>460</v>
      </c>
      <c r="HG4" s="6" t="s">
        <v>329</v>
      </c>
    </row>
    <row r="5" spans="1:215" x14ac:dyDescent="0.45">
      <c r="A5" s="3">
        <v>3</v>
      </c>
      <c r="B5" s="1" t="s">
        <v>384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</row>
    <row r="6" spans="1:215" x14ac:dyDescent="0.45">
      <c r="A6" s="7">
        <v>4</v>
      </c>
      <c r="B6" s="1" t="s">
        <v>244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1282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58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2606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9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414</v>
      </c>
      <c r="EW6" s="2">
        <v>233</v>
      </c>
      <c r="EX6" s="2">
        <v>0</v>
      </c>
      <c r="EY6" s="2">
        <v>0</v>
      </c>
      <c r="EZ6" s="2">
        <v>6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10</v>
      </c>
      <c r="GY6" s="2">
        <v>0</v>
      </c>
      <c r="GZ6" s="2">
        <v>3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</row>
    <row r="7" spans="1:215" x14ac:dyDescent="0.45">
      <c r="A7" s="36">
        <v>5</v>
      </c>
      <c r="B7" s="1" t="s">
        <v>166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</row>
    <row r="8" spans="1:215" x14ac:dyDescent="0.45">
      <c r="A8" s="3">
        <v>6</v>
      </c>
      <c r="B8" s="1" t="s">
        <v>174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119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8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4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</row>
    <row r="9" spans="1:215" x14ac:dyDescent="0.45">
      <c r="A9" s="7">
        <v>7</v>
      </c>
      <c r="B9" s="1" t="s">
        <v>197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4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4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</row>
    <row r="10" spans="1:215" x14ac:dyDescent="0.45">
      <c r="A10" s="36">
        <v>8</v>
      </c>
      <c r="B10" s="1" t="s">
        <v>406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</row>
    <row r="11" spans="1:215" x14ac:dyDescent="0.45">
      <c r="A11" s="3">
        <v>9</v>
      </c>
      <c r="B11" s="1" t="s">
        <v>167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</row>
    <row r="12" spans="1:215" x14ac:dyDescent="0.45">
      <c r="A12" s="7">
        <v>10</v>
      </c>
      <c r="B12" s="1" t="s">
        <v>290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3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</row>
    <row r="13" spans="1:215" x14ac:dyDescent="0.45">
      <c r="A13" s="36">
        <v>11</v>
      </c>
      <c r="B13" s="1" t="s">
        <v>411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</row>
    <row r="14" spans="1:215" x14ac:dyDescent="0.45">
      <c r="A14" s="3">
        <v>12</v>
      </c>
      <c r="B14" s="1" t="s">
        <v>383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</row>
    <row r="15" spans="1:215" x14ac:dyDescent="0.45">
      <c r="A15" s="7">
        <v>13</v>
      </c>
      <c r="B15" s="1" t="s">
        <v>277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</row>
    <row r="16" spans="1:215" x14ac:dyDescent="0.45">
      <c r="A16" s="36">
        <v>14</v>
      </c>
      <c r="B16" s="1" t="s">
        <v>257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19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3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3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138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</row>
    <row r="17" spans="1:215" x14ac:dyDescent="0.45">
      <c r="A17" s="3">
        <v>15</v>
      </c>
      <c r="B17" s="1" t="s">
        <v>385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</row>
    <row r="18" spans="1:215" x14ac:dyDescent="0.45">
      <c r="A18" s="7">
        <v>16</v>
      </c>
      <c r="B18" s="1" t="s">
        <v>245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33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</row>
    <row r="19" spans="1:215" x14ac:dyDescent="0.45">
      <c r="A19" s="36">
        <v>17</v>
      </c>
      <c r="B19" s="1" t="s">
        <v>461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</row>
    <row r="20" spans="1:215" x14ac:dyDescent="0.45">
      <c r="A20" s="3">
        <v>18</v>
      </c>
      <c r="B20" s="1" t="s">
        <v>122</v>
      </c>
      <c r="C20" s="2">
        <v>0</v>
      </c>
      <c r="D20" s="2">
        <v>0</v>
      </c>
      <c r="E20" s="2">
        <v>9</v>
      </c>
      <c r="F20" s="2">
        <v>0</v>
      </c>
      <c r="G20" s="2">
        <v>3</v>
      </c>
      <c r="H20" s="2">
        <v>0</v>
      </c>
      <c r="I20" s="2">
        <v>755</v>
      </c>
      <c r="J20" s="2">
        <v>20</v>
      </c>
      <c r="K20" s="2">
        <v>0</v>
      </c>
      <c r="L20" s="2">
        <v>800</v>
      </c>
      <c r="M20" s="2">
        <v>53</v>
      </c>
      <c r="N20" s="2">
        <v>0</v>
      </c>
      <c r="O20" s="2">
        <v>0</v>
      </c>
      <c r="P20" s="2">
        <v>5</v>
      </c>
      <c r="Q20" s="2">
        <v>4</v>
      </c>
      <c r="R20" s="2">
        <v>4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124</v>
      </c>
      <c r="Y20" s="2">
        <v>0</v>
      </c>
      <c r="Z20" s="2">
        <v>7</v>
      </c>
      <c r="AA20" s="2">
        <v>333</v>
      </c>
      <c r="AB20" s="2">
        <v>3</v>
      </c>
      <c r="AC20" s="2">
        <v>283</v>
      </c>
      <c r="AD20" s="2">
        <v>3</v>
      </c>
      <c r="AE20" s="2">
        <v>0</v>
      </c>
      <c r="AF20" s="2">
        <v>1304</v>
      </c>
      <c r="AG20" s="2">
        <v>0</v>
      </c>
      <c r="AH20" s="2">
        <v>0</v>
      </c>
      <c r="AI20" s="2">
        <v>0</v>
      </c>
      <c r="AJ20" s="2">
        <v>0</v>
      </c>
      <c r="AK20" s="2">
        <v>10</v>
      </c>
      <c r="AL20" s="2">
        <v>0</v>
      </c>
      <c r="AM20" s="2">
        <v>0</v>
      </c>
      <c r="AN20" s="2">
        <v>41</v>
      </c>
      <c r="AO20" s="2">
        <v>175</v>
      </c>
      <c r="AP20" s="2">
        <v>9</v>
      </c>
      <c r="AQ20" s="2">
        <v>0</v>
      </c>
      <c r="AR20" s="2">
        <v>0</v>
      </c>
      <c r="AS20" s="2">
        <v>381</v>
      </c>
      <c r="AT20" s="2">
        <v>3</v>
      </c>
      <c r="AU20" s="2">
        <v>20</v>
      </c>
      <c r="AV20" s="2">
        <v>0</v>
      </c>
      <c r="AW20" s="2">
        <v>0</v>
      </c>
      <c r="AX20" s="2">
        <v>9</v>
      </c>
      <c r="AY20" s="2">
        <v>0</v>
      </c>
      <c r="AZ20" s="2">
        <v>0</v>
      </c>
      <c r="BA20" s="2">
        <v>0</v>
      </c>
      <c r="BB20" s="2">
        <v>0</v>
      </c>
      <c r="BC20" s="2">
        <v>33132</v>
      </c>
      <c r="BD20" s="2">
        <v>0</v>
      </c>
      <c r="BE20" s="2">
        <v>5</v>
      </c>
      <c r="BF20" s="2">
        <v>15</v>
      </c>
      <c r="BG20" s="2">
        <v>10</v>
      </c>
      <c r="BH20" s="2">
        <v>58</v>
      </c>
      <c r="BI20" s="2">
        <v>7</v>
      </c>
      <c r="BJ20" s="2">
        <v>0</v>
      </c>
      <c r="BK20" s="2">
        <v>0</v>
      </c>
      <c r="BL20" s="2">
        <v>69</v>
      </c>
      <c r="BM20" s="2">
        <v>0</v>
      </c>
      <c r="BN20" s="2">
        <v>0</v>
      </c>
      <c r="BO20" s="2">
        <v>0</v>
      </c>
      <c r="BP20" s="2">
        <v>37</v>
      </c>
      <c r="BQ20" s="2">
        <v>0</v>
      </c>
      <c r="BR20" s="2">
        <v>1603</v>
      </c>
      <c r="BS20" s="2">
        <v>140</v>
      </c>
      <c r="BT20" s="2">
        <v>105</v>
      </c>
      <c r="BU20" s="2">
        <v>46</v>
      </c>
      <c r="BV20" s="2">
        <v>6</v>
      </c>
      <c r="BW20" s="2">
        <v>563</v>
      </c>
      <c r="BX20" s="2">
        <v>6</v>
      </c>
      <c r="BY20" s="2">
        <v>334</v>
      </c>
      <c r="BZ20" s="2">
        <v>0</v>
      </c>
      <c r="CA20" s="2">
        <v>0</v>
      </c>
      <c r="CB20" s="2">
        <v>0</v>
      </c>
      <c r="CC20" s="2">
        <v>46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136</v>
      </c>
      <c r="CN20" s="2">
        <v>0</v>
      </c>
      <c r="CO20" s="2">
        <v>3</v>
      </c>
      <c r="CP20" s="2">
        <v>0</v>
      </c>
      <c r="CQ20" s="2">
        <v>622</v>
      </c>
      <c r="CR20" s="2">
        <v>82</v>
      </c>
      <c r="CS20" s="2">
        <v>0</v>
      </c>
      <c r="CT20" s="2">
        <v>89</v>
      </c>
      <c r="CU20" s="2">
        <v>11</v>
      </c>
      <c r="CV20" s="2">
        <v>0</v>
      </c>
      <c r="CW20" s="2">
        <v>2103</v>
      </c>
      <c r="CX20" s="2">
        <v>0</v>
      </c>
      <c r="CY20" s="2">
        <v>0</v>
      </c>
      <c r="CZ20" s="2">
        <v>5</v>
      </c>
      <c r="DA20" s="2">
        <v>8</v>
      </c>
      <c r="DB20" s="2">
        <v>109</v>
      </c>
      <c r="DC20" s="2">
        <v>0</v>
      </c>
      <c r="DD20" s="2">
        <v>0</v>
      </c>
      <c r="DE20" s="2">
        <v>45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98</v>
      </c>
      <c r="DL20" s="2">
        <v>110</v>
      </c>
      <c r="DM20" s="2">
        <v>190</v>
      </c>
      <c r="DN20" s="2">
        <v>29</v>
      </c>
      <c r="DO20" s="2">
        <v>0</v>
      </c>
      <c r="DP20" s="2">
        <v>1100</v>
      </c>
      <c r="DQ20" s="2">
        <v>0</v>
      </c>
      <c r="DR20" s="2">
        <v>47</v>
      </c>
      <c r="DS20" s="2">
        <v>20</v>
      </c>
      <c r="DT20" s="2">
        <v>23</v>
      </c>
      <c r="DU20" s="2">
        <v>15</v>
      </c>
      <c r="DV20" s="2">
        <v>0</v>
      </c>
      <c r="DW20" s="2">
        <v>0</v>
      </c>
      <c r="DX20" s="2">
        <v>329</v>
      </c>
      <c r="DY20" s="2">
        <v>0</v>
      </c>
      <c r="DZ20" s="2">
        <v>0</v>
      </c>
      <c r="EA20" s="2">
        <v>0</v>
      </c>
      <c r="EB20" s="2">
        <v>0</v>
      </c>
      <c r="EC20" s="2">
        <v>39</v>
      </c>
      <c r="ED20" s="2">
        <v>0</v>
      </c>
      <c r="EE20" s="2">
        <v>0</v>
      </c>
      <c r="EF20" s="2">
        <v>3</v>
      </c>
      <c r="EG20" s="2">
        <v>67</v>
      </c>
      <c r="EH20" s="2">
        <v>0</v>
      </c>
      <c r="EI20" s="2">
        <v>0</v>
      </c>
      <c r="EJ20" s="2">
        <v>71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289</v>
      </c>
      <c r="EW20" s="2">
        <v>125</v>
      </c>
      <c r="EX20" s="2">
        <v>112</v>
      </c>
      <c r="EY20" s="2">
        <v>40</v>
      </c>
      <c r="EZ20" s="2">
        <v>764</v>
      </c>
      <c r="FA20" s="2">
        <v>66</v>
      </c>
      <c r="FB20" s="2">
        <v>58</v>
      </c>
      <c r="FC20" s="2">
        <v>0</v>
      </c>
      <c r="FD20" s="2">
        <v>99</v>
      </c>
      <c r="FE20" s="2">
        <v>102</v>
      </c>
      <c r="FF20" s="2">
        <v>0</v>
      </c>
      <c r="FG20" s="2">
        <v>0</v>
      </c>
      <c r="FH20" s="2">
        <v>458</v>
      </c>
      <c r="FI20" s="2">
        <v>7</v>
      </c>
      <c r="FJ20" s="2">
        <v>0</v>
      </c>
      <c r="FK20" s="2">
        <v>10</v>
      </c>
      <c r="FL20" s="2">
        <v>5</v>
      </c>
      <c r="FM20" s="2">
        <v>0</v>
      </c>
      <c r="FN20" s="2">
        <v>510</v>
      </c>
      <c r="FO20" s="2">
        <v>6</v>
      </c>
      <c r="FP20" s="2">
        <v>3</v>
      </c>
      <c r="FQ20" s="2">
        <v>109</v>
      </c>
      <c r="FR20" s="2">
        <v>0</v>
      </c>
      <c r="FS20" s="2">
        <v>9</v>
      </c>
      <c r="FT20" s="2">
        <v>7</v>
      </c>
      <c r="FU20" s="2">
        <v>0</v>
      </c>
      <c r="FV20" s="2">
        <v>14</v>
      </c>
      <c r="FW20" s="2">
        <v>0</v>
      </c>
      <c r="FX20" s="2">
        <v>0</v>
      </c>
      <c r="FY20" s="2">
        <v>285</v>
      </c>
      <c r="FZ20" s="2">
        <v>14</v>
      </c>
      <c r="GA20" s="2">
        <v>0</v>
      </c>
      <c r="GB20" s="2">
        <v>67</v>
      </c>
      <c r="GC20" s="2">
        <v>0</v>
      </c>
      <c r="GD20" s="2">
        <v>0</v>
      </c>
      <c r="GE20" s="2">
        <v>494</v>
      </c>
      <c r="GF20" s="2">
        <v>0</v>
      </c>
      <c r="GG20" s="2">
        <v>99</v>
      </c>
      <c r="GH20" s="2">
        <v>3</v>
      </c>
      <c r="GI20" s="2">
        <v>96</v>
      </c>
      <c r="GJ20" s="2">
        <v>0</v>
      </c>
      <c r="GK20" s="2">
        <v>3</v>
      </c>
      <c r="GL20" s="2">
        <v>5</v>
      </c>
      <c r="GM20" s="2">
        <v>20</v>
      </c>
      <c r="GN20" s="2">
        <v>11</v>
      </c>
      <c r="GO20" s="2">
        <v>4</v>
      </c>
      <c r="GP20" s="2">
        <v>15</v>
      </c>
      <c r="GQ20" s="2">
        <v>0</v>
      </c>
      <c r="GR20" s="2">
        <v>7</v>
      </c>
      <c r="GS20" s="2">
        <v>3</v>
      </c>
      <c r="GT20" s="2">
        <v>0</v>
      </c>
      <c r="GU20" s="2">
        <v>645</v>
      </c>
      <c r="GV20" s="2">
        <v>0</v>
      </c>
      <c r="GW20" s="2">
        <v>13</v>
      </c>
      <c r="GX20" s="2">
        <v>325</v>
      </c>
      <c r="GY20" s="2">
        <v>17</v>
      </c>
      <c r="GZ20" s="2">
        <v>6</v>
      </c>
      <c r="HA20" s="2">
        <v>5521</v>
      </c>
      <c r="HB20" s="2">
        <v>0</v>
      </c>
      <c r="HC20" s="2">
        <v>0</v>
      </c>
      <c r="HD20" s="2">
        <v>0</v>
      </c>
      <c r="HE20" s="2">
        <v>0</v>
      </c>
      <c r="HF20" s="2">
        <v>8</v>
      </c>
      <c r="HG20" s="2">
        <v>0</v>
      </c>
    </row>
    <row r="21" spans="1:215" x14ac:dyDescent="0.45">
      <c r="A21" s="7">
        <v>19</v>
      </c>
      <c r="B21" s="1" t="s">
        <v>330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</row>
    <row r="22" spans="1:215" x14ac:dyDescent="0.45">
      <c r="A22" s="36">
        <v>20</v>
      </c>
      <c r="B22" s="1" t="s">
        <v>386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</row>
    <row r="23" spans="1:215" x14ac:dyDescent="0.45">
      <c r="A23" s="3">
        <v>21</v>
      </c>
      <c r="B23" s="1" t="s">
        <v>331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</row>
    <row r="24" spans="1:215" x14ac:dyDescent="0.45">
      <c r="A24" s="7">
        <v>22</v>
      </c>
      <c r="B24" s="1" t="s">
        <v>151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37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23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4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3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</row>
    <row r="25" spans="1:215" x14ac:dyDescent="0.45">
      <c r="A25" s="36">
        <v>23</v>
      </c>
      <c r="B25" s="1" t="s">
        <v>246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6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5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11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3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</row>
    <row r="26" spans="1:215" x14ac:dyDescent="0.45">
      <c r="A26" s="3">
        <v>24</v>
      </c>
      <c r="B26" s="1" t="s">
        <v>462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</row>
    <row r="27" spans="1:215" x14ac:dyDescent="0.45">
      <c r="A27" s="7">
        <v>25</v>
      </c>
      <c r="B27" s="1" t="s">
        <v>205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12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4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3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</row>
    <row r="28" spans="1:215" x14ac:dyDescent="0.45">
      <c r="A28" s="36">
        <v>26</v>
      </c>
      <c r="B28" s="1" t="s">
        <v>237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486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46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3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</row>
    <row r="29" spans="1:215" x14ac:dyDescent="0.45">
      <c r="A29" s="3">
        <v>27</v>
      </c>
      <c r="B29" s="1" t="s">
        <v>278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</row>
    <row r="30" spans="1:215" x14ac:dyDescent="0.45">
      <c r="A30" s="7">
        <v>28</v>
      </c>
      <c r="B30" s="1" t="s">
        <v>186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4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16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</row>
    <row r="31" spans="1:215" x14ac:dyDescent="0.45">
      <c r="A31" s="36">
        <v>29</v>
      </c>
      <c r="B31" s="1" t="s">
        <v>152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9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</row>
    <row r="32" spans="1:215" x14ac:dyDescent="0.45">
      <c r="A32" s="3">
        <v>30</v>
      </c>
      <c r="B32" s="1" t="s">
        <v>268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</row>
    <row r="33" spans="1:215" x14ac:dyDescent="0.45">
      <c r="A33" s="7">
        <v>31</v>
      </c>
      <c r="B33" s="1" t="s">
        <v>254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</row>
    <row r="34" spans="1:215" x14ac:dyDescent="0.45">
      <c r="A34" s="36">
        <v>32</v>
      </c>
      <c r="B34" s="1" t="s">
        <v>238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16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</row>
    <row r="35" spans="1:215" x14ac:dyDescent="0.45">
      <c r="A35" s="3">
        <v>33</v>
      </c>
      <c r="B35" s="1" t="s">
        <v>332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7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</row>
    <row r="36" spans="1:215" x14ac:dyDescent="0.45">
      <c r="A36" s="7">
        <v>34</v>
      </c>
      <c r="B36" s="1" t="s">
        <v>463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791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99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77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5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418</v>
      </c>
      <c r="FI36" s="2">
        <v>21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4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</row>
    <row r="37" spans="1:215" x14ac:dyDescent="0.45">
      <c r="A37" s="36">
        <v>35</v>
      </c>
      <c r="B37" s="1" t="s">
        <v>464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3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</row>
    <row r="38" spans="1:215" x14ac:dyDescent="0.45">
      <c r="A38" s="3">
        <v>36</v>
      </c>
      <c r="B38" s="1" t="s">
        <v>258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9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37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3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</row>
    <row r="39" spans="1:215" x14ac:dyDescent="0.45">
      <c r="A39" s="7">
        <v>37</v>
      </c>
      <c r="B39" s="1" t="s">
        <v>387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</row>
    <row r="40" spans="1:215" x14ac:dyDescent="0.45">
      <c r="A40" s="36">
        <v>38</v>
      </c>
      <c r="B40" s="1" t="s">
        <v>225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5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3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3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</row>
    <row r="41" spans="1:215" x14ac:dyDescent="0.45">
      <c r="A41" s="3">
        <v>39</v>
      </c>
      <c r="B41" s="1" t="s">
        <v>175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10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8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36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</row>
    <row r="42" spans="1:215" x14ac:dyDescent="0.45">
      <c r="A42" s="7">
        <v>40</v>
      </c>
      <c r="B42" s="1" t="s">
        <v>291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10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</row>
    <row r="43" spans="1:215" x14ac:dyDescent="0.45">
      <c r="A43" s="36">
        <v>41</v>
      </c>
      <c r="B43" s="1" t="s">
        <v>220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183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50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311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5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5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7166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3</v>
      </c>
      <c r="DM43" s="2">
        <v>0</v>
      </c>
      <c r="DN43" s="2">
        <v>0</v>
      </c>
      <c r="DO43" s="2">
        <v>0</v>
      </c>
      <c r="DP43" s="2">
        <v>221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279</v>
      </c>
      <c r="DY43" s="2">
        <v>11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5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125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</row>
    <row r="44" spans="1:215" x14ac:dyDescent="0.45">
      <c r="A44" s="3">
        <v>42</v>
      </c>
      <c r="B44" s="1" t="s">
        <v>255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7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3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43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4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4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3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</row>
    <row r="45" spans="1:215" x14ac:dyDescent="0.45">
      <c r="A45" s="7">
        <v>43</v>
      </c>
      <c r="B45" s="1" t="s">
        <v>276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</row>
    <row r="46" spans="1:215" x14ac:dyDescent="0.45">
      <c r="A46" s="36">
        <v>44</v>
      </c>
      <c r="B46" s="1" t="s">
        <v>410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</row>
    <row r="47" spans="1:215" x14ac:dyDescent="0.45">
      <c r="A47" s="3">
        <v>45</v>
      </c>
      <c r="B47" s="1" t="s">
        <v>405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</row>
    <row r="48" spans="1:215" x14ac:dyDescent="0.45">
      <c r="A48" s="7">
        <v>46</v>
      </c>
      <c r="B48" s="1" t="s">
        <v>259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54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475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</row>
    <row r="49" spans="1:215" x14ac:dyDescent="0.45">
      <c r="A49" s="36">
        <v>47</v>
      </c>
      <c r="B49" s="1" t="s">
        <v>388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</row>
    <row r="50" spans="1:215" x14ac:dyDescent="0.45">
      <c r="A50" s="3">
        <v>48</v>
      </c>
      <c r="B50" s="1" t="s">
        <v>465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779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50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115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5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4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3651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66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75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5</v>
      </c>
      <c r="GG50" s="2">
        <v>0</v>
      </c>
      <c r="GH50" s="2">
        <v>0</v>
      </c>
      <c r="GI50" s="2">
        <v>0</v>
      </c>
      <c r="GJ50" s="2">
        <v>0</v>
      </c>
      <c r="GK50" s="2">
        <v>22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3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45</v>
      </c>
      <c r="GZ50" s="2">
        <v>0</v>
      </c>
      <c r="HA50" s="2">
        <v>17</v>
      </c>
      <c r="HB50" s="2">
        <v>0</v>
      </c>
      <c r="HC50" s="2">
        <v>0</v>
      </c>
      <c r="HD50" s="2">
        <v>10</v>
      </c>
      <c r="HE50" s="2">
        <v>0</v>
      </c>
      <c r="HF50" s="2">
        <v>0</v>
      </c>
      <c r="HG50" s="2">
        <v>0</v>
      </c>
    </row>
    <row r="51" spans="1:215" x14ac:dyDescent="0.45">
      <c r="A51" s="7">
        <v>49</v>
      </c>
      <c r="B51" s="1" t="s">
        <v>333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</row>
    <row r="52" spans="1:215" x14ac:dyDescent="0.45">
      <c r="A52" s="36">
        <v>50</v>
      </c>
      <c r="B52" s="1" t="s">
        <v>260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16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72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</row>
    <row r="53" spans="1:215" x14ac:dyDescent="0.45">
      <c r="A53" s="3">
        <v>51</v>
      </c>
      <c r="B53" s="1" t="s">
        <v>283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3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</row>
    <row r="54" spans="1:215" x14ac:dyDescent="0.45">
      <c r="A54" s="7">
        <v>52</v>
      </c>
      <c r="B54" s="1" t="s">
        <v>134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101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215</v>
      </c>
      <c r="DS54" s="2">
        <v>13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5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</row>
    <row r="55" spans="1:215" x14ac:dyDescent="0.45">
      <c r="A55" s="36">
        <v>53</v>
      </c>
      <c r="B55" s="1" t="s">
        <v>269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</row>
    <row r="56" spans="1:215" x14ac:dyDescent="0.45">
      <c r="A56" s="3">
        <v>54</v>
      </c>
      <c r="B56" s="1" t="s">
        <v>466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4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</row>
    <row r="57" spans="1:215" x14ac:dyDescent="0.45">
      <c r="A57" s="7">
        <v>55</v>
      </c>
      <c r="B57" s="1" t="s">
        <v>176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15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354</v>
      </c>
      <c r="AP57" s="2">
        <v>4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79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228</v>
      </c>
      <c r="FI57" s="2">
        <v>8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</row>
    <row r="58" spans="1:215" x14ac:dyDescent="0.45">
      <c r="A58" s="36">
        <v>56</v>
      </c>
      <c r="B58" s="1" t="s">
        <v>177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19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138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34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</row>
    <row r="59" spans="1:215" x14ac:dyDescent="0.45">
      <c r="A59" s="3">
        <v>57</v>
      </c>
      <c r="B59" s="1" t="s">
        <v>467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15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11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</row>
    <row r="60" spans="1:215" x14ac:dyDescent="0.45">
      <c r="A60" s="7">
        <v>58</v>
      </c>
      <c r="B60" s="1" t="s">
        <v>160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4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8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</row>
    <row r="61" spans="1:215" x14ac:dyDescent="0.45">
      <c r="A61" s="36">
        <v>59</v>
      </c>
      <c r="B61" s="1" t="s">
        <v>468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4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</row>
    <row r="62" spans="1:215" x14ac:dyDescent="0.45">
      <c r="A62" s="3">
        <v>60</v>
      </c>
      <c r="B62" s="1" t="s">
        <v>185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7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3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0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0</v>
      </c>
      <c r="HA62" s="2">
        <v>0</v>
      </c>
      <c r="HB62" s="2">
        <v>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</row>
    <row r="63" spans="1:215" x14ac:dyDescent="0.45">
      <c r="A63" s="7">
        <v>61</v>
      </c>
      <c r="B63" s="1" t="s">
        <v>261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</row>
    <row r="64" spans="1:215" x14ac:dyDescent="0.45">
      <c r="A64" s="36">
        <v>62</v>
      </c>
      <c r="B64" s="1" t="s">
        <v>198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4</v>
      </c>
      <c r="K64" s="2">
        <v>0</v>
      </c>
      <c r="L64" s="2">
        <v>216</v>
      </c>
      <c r="M64" s="2">
        <v>4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60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5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32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15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4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3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</row>
    <row r="65" spans="1:215" x14ac:dyDescent="0.45">
      <c r="A65" s="3">
        <v>63</v>
      </c>
      <c r="B65" s="1" t="s">
        <v>270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16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157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</row>
    <row r="66" spans="1:215" x14ac:dyDescent="0.45">
      <c r="A66" s="7">
        <v>64</v>
      </c>
      <c r="B66" s="1" t="s">
        <v>143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3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4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1397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3</v>
      </c>
      <c r="BM66" s="2">
        <v>0</v>
      </c>
      <c r="BN66" s="2">
        <v>0</v>
      </c>
      <c r="BO66" s="2">
        <v>0</v>
      </c>
      <c r="BP66" s="2">
        <v>4</v>
      </c>
      <c r="BQ66" s="2">
        <v>0</v>
      </c>
      <c r="BR66" s="2">
        <v>3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8</v>
      </c>
      <c r="DN66" s="2">
        <v>0</v>
      </c>
      <c r="DO66" s="2">
        <v>0</v>
      </c>
      <c r="DP66" s="2">
        <v>4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3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3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5</v>
      </c>
      <c r="FZ66" s="2">
        <v>0</v>
      </c>
      <c r="GA66" s="2">
        <v>0</v>
      </c>
      <c r="GB66" s="2">
        <v>3</v>
      </c>
      <c r="GC66" s="2">
        <v>0</v>
      </c>
      <c r="GD66" s="2">
        <v>0</v>
      </c>
      <c r="GE66" s="2">
        <v>6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5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</row>
    <row r="67" spans="1:215" x14ac:dyDescent="0.45">
      <c r="A67" s="36">
        <v>65</v>
      </c>
      <c r="B67" s="1" t="s">
        <v>292</v>
      </c>
      <c r="C67" s="2">
        <v>0</v>
      </c>
      <c r="D67" s="2">
        <v>0</v>
      </c>
      <c r="E67" s="2">
        <v>3</v>
      </c>
      <c r="F67" s="2">
        <v>3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24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5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16</v>
      </c>
      <c r="GM67" s="2">
        <v>61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</row>
    <row r="68" spans="1:215" x14ac:dyDescent="0.45">
      <c r="A68" s="3">
        <v>66</v>
      </c>
      <c r="B68" s="1" t="s">
        <v>188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4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0</v>
      </c>
      <c r="HB68" s="2">
        <v>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</row>
    <row r="69" spans="1:215" x14ac:dyDescent="0.45">
      <c r="A69" s="7">
        <v>67</v>
      </c>
      <c r="B69" s="1" t="s">
        <v>293</v>
      </c>
      <c r="C69" s="2">
        <v>0</v>
      </c>
      <c r="D69" s="2">
        <v>0</v>
      </c>
      <c r="E69" s="2">
        <v>10</v>
      </c>
      <c r="F69" s="2">
        <v>10</v>
      </c>
      <c r="G69" s="2">
        <v>0</v>
      </c>
      <c r="H69" s="2">
        <v>0</v>
      </c>
      <c r="I69" s="2">
        <v>0</v>
      </c>
      <c r="J69" s="2">
        <v>99</v>
      </c>
      <c r="K69" s="2">
        <v>0</v>
      </c>
      <c r="L69" s="2">
        <v>3</v>
      </c>
      <c r="M69" s="2">
        <v>14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19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28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9</v>
      </c>
      <c r="EH69" s="2">
        <v>0</v>
      </c>
      <c r="EI69" s="2">
        <v>0</v>
      </c>
      <c r="EJ69" s="2">
        <v>229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10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15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0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</row>
    <row r="70" spans="1:215" x14ac:dyDescent="0.45">
      <c r="A70" s="36">
        <v>68</v>
      </c>
      <c r="B70" s="1" t="s">
        <v>262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</row>
    <row r="71" spans="1:215" x14ac:dyDescent="0.45">
      <c r="A71" s="3">
        <v>69</v>
      </c>
      <c r="B71" s="1" t="s">
        <v>394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</row>
    <row r="72" spans="1:215" x14ac:dyDescent="0.45">
      <c r="A72" s="7">
        <v>70</v>
      </c>
      <c r="B72" s="1" t="s">
        <v>135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6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106</v>
      </c>
      <c r="BD72" s="2">
        <v>0</v>
      </c>
      <c r="BE72" s="2">
        <v>0</v>
      </c>
      <c r="BF72" s="2">
        <v>38</v>
      </c>
      <c r="BG72" s="2">
        <v>49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11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347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3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5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8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</row>
    <row r="73" spans="1:215" x14ac:dyDescent="0.45">
      <c r="A73" s="36">
        <v>71</v>
      </c>
      <c r="B73" s="1" t="s">
        <v>161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9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12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</row>
    <row r="74" spans="1:215" x14ac:dyDescent="0.45">
      <c r="A74" s="3">
        <v>72</v>
      </c>
      <c r="B74" s="1" t="s">
        <v>153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30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34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4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3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3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</row>
    <row r="75" spans="1:215" x14ac:dyDescent="0.45">
      <c r="A75" s="7">
        <v>73</v>
      </c>
      <c r="B75" s="1" t="s">
        <v>408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</row>
    <row r="76" spans="1:215" x14ac:dyDescent="0.45">
      <c r="A76" s="36">
        <v>74</v>
      </c>
      <c r="B76" s="1" t="s">
        <v>136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</row>
    <row r="77" spans="1:215" x14ac:dyDescent="0.45">
      <c r="A77" s="3">
        <v>75</v>
      </c>
      <c r="B77" s="1" t="s">
        <v>206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22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3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</row>
    <row r="78" spans="1:215" x14ac:dyDescent="0.45">
      <c r="A78" s="7">
        <v>76</v>
      </c>
      <c r="B78" s="1" t="s">
        <v>247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3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</row>
    <row r="79" spans="1:215" x14ac:dyDescent="0.45">
      <c r="A79" s="36">
        <v>77</v>
      </c>
      <c r="B79" s="1" t="s">
        <v>154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25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4</v>
      </c>
      <c r="AY79" s="2">
        <v>0</v>
      </c>
      <c r="AZ79" s="2">
        <v>0</v>
      </c>
      <c r="BA79" s="2">
        <v>0</v>
      </c>
      <c r="BB79" s="2">
        <v>0</v>
      </c>
      <c r="BC79" s="2">
        <v>235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108</v>
      </c>
      <c r="BQ79" s="2">
        <v>0</v>
      </c>
      <c r="BR79" s="2">
        <v>8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9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4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3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5</v>
      </c>
      <c r="GV79" s="2">
        <v>0</v>
      </c>
      <c r="GW79" s="2">
        <v>3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</row>
    <row r="80" spans="1:215" x14ac:dyDescent="0.45">
      <c r="A80" s="3">
        <v>78</v>
      </c>
      <c r="B80" s="1" t="s">
        <v>284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7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3</v>
      </c>
      <c r="BD80" s="2">
        <v>0</v>
      </c>
      <c r="BE80" s="2">
        <v>5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4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</row>
    <row r="81" spans="1:215" x14ac:dyDescent="0.45">
      <c r="A81" s="7">
        <v>79</v>
      </c>
      <c r="B81" s="1" t="s">
        <v>168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4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</row>
    <row r="82" spans="1:215" x14ac:dyDescent="0.45">
      <c r="A82" s="36">
        <v>80</v>
      </c>
      <c r="B82" s="1" t="s">
        <v>178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82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1609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3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65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</row>
    <row r="83" spans="1:215" x14ac:dyDescent="0.45">
      <c r="A83" s="3">
        <v>81</v>
      </c>
      <c r="B83" s="1" t="s">
        <v>162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</row>
    <row r="84" spans="1:215" x14ac:dyDescent="0.45">
      <c r="A84" s="7">
        <v>82</v>
      </c>
      <c r="B84" s="1" t="s">
        <v>130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</row>
    <row r="85" spans="1:215" x14ac:dyDescent="0.45">
      <c r="A85" s="36">
        <v>83</v>
      </c>
      <c r="B85" s="1" t="s">
        <v>271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</row>
    <row r="86" spans="1:215" x14ac:dyDescent="0.45">
      <c r="A86" s="3">
        <v>84</v>
      </c>
      <c r="B86" s="1" t="s">
        <v>148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4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</row>
    <row r="87" spans="1:215" x14ac:dyDescent="0.45">
      <c r="A87" s="7">
        <v>85</v>
      </c>
      <c r="B87" s="1" t="s">
        <v>285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5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</row>
    <row r="88" spans="1:215" x14ac:dyDescent="0.45">
      <c r="A88" s="36">
        <v>86</v>
      </c>
      <c r="B88" s="1" t="s">
        <v>263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4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</row>
    <row r="89" spans="1:215" x14ac:dyDescent="0.45">
      <c r="A89" s="3">
        <v>87</v>
      </c>
      <c r="B89" s="1" t="s">
        <v>397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</row>
    <row r="90" spans="1:215" x14ac:dyDescent="0.45">
      <c r="A90" s="7">
        <v>88</v>
      </c>
      <c r="B90" s="1" t="s">
        <v>272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</row>
    <row r="91" spans="1:215" x14ac:dyDescent="0.45">
      <c r="A91" s="36">
        <v>89</v>
      </c>
      <c r="B91" s="1" t="s">
        <v>469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337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36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28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63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</row>
    <row r="92" spans="1:215" x14ac:dyDescent="0.45">
      <c r="A92" s="3">
        <v>90</v>
      </c>
      <c r="B92" s="1" t="s">
        <v>189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55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97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4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</row>
    <row r="93" spans="1:215" x14ac:dyDescent="0.45">
      <c r="A93" s="7">
        <v>91</v>
      </c>
      <c r="B93" s="1" t="s">
        <v>163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3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0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</row>
    <row r="94" spans="1:215" x14ac:dyDescent="0.45">
      <c r="A94" s="36">
        <v>92</v>
      </c>
      <c r="B94" s="1" t="s">
        <v>239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6</v>
      </c>
      <c r="M94" s="2">
        <v>0</v>
      </c>
      <c r="N94" s="2">
        <v>0</v>
      </c>
      <c r="O94" s="2">
        <v>7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59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2009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4</v>
      </c>
      <c r="BS94" s="2">
        <v>631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1506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5</v>
      </c>
      <c r="CL94" s="2">
        <v>4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3</v>
      </c>
      <c r="CS94" s="2">
        <v>0</v>
      </c>
      <c r="CT94" s="2">
        <v>261</v>
      </c>
      <c r="CU94" s="2">
        <v>0</v>
      </c>
      <c r="CV94" s="2">
        <v>3</v>
      </c>
      <c r="CW94" s="2">
        <v>0</v>
      </c>
      <c r="CX94" s="2">
        <v>0</v>
      </c>
      <c r="CY94" s="2">
        <v>0</v>
      </c>
      <c r="CZ94" s="2">
        <v>0</v>
      </c>
      <c r="DA94" s="2">
        <v>61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793</v>
      </c>
      <c r="DN94" s="2">
        <v>0</v>
      </c>
      <c r="DO94" s="2">
        <v>0</v>
      </c>
      <c r="DP94" s="2">
        <v>9</v>
      </c>
      <c r="DQ94" s="2">
        <v>0</v>
      </c>
      <c r="DR94" s="2">
        <v>0</v>
      </c>
      <c r="DS94" s="2">
        <v>0</v>
      </c>
      <c r="DT94" s="2">
        <v>166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7</v>
      </c>
      <c r="EZ94" s="2">
        <v>4496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4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34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777</v>
      </c>
      <c r="GF94" s="2">
        <v>0</v>
      </c>
      <c r="GG94" s="2">
        <v>716</v>
      </c>
      <c r="GH94" s="2">
        <v>0</v>
      </c>
      <c r="GI94" s="2">
        <v>0</v>
      </c>
      <c r="GJ94" s="2">
        <v>0</v>
      </c>
      <c r="GK94" s="2">
        <v>7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20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224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</row>
    <row r="95" spans="1:215" x14ac:dyDescent="0.45">
      <c r="A95" s="3">
        <v>93</v>
      </c>
      <c r="B95" s="1" t="s">
        <v>226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5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7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137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10</v>
      </c>
      <c r="BU95" s="2">
        <v>0</v>
      </c>
      <c r="BV95" s="2">
        <v>0</v>
      </c>
      <c r="BW95" s="2">
        <v>7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654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4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4</v>
      </c>
      <c r="DM95" s="2">
        <v>0</v>
      </c>
      <c r="DN95" s="2">
        <v>0</v>
      </c>
      <c r="DO95" s="2">
        <v>0</v>
      </c>
      <c r="DP95" s="2">
        <v>40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5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16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27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</row>
    <row r="96" spans="1:215" x14ac:dyDescent="0.45">
      <c r="A96" s="7">
        <v>94</v>
      </c>
      <c r="B96" s="1" t="s">
        <v>207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26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107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27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119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6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3</v>
      </c>
      <c r="EW96" s="2">
        <v>401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8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</row>
    <row r="97" spans="1:215" x14ac:dyDescent="0.45">
      <c r="A97" s="36">
        <v>95</v>
      </c>
      <c r="B97" s="1" t="s">
        <v>208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213</v>
      </c>
      <c r="M97" s="2">
        <v>15</v>
      </c>
      <c r="N97" s="2">
        <v>0</v>
      </c>
      <c r="O97" s="2">
        <v>0</v>
      </c>
      <c r="P97" s="2">
        <v>13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41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14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3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7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</row>
    <row r="98" spans="1:215" x14ac:dyDescent="0.45">
      <c r="A98" s="3">
        <v>96</v>
      </c>
      <c r="B98" s="1" t="s">
        <v>150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163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6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8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</row>
    <row r="99" spans="1:215" x14ac:dyDescent="0.45">
      <c r="A99" s="7">
        <v>97</v>
      </c>
      <c r="B99" s="1" t="s">
        <v>144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</row>
    <row r="100" spans="1:215" x14ac:dyDescent="0.45">
      <c r="A100" s="36">
        <v>98</v>
      </c>
      <c r="B100" s="1" t="s">
        <v>209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23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11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3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16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4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</row>
    <row r="101" spans="1:215" x14ac:dyDescent="0.45">
      <c r="A101" s="3">
        <v>99</v>
      </c>
      <c r="B101" s="1" t="s">
        <v>169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7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5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5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234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4</v>
      </c>
      <c r="BQ101" s="2">
        <v>0</v>
      </c>
      <c r="BR101" s="2">
        <v>3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1173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4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7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6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</row>
    <row r="102" spans="1:215" x14ac:dyDescent="0.45">
      <c r="A102" s="7">
        <v>100</v>
      </c>
      <c r="B102" s="1" t="s">
        <v>470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3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0</v>
      </c>
      <c r="GT102" s="2">
        <v>0</v>
      </c>
      <c r="GU102" s="2">
        <v>0</v>
      </c>
      <c r="GV102" s="2">
        <v>0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2">
        <v>0</v>
      </c>
      <c r="HE102" s="2">
        <v>0</v>
      </c>
      <c r="HF102" s="2">
        <v>0</v>
      </c>
      <c r="HG102" s="2">
        <v>0</v>
      </c>
    </row>
    <row r="103" spans="1:215" x14ac:dyDescent="0.45">
      <c r="A103" s="36">
        <v>101</v>
      </c>
      <c r="B103" s="1" t="s">
        <v>234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27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100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7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</row>
    <row r="104" spans="1:215" x14ac:dyDescent="0.45">
      <c r="A104" s="3">
        <v>102</v>
      </c>
      <c r="B104" s="1" t="s">
        <v>403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0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>
        <v>0</v>
      </c>
    </row>
    <row r="105" spans="1:215" x14ac:dyDescent="0.45">
      <c r="A105" s="7">
        <v>103</v>
      </c>
      <c r="B105" s="1" t="s">
        <v>149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0</v>
      </c>
      <c r="GZ105" s="2">
        <v>0</v>
      </c>
      <c r="HA105" s="2">
        <v>0</v>
      </c>
      <c r="HB105" s="2">
        <v>0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</row>
    <row r="106" spans="1:215" x14ac:dyDescent="0.45">
      <c r="A106" s="36">
        <v>104</v>
      </c>
      <c r="B106" s="1" t="s">
        <v>210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24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12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0</v>
      </c>
      <c r="FW106" s="2">
        <v>0</v>
      </c>
      <c r="FX106" s="2">
        <v>0</v>
      </c>
      <c r="FY106" s="2">
        <v>0</v>
      </c>
      <c r="FZ106" s="2">
        <v>0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0</v>
      </c>
      <c r="GU106" s="2">
        <v>0</v>
      </c>
      <c r="GV106" s="2">
        <v>0</v>
      </c>
      <c r="GW106" s="2">
        <v>0</v>
      </c>
      <c r="GX106" s="2">
        <v>0</v>
      </c>
      <c r="GY106" s="2">
        <v>0</v>
      </c>
      <c r="GZ106" s="2">
        <v>0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0</v>
      </c>
    </row>
    <row r="107" spans="1:215" x14ac:dyDescent="0.45">
      <c r="A107" s="3">
        <v>105</v>
      </c>
      <c r="B107" s="1" t="s">
        <v>248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9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</row>
    <row r="108" spans="1:215" x14ac:dyDescent="0.45">
      <c r="A108" s="7">
        <v>106</v>
      </c>
      <c r="B108" s="1" t="s">
        <v>294</v>
      </c>
      <c r="C108" s="2">
        <v>0</v>
      </c>
      <c r="D108" s="2">
        <v>0</v>
      </c>
      <c r="E108" s="2">
        <v>0</v>
      </c>
      <c r="F108" s="2">
        <v>3</v>
      </c>
      <c r="G108" s="2">
        <v>0</v>
      </c>
      <c r="H108" s="2">
        <v>0</v>
      </c>
      <c r="I108" s="2">
        <v>0</v>
      </c>
      <c r="J108" s="2">
        <v>3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54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5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3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4</v>
      </c>
      <c r="EH108" s="2">
        <v>0</v>
      </c>
      <c r="EI108" s="2">
        <v>0</v>
      </c>
      <c r="EJ108" s="2">
        <v>16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7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167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0</v>
      </c>
      <c r="GU108" s="2">
        <v>0</v>
      </c>
      <c r="GV108" s="2">
        <v>0</v>
      </c>
      <c r="GW108" s="2">
        <v>0</v>
      </c>
      <c r="GX108" s="2">
        <v>0</v>
      </c>
      <c r="GY108" s="2">
        <v>0</v>
      </c>
      <c r="GZ108" s="2">
        <v>0</v>
      </c>
      <c r="HA108" s="2">
        <v>0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</row>
    <row r="109" spans="1:215" x14ac:dyDescent="0.45">
      <c r="A109" s="36">
        <v>107</v>
      </c>
      <c r="B109" s="1" t="s">
        <v>131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0</v>
      </c>
      <c r="HB109" s="2">
        <v>0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</row>
    <row r="110" spans="1:215" x14ac:dyDescent="0.45">
      <c r="A110" s="3">
        <v>108</v>
      </c>
      <c r="B110" s="1" t="s">
        <v>404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</row>
    <row r="111" spans="1:215" x14ac:dyDescent="0.45">
      <c r="A111" s="7">
        <v>109</v>
      </c>
      <c r="B111" s="1" t="s">
        <v>471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43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502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</row>
    <row r="112" spans="1:215" x14ac:dyDescent="0.45">
      <c r="A112" s="36">
        <v>110</v>
      </c>
      <c r="B112" s="1" t="s">
        <v>184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49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7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4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3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</row>
    <row r="113" spans="1:215" x14ac:dyDescent="0.45">
      <c r="A113" s="3">
        <v>111</v>
      </c>
      <c r="B113" s="1" t="s">
        <v>211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14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8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6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3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4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</row>
    <row r="114" spans="1:215" x14ac:dyDescent="0.45">
      <c r="A114" s="7">
        <v>112</v>
      </c>
      <c r="B114" s="1" t="s">
        <v>249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10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3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</row>
    <row r="115" spans="1:215" x14ac:dyDescent="0.45">
      <c r="A115" s="36">
        <v>113</v>
      </c>
      <c r="B115" s="1" t="s">
        <v>221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14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126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11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3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9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</row>
    <row r="116" spans="1:215" x14ac:dyDescent="0.45">
      <c r="A116" s="3">
        <v>114</v>
      </c>
      <c r="B116" s="1" t="s">
        <v>190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8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4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</row>
    <row r="117" spans="1:215" x14ac:dyDescent="0.45">
      <c r="A117" s="7">
        <v>115</v>
      </c>
      <c r="B117" s="1" t="s">
        <v>212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535</v>
      </c>
      <c r="M117" s="2">
        <v>16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37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</row>
    <row r="118" spans="1:215" x14ac:dyDescent="0.45">
      <c r="A118" s="36">
        <v>116</v>
      </c>
      <c r="B118" s="1" t="s">
        <v>286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9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3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</row>
    <row r="119" spans="1:215" x14ac:dyDescent="0.45">
      <c r="A119" s="3">
        <v>117</v>
      </c>
      <c r="B119" s="1" t="s">
        <v>199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3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</row>
    <row r="120" spans="1:215" x14ac:dyDescent="0.45">
      <c r="A120" s="7">
        <v>118</v>
      </c>
      <c r="B120" s="1" t="s">
        <v>155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</row>
    <row r="121" spans="1:215" x14ac:dyDescent="0.45">
      <c r="A121" s="36">
        <v>119</v>
      </c>
      <c r="B121" s="1" t="s">
        <v>191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3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3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6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3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0</v>
      </c>
      <c r="HB121" s="2">
        <v>0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</row>
    <row r="122" spans="1:215" x14ac:dyDescent="0.45">
      <c r="A122" s="3">
        <v>120</v>
      </c>
      <c r="B122" s="1" t="s">
        <v>156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0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</row>
    <row r="123" spans="1:215" x14ac:dyDescent="0.45">
      <c r="A123" s="7">
        <v>121</v>
      </c>
      <c r="B123" s="1" t="s">
        <v>231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11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>
        <v>3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</v>
      </c>
      <c r="HB123" s="2">
        <v>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</row>
    <row r="124" spans="1:215" x14ac:dyDescent="0.45">
      <c r="A124" s="36">
        <v>122</v>
      </c>
      <c r="B124" s="1" t="s">
        <v>401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</row>
    <row r="125" spans="1:215" x14ac:dyDescent="0.45">
      <c r="A125" s="3">
        <v>123</v>
      </c>
      <c r="B125" s="1" t="s">
        <v>296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5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</row>
    <row r="126" spans="1:215" x14ac:dyDescent="0.45">
      <c r="A126" s="7">
        <v>124</v>
      </c>
      <c r="B126" s="1" t="s">
        <v>227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6</v>
      </c>
      <c r="Y126" s="2">
        <v>0</v>
      </c>
      <c r="Z126" s="2">
        <v>0</v>
      </c>
      <c r="AA126" s="2">
        <v>0</v>
      </c>
      <c r="AB126" s="2">
        <v>0</v>
      </c>
      <c r="AC126" s="2">
        <v>39</v>
      </c>
      <c r="AD126" s="2">
        <v>0</v>
      </c>
      <c r="AE126" s="2">
        <v>0</v>
      </c>
      <c r="AF126" s="2">
        <v>321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9</v>
      </c>
      <c r="AO126" s="2">
        <v>0</v>
      </c>
      <c r="AP126" s="2">
        <v>0</v>
      </c>
      <c r="AQ126" s="2">
        <v>0</v>
      </c>
      <c r="AR126" s="2">
        <v>0</v>
      </c>
      <c r="AS126" s="2">
        <v>5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349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15</v>
      </c>
      <c r="BU126" s="2">
        <v>0</v>
      </c>
      <c r="BV126" s="2">
        <v>0</v>
      </c>
      <c r="BW126" s="2">
        <v>4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4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4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10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1626</v>
      </c>
      <c r="DM126" s="2">
        <v>4</v>
      </c>
      <c r="DN126" s="2">
        <v>0</v>
      </c>
      <c r="DO126" s="2">
        <v>0</v>
      </c>
      <c r="DP126" s="2">
        <v>605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35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18</v>
      </c>
      <c r="FA126" s="2">
        <v>32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7</v>
      </c>
      <c r="FT126" s="2">
        <v>41</v>
      </c>
      <c r="FU126" s="2">
        <v>0</v>
      </c>
      <c r="FV126" s="2">
        <v>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126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0</v>
      </c>
      <c r="GX126" s="2">
        <v>5</v>
      </c>
      <c r="GY126" s="2">
        <v>0</v>
      </c>
      <c r="GZ126" s="2">
        <v>0</v>
      </c>
      <c r="HA126" s="2">
        <v>27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</row>
    <row r="127" spans="1:215" x14ac:dyDescent="0.45">
      <c r="A127" s="36">
        <v>125</v>
      </c>
      <c r="B127" s="1" t="s">
        <v>240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3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0</v>
      </c>
      <c r="GX127" s="2">
        <v>0</v>
      </c>
      <c r="GY127" s="2">
        <v>0</v>
      </c>
      <c r="GZ127" s="2">
        <v>0</v>
      </c>
      <c r="HA127" s="2">
        <v>0</v>
      </c>
      <c r="HB127" s="2">
        <v>0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</row>
    <row r="128" spans="1:215" x14ac:dyDescent="0.45">
      <c r="A128" s="3">
        <v>126</v>
      </c>
      <c r="B128" s="1" t="s">
        <v>170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111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128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0</v>
      </c>
      <c r="FV128" s="2">
        <v>0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0</v>
      </c>
      <c r="GX128" s="2">
        <v>0</v>
      </c>
      <c r="GY128" s="2">
        <v>0</v>
      </c>
      <c r="GZ128" s="2">
        <v>0</v>
      </c>
      <c r="HA128" s="2">
        <v>0</v>
      </c>
      <c r="HB128" s="2">
        <v>0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</row>
    <row r="129" spans="1:215" x14ac:dyDescent="0.45">
      <c r="A129" s="7">
        <v>127</v>
      </c>
      <c r="B129" s="1" t="s">
        <v>224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0</v>
      </c>
      <c r="EX129" s="2">
        <v>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0</v>
      </c>
      <c r="FO129" s="2">
        <v>0</v>
      </c>
      <c r="FP129" s="2">
        <v>0</v>
      </c>
      <c r="FQ129" s="2">
        <v>0</v>
      </c>
      <c r="FR129" s="2">
        <v>0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0</v>
      </c>
      <c r="HB129" s="2">
        <v>0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</row>
    <row r="130" spans="1:215" x14ac:dyDescent="0.45">
      <c r="A130" s="36">
        <v>128</v>
      </c>
      <c r="B130" s="1" t="s">
        <v>132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0</v>
      </c>
      <c r="FR130" s="2">
        <v>0</v>
      </c>
      <c r="FS130" s="2">
        <v>0</v>
      </c>
      <c r="FT130" s="2">
        <v>0</v>
      </c>
      <c r="FU130" s="2">
        <v>0</v>
      </c>
      <c r="FV130" s="2">
        <v>0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0</v>
      </c>
      <c r="HB130" s="2">
        <v>0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</row>
    <row r="131" spans="1:215" x14ac:dyDescent="0.45">
      <c r="A131" s="3">
        <v>129</v>
      </c>
      <c r="B131" s="1" t="s">
        <v>297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240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536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4</v>
      </c>
      <c r="DQ131" s="2">
        <v>0</v>
      </c>
      <c r="DR131" s="2">
        <v>0</v>
      </c>
      <c r="DS131" s="2">
        <v>0</v>
      </c>
      <c r="DT131" s="2">
        <v>0</v>
      </c>
      <c r="DU131" s="2">
        <v>100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0</v>
      </c>
      <c r="FR131" s="2">
        <v>0</v>
      </c>
      <c r="FS131" s="2">
        <v>0</v>
      </c>
      <c r="FT131" s="2">
        <v>0</v>
      </c>
      <c r="FU131" s="2">
        <v>0</v>
      </c>
      <c r="FV131" s="2">
        <v>0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0</v>
      </c>
      <c r="HB131" s="2">
        <v>0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</row>
    <row r="132" spans="1:215" x14ac:dyDescent="0.45">
      <c r="A132" s="7">
        <v>130</v>
      </c>
      <c r="B132" s="1" t="s">
        <v>334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0</v>
      </c>
      <c r="HB132" s="2">
        <v>0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</row>
    <row r="133" spans="1:215" x14ac:dyDescent="0.45">
      <c r="A133" s="36">
        <v>131</v>
      </c>
      <c r="B133" s="1" t="s">
        <v>273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4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0</v>
      </c>
      <c r="EX133" s="2">
        <v>0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0</v>
      </c>
      <c r="FP133" s="2">
        <v>0</v>
      </c>
      <c r="FQ133" s="2">
        <v>0</v>
      </c>
      <c r="FR133" s="2">
        <v>0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18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0</v>
      </c>
      <c r="GZ133" s="2">
        <v>0</v>
      </c>
      <c r="HA133" s="2">
        <v>0</v>
      </c>
      <c r="HB133" s="2">
        <v>0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</row>
    <row r="134" spans="1:215" x14ac:dyDescent="0.45">
      <c r="A134" s="3">
        <v>132</v>
      </c>
      <c r="B134" s="1" t="s">
        <v>335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0</v>
      </c>
      <c r="EX134" s="2">
        <v>0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0</v>
      </c>
      <c r="HB134" s="2">
        <v>0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</row>
    <row r="135" spans="1:215" x14ac:dyDescent="0.45">
      <c r="A135" s="7">
        <v>133</v>
      </c>
      <c r="B135" s="1" t="s">
        <v>129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2">
        <v>0</v>
      </c>
      <c r="EE135" s="2">
        <v>0</v>
      </c>
      <c r="EF135" s="2">
        <v>0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0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0</v>
      </c>
      <c r="FM135" s="2">
        <v>0</v>
      </c>
      <c r="FN135" s="2">
        <v>0</v>
      </c>
      <c r="FO135" s="2">
        <v>0</v>
      </c>
      <c r="FP135" s="2">
        <v>0</v>
      </c>
      <c r="FQ135" s="2">
        <v>0</v>
      </c>
      <c r="FR135" s="2">
        <v>0</v>
      </c>
      <c r="FS135" s="2">
        <v>0</v>
      </c>
      <c r="FT135" s="2">
        <v>0</v>
      </c>
      <c r="FU135" s="2">
        <v>0</v>
      </c>
      <c r="FV135" s="2">
        <v>0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0</v>
      </c>
      <c r="HB135" s="2">
        <v>0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</row>
    <row r="136" spans="1:215" x14ac:dyDescent="0.45">
      <c r="A136" s="36">
        <v>134</v>
      </c>
      <c r="B136" s="1" t="s">
        <v>204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3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0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0</v>
      </c>
      <c r="HB136" s="2">
        <v>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</row>
    <row r="137" spans="1:215" x14ac:dyDescent="0.45">
      <c r="A137" s="3">
        <v>135</v>
      </c>
      <c r="B137" s="1" t="s">
        <v>179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3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0</v>
      </c>
      <c r="EX137" s="2">
        <v>0</v>
      </c>
      <c r="EY137" s="2">
        <v>0</v>
      </c>
      <c r="EZ137" s="2">
        <v>0</v>
      </c>
      <c r="FA137" s="2">
        <v>0</v>
      </c>
      <c r="FB137" s="2">
        <v>4</v>
      </c>
      <c r="FC137" s="2">
        <v>0</v>
      </c>
      <c r="FD137" s="2">
        <v>4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0</v>
      </c>
      <c r="FN137" s="2">
        <v>0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0</v>
      </c>
      <c r="FV137" s="2">
        <v>0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0</v>
      </c>
      <c r="HB137" s="2">
        <v>0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</row>
    <row r="138" spans="1:215" x14ac:dyDescent="0.45">
      <c r="A138" s="7">
        <v>136</v>
      </c>
      <c r="B138" s="1" t="s">
        <v>157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</row>
    <row r="139" spans="1:215" x14ac:dyDescent="0.45">
      <c r="A139" s="36">
        <v>137</v>
      </c>
      <c r="B139" s="1" t="s">
        <v>232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</v>
      </c>
      <c r="EX139" s="2">
        <v>0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0</v>
      </c>
      <c r="HB139" s="2">
        <v>0</v>
      </c>
      <c r="HC139" s="2">
        <v>0</v>
      </c>
      <c r="HD139" s="2">
        <v>0</v>
      </c>
      <c r="HE139" s="2">
        <v>0</v>
      </c>
      <c r="HF139" s="2">
        <v>0</v>
      </c>
      <c r="HG139" s="2">
        <v>0</v>
      </c>
    </row>
    <row r="140" spans="1:215" x14ac:dyDescent="0.45">
      <c r="A140" s="3">
        <v>138</v>
      </c>
      <c r="B140" s="1" t="s">
        <v>182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3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0</v>
      </c>
      <c r="EX140" s="2">
        <v>0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12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0</v>
      </c>
      <c r="HB140" s="2">
        <v>0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</row>
    <row r="141" spans="1:215" x14ac:dyDescent="0.45">
      <c r="A141" s="7">
        <v>139</v>
      </c>
      <c r="B141" s="1" t="s">
        <v>200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25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4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0</v>
      </c>
      <c r="EX141" s="2">
        <v>0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0</v>
      </c>
      <c r="HB141" s="2">
        <v>0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</row>
    <row r="142" spans="1:215" x14ac:dyDescent="0.45">
      <c r="A142" s="36">
        <v>140</v>
      </c>
      <c r="B142" s="1" t="s">
        <v>472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864</v>
      </c>
      <c r="AD142" s="2">
        <v>17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50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69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4</v>
      </c>
      <c r="DM142" s="2">
        <v>0</v>
      </c>
      <c r="DN142" s="2">
        <v>0</v>
      </c>
      <c r="DO142" s="2">
        <v>0</v>
      </c>
      <c r="DP142" s="2">
        <v>5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0</v>
      </c>
      <c r="FA142" s="2">
        <v>141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5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5</v>
      </c>
      <c r="GY142" s="2">
        <v>0</v>
      </c>
      <c r="GZ142" s="2">
        <v>0</v>
      </c>
      <c r="HA142" s="2">
        <v>0</v>
      </c>
      <c r="HB142" s="2">
        <v>0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</row>
    <row r="143" spans="1:215" x14ac:dyDescent="0.45">
      <c r="A143" s="3">
        <v>141</v>
      </c>
      <c r="B143" s="1" t="s">
        <v>133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6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4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</row>
    <row r="144" spans="1:215" x14ac:dyDescent="0.45">
      <c r="A144" s="7">
        <v>142</v>
      </c>
      <c r="B144" s="1" t="s">
        <v>241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10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3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263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</row>
    <row r="145" spans="1:215" x14ac:dyDescent="0.45">
      <c r="A145" s="36">
        <v>143</v>
      </c>
      <c r="B145" s="1" t="s">
        <v>158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90</v>
      </c>
      <c r="AY145" s="2">
        <v>0</v>
      </c>
      <c r="AZ145" s="2">
        <v>0</v>
      </c>
      <c r="BA145" s="2">
        <v>0</v>
      </c>
      <c r="BB145" s="2">
        <v>0</v>
      </c>
      <c r="BC145" s="2">
        <v>212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0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</row>
    <row r="146" spans="1:215" x14ac:dyDescent="0.45">
      <c r="A146" s="3">
        <v>144</v>
      </c>
      <c r="B146" s="1" t="s">
        <v>125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</row>
    <row r="147" spans="1:215" x14ac:dyDescent="0.45">
      <c r="A147" s="7">
        <v>145</v>
      </c>
      <c r="B147" s="1" t="s">
        <v>124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11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46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5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1343</v>
      </c>
      <c r="BD147" s="2">
        <v>0</v>
      </c>
      <c r="BE147" s="2">
        <v>0</v>
      </c>
      <c r="BF147" s="2">
        <v>0</v>
      </c>
      <c r="BG147" s="2">
        <v>5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3</v>
      </c>
      <c r="BS147" s="2">
        <v>3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20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120</v>
      </c>
      <c r="CX147" s="2">
        <v>0</v>
      </c>
      <c r="CY147" s="2">
        <v>0</v>
      </c>
      <c r="CZ147" s="2">
        <v>0</v>
      </c>
      <c r="DA147" s="2">
        <v>0</v>
      </c>
      <c r="DB147" s="2">
        <v>4</v>
      </c>
      <c r="DC147" s="2">
        <v>0</v>
      </c>
      <c r="DD147" s="2">
        <v>0</v>
      </c>
      <c r="DE147" s="2">
        <v>4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20</v>
      </c>
      <c r="DQ147" s="2">
        <v>0</v>
      </c>
      <c r="DR147" s="2">
        <v>42</v>
      </c>
      <c r="DS147" s="2">
        <v>27</v>
      </c>
      <c r="DT147" s="2">
        <v>0</v>
      </c>
      <c r="DU147" s="2">
        <v>0</v>
      </c>
      <c r="DV147" s="2">
        <v>0</v>
      </c>
      <c r="DW147" s="2">
        <v>0</v>
      </c>
      <c r="DX147" s="2">
        <v>3</v>
      </c>
      <c r="DY147" s="2">
        <v>0</v>
      </c>
      <c r="DZ147" s="2">
        <v>0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15</v>
      </c>
      <c r="EW147" s="2">
        <v>4</v>
      </c>
      <c r="EX147" s="2">
        <v>0</v>
      </c>
      <c r="EY147" s="2">
        <v>0</v>
      </c>
      <c r="EZ147" s="2">
        <v>9</v>
      </c>
      <c r="FA147" s="2">
        <v>0</v>
      </c>
      <c r="FB147" s="2">
        <v>0</v>
      </c>
      <c r="FC147" s="2">
        <v>0</v>
      </c>
      <c r="FD147" s="2">
        <v>3</v>
      </c>
      <c r="FE147" s="2">
        <v>125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4</v>
      </c>
      <c r="FO147" s="2">
        <v>0</v>
      </c>
      <c r="FP147" s="2">
        <v>0</v>
      </c>
      <c r="FQ147" s="2">
        <v>13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6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17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6</v>
      </c>
      <c r="GY147" s="2">
        <v>0</v>
      </c>
      <c r="GZ147" s="2">
        <v>0</v>
      </c>
      <c r="HA147" s="2">
        <v>63</v>
      </c>
      <c r="HB147" s="2">
        <v>0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</row>
    <row r="148" spans="1:215" x14ac:dyDescent="0.45">
      <c r="A148" s="36">
        <v>146</v>
      </c>
      <c r="B148" s="1" t="s">
        <v>274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0</v>
      </c>
      <c r="EX148" s="2">
        <v>0</v>
      </c>
      <c r="EY148" s="2">
        <v>0</v>
      </c>
      <c r="EZ148" s="2">
        <v>0</v>
      </c>
      <c r="FA148" s="2">
        <v>0</v>
      </c>
      <c r="FB148" s="2">
        <v>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0</v>
      </c>
      <c r="FV148" s="2">
        <v>0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0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0</v>
      </c>
      <c r="HB148" s="2">
        <v>0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</row>
    <row r="149" spans="1:215" x14ac:dyDescent="0.45">
      <c r="A149" s="3">
        <v>147</v>
      </c>
      <c r="B149" s="1" t="s">
        <v>287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31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8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39</v>
      </c>
      <c r="HG149" s="2">
        <v>0</v>
      </c>
    </row>
    <row r="150" spans="1:215" x14ac:dyDescent="0.45">
      <c r="A150" s="7">
        <v>148</v>
      </c>
      <c r="B150" s="1" t="s">
        <v>120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12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7</v>
      </c>
      <c r="EE150" s="2">
        <v>0</v>
      </c>
      <c r="EF150" s="2">
        <v>0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0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0</v>
      </c>
      <c r="FV150" s="2">
        <v>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0</v>
      </c>
      <c r="HB150" s="2">
        <v>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</row>
    <row r="151" spans="1:215" x14ac:dyDescent="0.45">
      <c r="A151" s="36">
        <v>149</v>
      </c>
      <c r="B151" s="1" t="s">
        <v>123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0</v>
      </c>
      <c r="EG151" s="2">
        <v>0</v>
      </c>
      <c r="EH151" s="2">
        <v>0</v>
      </c>
      <c r="EI151" s="2">
        <v>0</v>
      </c>
      <c r="EJ151" s="2">
        <v>0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</v>
      </c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0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</row>
    <row r="152" spans="1:215" x14ac:dyDescent="0.45">
      <c r="A152" s="3">
        <v>150</v>
      </c>
      <c r="B152" s="1" t="s">
        <v>195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</row>
    <row r="153" spans="1:215" x14ac:dyDescent="0.45">
      <c r="A153" s="7">
        <v>151</v>
      </c>
      <c r="B153" s="1" t="s">
        <v>196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0</v>
      </c>
      <c r="EZ153" s="2">
        <v>0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0</v>
      </c>
      <c r="FV153" s="2">
        <v>0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0</v>
      </c>
      <c r="GD153" s="2">
        <v>0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0</v>
      </c>
      <c r="HB153" s="2">
        <v>0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</row>
    <row r="154" spans="1:215" x14ac:dyDescent="0.45">
      <c r="A154" s="36">
        <v>152</v>
      </c>
      <c r="B154" s="1" t="s">
        <v>473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665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9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73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192</v>
      </c>
      <c r="DL154" s="2">
        <v>0</v>
      </c>
      <c r="DM154" s="2">
        <v>0</v>
      </c>
      <c r="DN154" s="2">
        <v>0</v>
      </c>
      <c r="DO154" s="2">
        <v>0</v>
      </c>
      <c r="DP154" s="2">
        <v>4</v>
      </c>
      <c r="DQ154" s="2">
        <v>0</v>
      </c>
      <c r="DR154" s="2">
        <v>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0</v>
      </c>
      <c r="EF154" s="2">
        <v>0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8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0</v>
      </c>
      <c r="FV154" s="2">
        <v>0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25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0</v>
      </c>
      <c r="HB154" s="2">
        <v>0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</row>
    <row r="155" spans="1:215" x14ac:dyDescent="0.45">
      <c r="A155" s="3">
        <v>153</v>
      </c>
      <c r="B155" s="1" t="s">
        <v>402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>
        <v>0</v>
      </c>
      <c r="EZ155" s="2">
        <v>0</v>
      </c>
      <c r="FA155" s="2">
        <v>0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0</v>
      </c>
      <c r="FV155" s="2">
        <v>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</row>
    <row r="156" spans="1:215" x14ac:dyDescent="0.45">
      <c r="A156" s="7">
        <v>154</v>
      </c>
      <c r="B156" s="1" t="s">
        <v>253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0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</row>
    <row r="157" spans="1:215" x14ac:dyDescent="0.45">
      <c r="A157" s="36">
        <v>155</v>
      </c>
      <c r="B157" s="1" t="s">
        <v>393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0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0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</row>
    <row r="158" spans="1:215" x14ac:dyDescent="0.45">
      <c r="A158" s="3">
        <v>156</v>
      </c>
      <c r="B158" s="1" t="s">
        <v>145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74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2">
        <v>0</v>
      </c>
      <c r="EE158" s="2">
        <v>0</v>
      </c>
      <c r="EF158" s="2">
        <v>0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0</v>
      </c>
      <c r="FB158" s="2">
        <v>0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0</v>
      </c>
      <c r="FV158" s="2">
        <v>0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</row>
    <row r="159" spans="1:215" x14ac:dyDescent="0.45">
      <c r="A159" s="7">
        <v>157</v>
      </c>
      <c r="B159" s="1" t="s">
        <v>336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</row>
    <row r="160" spans="1:215" x14ac:dyDescent="0.45">
      <c r="A160" s="36">
        <v>158</v>
      </c>
      <c r="B160" s="1" t="s">
        <v>391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0</v>
      </c>
      <c r="FA160" s="2">
        <v>0</v>
      </c>
      <c r="FB160" s="2">
        <v>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0</v>
      </c>
      <c r="GD160" s="2">
        <v>0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0</v>
      </c>
      <c r="HB160" s="2">
        <v>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</row>
    <row r="161" spans="1:215" x14ac:dyDescent="0.45">
      <c r="A161" s="3">
        <v>159</v>
      </c>
      <c r="B161" s="1" t="s">
        <v>164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3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0</v>
      </c>
      <c r="EF161" s="2">
        <v>0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  <c r="EP161" s="2">
        <v>0</v>
      </c>
      <c r="EQ161" s="2">
        <v>0</v>
      </c>
      <c r="ER161" s="2">
        <v>0</v>
      </c>
      <c r="ES161" s="2">
        <v>0</v>
      </c>
      <c r="ET161" s="2">
        <v>0</v>
      </c>
      <c r="EU161" s="2">
        <v>0</v>
      </c>
      <c r="EV161" s="2">
        <v>0</v>
      </c>
      <c r="EW161" s="2">
        <v>0</v>
      </c>
      <c r="EX161" s="2">
        <v>0</v>
      </c>
      <c r="EY161" s="2">
        <v>0</v>
      </c>
      <c r="EZ161" s="2">
        <v>0</v>
      </c>
      <c r="FA161" s="2">
        <v>0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0</v>
      </c>
      <c r="FV161" s="2">
        <v>0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0</v>
      </c>
      <c r="GD161" s="2">
        <v>0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0</v>
      </c>
      <c r="HB161" s="2">
        <v>0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</row>
    <row r="162" spans="1:215" x14ac:dyDescent="0.45">
      <c r="A162" s="7">
        <v>160</v>
      </c>
      <c r="B162" s="1" t="s">
        <v>121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0</v>
      </c>
      <c r="EC162" s="2">
        <v>0</v>
      </c>
      <c r="ED162" s="2">
        <v>0</v>
      </c>
      <c r="EE162" s="2">
        <v>0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0</v>
      </c>
      <c r="EP162" s="2">
        <v>0</v>
      </c>
      <c r="EQ162" s="2">
        <v>0</v>
      </c>
      <c r="ER162" s="2">
        <v>0</v>
      </c>
      <c r="ES162" s="2">
        <v>0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0</v>
      </c>
      <c r="FB162" s="2">
        <v>0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0</v>
      </c>
      <c r="FV162" s="2">
        <v>0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0</v>
      </c>
      <c r="GD162" s="2">
        <v>0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0</v>
      </c>
      <c r="HB162" s="2">
        <v>0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</row>
    <row r="163" spans="1:215" x14ac:dyDescent="0.45">
      <c r="A163" s="36">
        <v>161</v>
      </c>
      <c r="B163" s="1" t="s">
        <v>213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8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0</v>
      </c>
      <c r="EG163" s="2">
        <v>0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0</v>
      </c>
      <c r="FB163" s="2">
        <v>0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4</v>
      </c>
      <c r="GY163" s="2">
        <v>0</v>
      </c>
      <c r="GZ163" s="2">
        <v>0</v>
      </c>
      <c r="HA163" s="2">
        <v>0</v>
      </c>
      <c r="HB163" s="2">
        <v>0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</row>
    <row r="164" spans="1:215" x14ac:dyDescent="0.45">
      <c r="A164" s="3">
        <v>162</v>
      </c>
      <c r="B164" s="1" t="s">
        <v>242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121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132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679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3</v>
      </c>
      <c r="CM164" s="2">
        <v>0</v>
      </c>
      <c r="CN164" s="2">
        <v>0</v>
      </c>
      <c r="CO164" s="2">
        <v>5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0</v>
      </c>
      <c r="ED164" s="2">
        <v>0</v>
      </c>
      <c r="EE164" s="2">
        <v>0</v>
      </c>
      <c r="EF164" s="2">
        <v>0</v>
      </c>
      <c r="EG164" s="2">
        <v>0</v>
      </c>
      <c r="EH164" s="2">
        <v>0</v>
      </c>
      <c r="EI164" s="2">
        <v>0</v>
      </c>
      <c r="EJ164" s="2">
        <v>0</v>
      </c>
      <c r="EK164" s="2">
        <v>0</v>
      </c>
      <c r="EL164" s="2">
        <v>0</v>
      </c>
      <c r="EM164" s="2">
        <v>0</v>
      </c>
      <c r="EN164" s="2">
        <v>0</v>
      </c>
      <c r="EO164" s="2">
        <v>0</v>
      </c>
      <c r="EP164" s="2">
        <v>0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214</v>
      </c>
      <c r="EW164" s="2">
        <v>31</v>
      </c>
      <c r="EX164" s="2">
        <v>0</v>
      </c>
      <c r="EY164" s="2">
        <v>0</v>
      </c>
      <c r="EZ164" s="2">
        <v>22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20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0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1075</v>
      </c>
      <c r="GY164" s="2">
        <v>0</v>
      </c>
      <c r="GZ164" s="2">
        <v>0</v>
      </c>
      <c r="HA164" s="2">
        <v>0</v>
      </c>
      <c r="HB164" s="2">
        <v>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</row>
    <row r="165" spans="1:215" x14ac:dyDescent="0.45">
      <c r="A165" s="7">
        <v>163</v>
      </c>
      <c r="B165" s="1" t="s">
        <v>337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0</v>
      </c>
      <c r="EE165" s="2">
        <v>0</v>
      </c>
      <c r="EF165" s="2">
        <v>0</v>
      </c>
      <c r="EG165" s="2">
        <v>0</v>
      </c>
      <c r="EH165" s="2">
        <v>0</v>
      </c>
      <c r="EI165" s="2">
        <v>0</v>
      </c>
      <c r="EJ165" s="2">
        <v>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0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0</v>
      </c>
      <c r="HB165" s="2">
        <v>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</row>
    <row r="166" spans="1:215" x14ac:dyDescent="0.45">
      <c r="A166" s="36">
        <v>164</v>
      </c>
      <c r="B166" s="1" t="s">
        <v>275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0</v>
      </c>
      <c r="FV166" s="2">
        <v>0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</v>
      </c>
      <c r="HB166" s="2">
        <v>0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</row>
    <row r="167" spans="1:215" x14ac:dyDescent="0.45">
      <c r="A167" s="3">
        <v>165</v>
      </c>
      <c r="B167" s="1" t="s">
        <v>126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20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0</v>
      </c>
      <c r="EC167" s="2">
        <v>0</v>
      </c>
      <c r="ED167" s="2">
        <v>0</v>
      </c>
      <c r="EE167" s="2">
        <v>0</v>
      </c>
      <c r="EF167" s="2">
        <v>0</v>
      </c>
      <c r="EG167" s="2">
        <v>0</v>
      </c>
      <c r="EH167" s="2">
        <v>0</v>
      </c>
      <c r="EI167" s="2">
        <v>0</v>
      </c>
      <c r="EJ167" s="2">
        <v>0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0</v>
      </c>
      <c r="ER167" s="2">
        <v>0</v>
      </c>
      <c r="ES167" s="2">
        <v>0</v>
      </c>
      <c r="ET167" s="2">
        <v>0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0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0</v>
      </c>
      <c r="FV167" s="2">
        <v>0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3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0</v>
      </c>
      <c r="HB167" s="2">
        <v>0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</row>
    <row r="168" spans="1:215" x14ac:dyDescent="0.45">
      <c r="A168" s="7">
        <v>166</v>
      </c>
      <c r="B168" s="1" t="s">
        <v>264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0</v>
      </c>
      <c r="EC168" s="2">
        <v>0</v>
      </c>
      <c r="ED168" s="2">
        <v>0</v>
      </c>
      <c r="EE168" s="2">
        <v>0</v>
      </c>
      <c r="EF168" s="2">
        <v>0</v>
      </c>
      <c r="EG168" s="2">
        <v>0</v>
      </c>
      <c r="EH168" s="2">
        <v>0</v>
      </c>
      <c r="EI168" s="2">
        <v>0</v>
      </c>
      <c r="EJ168" s="2">
        <v>0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0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0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0</v>
      </c>
      <c r="HB168" s="2">
        <v>0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</row>
    <row r="169" spans="1:215" x14ac:dyDescent="0.45">
      <c r="A169" s="36">
        <v>167</v>
      </c>
      <c r="B169" s="1" t="s">
        <v>265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11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0</v>
      </c>
      <c r="EA169" s="2">
        <v>0</v>
      </c>
      <c r="EB169" s="2">
        <v>0</v>
      </c>
      <c r="EC169" s="2">
        <v>0</v>
      </c>
      <c r="ED169" s="2">
        <v>0</v>
      </c>
      <c r="EE169" s="2">
        <v>0</v>
      </c>
      <c r="EF169" s="2">
        <v>0</v>
      </c>
      <c r="EG169" s="2">
        <v>0</v>
      </c>
      <c r="EH169" s="2">
        <v>0</v>
      </c>
      <c r="EI169" s="2">
        <v>0</v>
      </c>
      <c r="EJ169" s="2">
        <v>0</v>
      </c>
      <c r="EK169" s="2">
        <v>0</v>
      </c>
      <c r="EL169" s="2">
        <v>0</v>
      </c>
      <c r="EM169" s="2">
        <v>0</v>
      </c>
      <c r="EN169" s="2">
        <v>0</v>
      </c>
      <c r="EO169" s="2">
        <v>0</v>
      </c>
      <c r="EP169" s="2">
        <v>0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0</v>
      </c>
      <c r="EW169" s="2">
        <v>0</v>
      </c>
      <c r="EX169" s="2">
        <v>0</v>
      </c>
      <c r="EY169" s="2">
        <v>0</v>
      </c>
      <c r="EZ169" s="2">
        <v>0</v>
      </c>
      <c r="FA169" s="2">
        <v>0</v>
      </c>
      <c r="FB169" s="2">
        <v>0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0</v>
      </c>
      <c r="FV169" s="2">
        <v>0</v>
      </c>
      <c r="FW169" s="2">
        <v>0</v>
      </c>
      <c r="FX169" s="2">
        <v>0</v>
      </c>
      <c r="FY169" s="2">
        <v>53</v>
      </c>
      <c r="FZ169" s="2">
        <v>0</v>
      </c>
      <c r="GA169" s="2">
        <v>0</v>
      </c>
      <c r="GB169" s="2">
        <v>0</v>
      </c>
      <c r="GC169" s="2">
        <v>0</v>
      </c>
      <c r="GD169" s="2">
        <v>0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0</v>
      </c>
      <c r="HB169" s="2">
        <v>0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</row>
    <row r="170" spans="1:215" x14ac:dyDescent="0.45">
      <c r="A170" s="3">
        <v>168</v>
      </c>
      <c r="B170" s="1" t="s">
        <v>228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41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37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522</v>
      </c>
      <c r="BD170" s="2">
        <v>0</v>
      </c>
      <c r="BE170" s="2">
        <v>0</v>
      </c>
      <c r="BF170" s="2">
        <v>0</v>
      </c>
      <c r="BG170" s="2">
        <v>0</v>
      </c>
      <c r="BH170" s="2">
        <v>878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11</v>
      </c>
      <c r="CJ170" s="2">
        <v>9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6</v>
      </c>
      <c r="CX170" s="2">
        <v>0</v>
      </c>
      <c r="CY170" s="2">
        <v>0</v>
      </c>
      <c r="CZ170" s="2">
        <v>0</v>
      </c>
      <c r="DA170" s="2">
        <v>0</v>
      </c>
      <c r="DB170" s="2">
        <v>5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3</v>
      </c>
      <c r="DQ170" s="2">
        <v>0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</v>
      </c>
      <c r="EC170" s="2">
        <v>0</v>
      </c>
      <c r="ED170" s="2">
        <v>0</v>
      </c>
      <c r="EE170" s="2">
        <v>0</v>
      </c>
      <c r="EF170" s="2">
        <v>0</v>
      </c>
      <c r="EG170" s="2">
        <v>0</v>
      </c>
      <c r="EH170" s="2">
        <v>0</v>
      </c>
      <c r="EI170" s="2">
        <v>0</v>
      </c>
      <c r="EJ170" s="2">
        <v>0</v>
      </c>
      <c r="EK170" s="2">
        <v>0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5</v>
      </c>
      <c r="EV170" s="2">
        <v>0</v>
      </c>
      <c r="EW170" s="2">
        <v>0</v>
      </c>
      <c r="EX170" s="2">
        <v>0</v>
      </c>
      <c r="EY170" s="2">
        <v>0</v>
      </c>
      <c r="EZ170" s="2">
        <v>6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</v>
      </c>
      <c r="FX170" s="2">
        <v>0</v>
      </c>
      <c r="FY170" s="2">
        <v>3</v>
      </c>
      <c r="FZ170" s="2">
        <v>0</v>
      </c>
      <c r="GA170" s="2">
        <v>0</v>
      </c>
      <c r="GB170" s="2">
        <v>1071</v>
      </c>
      <c r="GC170" s="2">
        <v>0</v>
      </c>
      <c r="GD170" s="2">
        <v>0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34</v>
      </c>
      <c r="HB170" s="2">
        <v>0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</row>
    <row r="171" spans="1:215" x14ac:dyDescent="0.45">
      <c r="A171" s="7">
        <v>169</v>
      </c>
      <c r="B171" s="1" t="s">
        <v>381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0</v>
      </c>
      <c r="EA171" s="2">
        <v>0</v>
      </c>
      <c r="EB171" s="2">
        <v>0</v>
      </c>
      <c r="EC171" s="2">
        <v>0</v>
      </c>
      <c r="ED171" s="2">
        <v>0</v>
      </c>
      <c r="EE171" s="2">
        <v>0</v>
      </c>
      <c r="EF171" s="2">
        <v>0</v>
      </c>
      <c r="EG171" s="2">
        <v>0</v>
      </c>
      <c r="EH171" s="2">
        <v>0</v>
      </c>
      <c r="EI171" s="2">
        <v>0</v>
      </c>
      <c r="EJ171" s="2">
        <v>0</v>
      </c>
      <c r="EK171" s="2">
        <v>0</v>
      </c>
      <c r="EL171" s="2">
        <v>0</v>
      </c>
      <c r="EM171" s="2">
        <v>0</v>
      </c>
      <c r="EN171" s="2">
        <v>0</v>
      </c>
      <c r="EO171" s="2">
        <v>0</v>
      </c>
      <c r="EP171" s="2">
        <v>0</v>
      </c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0</v>
      </c>
      <c r="FL171" s="2">
        <v>0</v>
      </c>
      <c r="FM171" s="2">
        <v>0</v>
      </c>
      <c r="FN171" s="2">
        <v>0</v>
      </c>
      <c r="FO171" s="2">
        <v>0</v>
      </c>
      <c r="FP171" s="2">
        <v>0</v>
      </c>
      <c r="FQ171" s="2">
        <v>0</v>
      </c>
      <c r="FR171" s="2">
        <v>0</v>
      </c>
      <c r="FS171" s="2">
        <v>0</v>
      </c>
      <c r="FT171" s="2">
        <v>0</v>
      </c>
      <c r="FU171" s="2">
        <v>0</v>
      </c>
      <c r="FV171" s="2">
        <v>0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0</v>
      </c>
      <c r="GD171" s="2">
        <v>0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0</v>
      </c>
      <c r="GT171" s="2">
        <v>0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0</v>
      </c>
      <c r="HB171" s="2">
        <v>0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</row>
    <row r="172" spans="1:215" x14ac:dyDescent="0.45">
      <c r="A172" s="36">
        <v>170</v>
      </c>
      <c r="B172" s="1" t="s">
        <v>192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74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4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</v>
      </c>
      <c r="ED172" s="2">
        <v>0</v>
      </c>
      <c r="EE172" s="2">
        <v>0</v>
      </c>
      <c r="EF172" s="2">
        <v>0</v>
      </c>
      <c r="EG172" s="2">
        <v>0</v>
      </c>
      <c r="EH172" s="2">
        <v>0</v>
      </c>
      <c r="EI172" s="2">
        <v>0</v>
      </c>
      <c r="EJ172" s="2">
        <v>0</v>
      </c>
      <c r="EK172" s="2">
        <v>0</v>
      </c>
      <c r="EL172" s="2">
        <v>0</v>
      </c>
      <c r="EM172" s="2">
        <v>0</v>
      </c>
      <c r="EN172" s="2">
        <v>0</v>
      </c>
      <c r="EO172" s="2">
        <v>0</v>
      </c>
      <c r="EP172" s="2">
        <v>0</v>
      </c>
      <c r="EQ172" s="2">
        <v>0</v>
      </c>
      <c r="ER172" s="2">
        <v>0</v>
      </c>
      <c r="ES172" s="2">
        <v>0</v>
      </c>
      <c r="ET172" s="2">
        <v>0</v>
      </c>
      <c r="EU172" s="2">
        <v>0</v>
      </c>
      <c r="EV172" s="2">
        <v>0</v>
      </c>
      <c r="EW172" s="2">
        <v>0</v>
      </c>
      <c r="EX172" s="2">
        <v>489</v>
      </c>
      <c r="EY172" s="2">
        <v>0</v>
      </c>
      <c r="EZ172" s="2">
        <v>0</v>
      </c>
      <c r="FA172" s="2">
        <v>0</v>
      </c>
      <c r="FB172" s="2">
        <v>0</v>
      </c>
      <c r="FC172" s="2">
        <v>0</v>
      </c>
      <c r="FD172" s="2">
        <v>3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0</v>
      </c>
      <c r="FV172" s="2">
        <v>0</v>
      </c>
      <c r="FW172" s="2">
        <v>0</v>
      </c>
      <c r="FX172" s="2">
        <v>0</v>
      </c>
      <c r="FY172" s="2">
        <v>3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5</v>
      </c>
      <c r="GX172" s="2">
        <v>0</v>
      </c>
      <c r="GY172" s="2">
        <v>0</v>
      </c>
      <c r="GZ172" s="2">
        <v>0</v>
      </c>
      <c r="HA172" s="2">
        <v>0</v>
      </c>
      <c r="HB172" s="2">
        <v>0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</row>
    <row r="173" spans="1:215" x14ac:dyDescent="0.45">
      <c r="A173" s="3">
        <v>171</v>
      </c>
      <c r="B173" s="1" t="s">
        <v>382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0</v>
      </c>
      <c r="EC173" s="2">
        <v>0</v>
      </c>
      <c r="ED173" s="2">
        <v>0</v>
      </c>
      <c r="EE173" s="2">
        <v>0</v>
      </c>
      <c r="EF173" s="2">
        <v>0</v>
      </c>
      <c r="EG173" s="2">
        <v>0</v>
      </c>
      <c r="EH173" s="2">
        <v>0</v>
      </c>
      <c r="EI173" s="2">
        <v>0</v>
      </c>
      <c r="EJ173" s="2">
        <v>0</v>
      </c>
      <c r="EK173" s="2">
        <v>0</v>
      </c>
      <c r="EL173" s="2">
        <v>0</v>
      </c>
      <c r="EM173" s="2">
        <v>0</v>
      </c>
      <c r="EN173" s="2">
        <v>0</v>
      </c>
      <c r="EO173" s="2">
        <v>0</v>
      </c>
      <c r="EP173" s="2">
        <v>0</v>
      </c>
      <c r="EQ173" s="2">
        <v>0</v>
      </c>
      <c r="ER173" s="2">
        <v>0</v>
      </c>
      <c r="ES173" s="2">
        <v>0</v>
      </c>
      <c r="ET173" s="2">
        <v>0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0</v>
      </c>
      <c r="FB173" s="2">
        <v>0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0</v>
      </c>
      <c r="FV173" s="2">
        <v>0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0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0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</row>
    <row r="174" spans="1:215" x14ac:dyDescent="0.45">
      <c r="A174" s="7">
        <v>172</v>
      </c>
      <c r="B174" s="1" t="s">
        <v>338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0</v>
      </c>
      <c r="ED174" s="2">
        <v>0</v>
      </c>
      <c r="EE174" s="2">
        <v>0</v>
      </c>
      <c r="EF174" s="2">
        <v>0</v>
      </c>
      <c r="EG174" s="2">
        <v>0</v>
      </c>
      <c r="EH174" s="2">
        <v>0</v>
      </c>
      <c r="EI174" s="2">
        <v>0</v>
      </c>
      <c r="EJ174" s="2">
        <v>0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0</v>
      </c>
      <c r="FB174" s="2">
        <v>0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0</v>
      </c>
      <c r="GD174" s="2">
        <v>0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0</v>
      </c>
      <c r="HB174" s="2">
        <v>0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</row>
    <row r="175" spans="1:215" x14ac:dyDescent="0.45">
      <c r="A175" s="36">
        <v>173</v>
      </c>
      <c r="B175" s="1" t="s">
        <v>171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20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7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0</v>
      </c>
      <c r="ED175" s="2">
        <v>0</v>
      </c>
      <c r="EE175" s="2">
        <v>0</v>
      </c>
      <c r="EF175" s="2">
        <v>0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>
        <v>78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0</v>
      </c>
      <c r="FV175" s="2">
        <v>0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0</v>
      </c>
      <c r="GD175" s="2">
        <v>0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0</v>
      </c>
      <c r="HB175" s="2">
        <v>0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</row>
    <row r="176" spans="1:215" x14ac:dyDescent="0.45">
      <c r="A176" s="3">
        <v>174</v>
      </c>
      <c r="B176" s="1" t="s">
        <v>214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4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5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0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0</v>
      </c>
      <c r="EV176" s="2">
        <v>0</v>
      </c>
      <c r="EW176" s="2">
        <v>0</v>
      </c>
      <c r="EX176" s="2">
        <v>0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0</v>
      </c>
      <c r="FV176" s="2">
        <v>0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0</v>
      </c>
      <c r="GD176" s="2">
        <v>0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4</v>
      </c>
      <c r="GY176" s="2">
        <v>0</v>
      </c>
      <c r="GZ176" s="2">
        <v>0</v>
      </c>
      <c r="HA176" s="2">
        <v>0</v>
      </c>
      <c r="HB176" s="2">
        <v>0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</row>
    <row r="177" spans="1:215" x14ac:dyDescent="0.45">
      <c r="A177" s="7">
        <v>175</v>
      </c>
      <c r="B177" s="1" t="s">
        <v>389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0</v>
      </c>
      <c r="DZ177" s="2">
        <v>0</v>
      </c>
      <c r="EA177" s="2">
        <v>0</v>
      </c>
      <c r="EB177" s="2">
        <v>0</v>
      </c>
      <c r="EC177" s="2">
        <v>0</v>
      </c>
      <c r="ED177" s="2">
        <v>0</v>
      </c>
      <c r="EE177" s="2">
        <v>0</v>
      </c>
      <c r="EF177" s="2">
        <v>0</v>
      </c>
      <c r="EG177" s="2">
        <v>0</v>
      </c>
      <c r="EH177" s="2">
        <v>0</v>
      </c>
      <c r="EI177" s="2">
        <v>0</v>
      </c>
      <c r="EJ177" s="2">
        <v>0</v>
      </c>
      <c r="EK177" s="2">
        <v>0</v>
      </c>
      <c r="EL177" s="2">
        <v>0</v>
      </c>
      <c r="EM177" s="2">
        <v>0</v>
      </c>
      <c r="EN177" s="2">
        <v>0</v>
      </c>
      <c r="EO177" s="2">
        <v>0</v>
      </c>
      <c r="EP177" s="2">
        <v>0</v>
      </c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0</v>
      </c>
      <c r="EX177" s="2">
        <v>0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0</v>
      </c>
      <c r="FL177" s="2">
        <v>0</v>
      </c>
      <c r="FM177" s="2">
        <v>0</v>
      </c>
      <c r="FN177" s="2">
        <v>0</v>
      </c>
      <c r="FO177" s="2">
        <v>0</v>
      </c>
      <c r="FP177" s="2">
        <v>0</v>
      </c>
      <c r="FQ177" s="2">
        <v>0</v>
      </c>
      <c r="FR177" s="2">
        <v>0</v>
      </c>
      <c r="FS177" s="2">
        <v>0</v>
      </c>
      <c r="FT177" s="2">
        <v>0</v>
      </c>
      <c r="FU177" s="2">
        <v>0</v>
      </c>
      <c r="FV177" s="2">
        <v>0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0</v>
      </c>
      <c r="GD177" s="2">
        <v>0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0</v>
      </c>
      <c r="GT177" s="2">
        <v>0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</row>
    <row r="178" spans="1:215" x14ac:dyDescent="0.45">
      <c r="A178" s="36">
        <v>176</v>
      </c>
      <c r="B178" s="1" t="s">
        <v>180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3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50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6</v>
      </c>
      <c r="BQ178" s="2">
        <v>0</v>
      </c>
      <c r="BR178" s="2">
        <v>3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6</v>
      </c>
      <c r="BY178" s="2">
        <v>0</v>
      </c>
      <c r="BZ178" s="2">
        <v>0</v>
      </c>
      <c r="CA178" s="2">
        <v>0</v>
      </c>
      <c r="CB178" s="2">
        <v>0</v>
      </c>
      <c r="CC178" s="2">
        <v>31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0</v>
      </c>
      <c r="EF178" s="2">
        <v>0</v>
      </c>
      <c r="EG178" s="2">
        <v>0</v>
      </c>
      <c r="EH178" s="2">
        <v>0</v>
      </c>
      <c r="EI178" s="2">
        <v>0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0</v>
      </c>
      <c r="FB178" s="2">
        <v>238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0</v>
      </c>
      <c r="FV178" s="2">
        <v>0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0</v>
      </c>
      <c r="HB178" s="2">
        <v>0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</row>
    <row r="179" spans="1:215" x14ac:dyDescent="0.45">
      <c r="A179" s="3">
        <v>177</v>
      </c>
      <c r="B179" s="1" t="s">
        <v>390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0</v>
      </c>
      <c r="EB179" s="2">
        <v>0</v>
      </c>
      <c r="EC179" s="2">
        <v>0</v>
      </c>
      <c r="ED179" s="2">
        <v>0</v>
      </c>
      <c r="EE179" s="2">
        <v>0</v>
      </c>
      <c r="EF179" s="2">
        <v>0</v>
      </c>
      <c r="EG179" s="2">
        <v>0</v>
      </c>
      <c r="EH179" s="2">
        <v>0</v>
      </c>
      <c r="EI179" s="2">
        <v>0</v>
      </c>
      <c r="EJ179" s="2">
        <v>0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0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</v>
      </c>
      <c r="EW179" s="2">
        <v>0</v>
      </c>
      <c r="EX179" s="2">
        <v>0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0</v>
      </c>
      <c r="HB179" s="2">
        <v>0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</row>
    <row r="180" spans="1:215" x14ac:dyDescent="0.45">
      <c r="A180" s="7">
        <v>178</v>
      </c>
      <c r="B180" s="1" t="s">
        <v>474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26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6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</v>
      </c>
      <c r="EF180" s="2">
        <v>0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110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0</v>
      </c>
      <c r="FV180" s="2">
        <v>0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</row>
    <row r="181" spans="1:215" x14ac:dyDescent="0.45">
      <c r="A181" s="36">
        <v>179</v>
      </c>
      <c r="B181" s="1" t="s">
        <v>137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30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269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0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</row>
    <row r="182" spans="1:215" x14ac:dyDescent="0.45">
      <c r="A182" s="3">
        <v>180</v>
      </c>
      <c r="B182" s="1" t="s">
        <v>138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0</v>
      </c>
      <c r="ED182" s="2">
        <v>0</v>
      </c>
      <c r="EE182" s="2">
        <v>0</v>
      </c>
      <c r="EF182" s="2">
        <v>0</v>
      </c>
      <c r="EG182" s="2">
        <v>0</v>
      </c>
      <c r="EH182" s="2">
        <v>0</v>
      </c>
      <c r="EI182" s="2">
        <v>0</v>
      </c>
      <c r="EJ182" s="2">
        <v>0</v>
      </c>
      <c r="EK182" s="2">
        <v>0</v>
      </c>
      <c r="EL182" s="2">
        <v>0</v>
      </c>
      <c r="EM182" s="2">
        <v>0</v>
      </c>
      <c r="EN182" s="2">
        <v>0</v>
      </c>
      <c r="EO182" s="2">
        <v>0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4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0</v>
      </c>
      <c r="FV182" s="2">
        <v>0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0</v>
      </c>
      <c r="GD182" s="2">
        <v>0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0</v>
      </c>
      <c r="HB182" s="2">
        <v>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</row>
    <row r="183" spans="1:215" x14ac:dyDescent="0.45">
      <c r="A183" s="7">
        <v>181</v>
      </c>
      <c r="B183" s="1" t="s">
        <v>398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0</v>
      </c>
      <c r="EC183" s="2">
        <v>0</v>
      </c>
      <c r="ED183" s="2">
        <v>0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0</v>
      </c>
      <c r="EU183" s="2">
        <v>0</v>
      </c>
      <c r="EV183" s="2">
        <v>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0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</row>
    <row r="184" spans="1:215" x14ac:dyDescent="0.45">
      <c r="A184" s="36">
        <v>182</v>
      </c>
      <c r="B184" s="1" t="s">
        <v>215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61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3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21</v>
      </c>
      <c r="BD184" s="2">
        <v>0</v>
      </c>
      <c r="BE184" s="2">
        <v>0</v>
      </c>
      <c r="BF184" s="2">
        <v>0</v>
      </c>
      <c r="BG184" s="2">
        <v>0</v>
      </c>
      <c r="BH184" s="2">
        <v>3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11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0</v>
      </c>
      <c r="EA184" s="2">
        <v>0</v>
      </c>
      <c r="EB184" s="2">
        <v>0</v>
      </c>
      <c r="EC184" s="2">
        <v>0</v>
      </c>
      <c r="ED184" s="2">
        <v>0</v>
      </c>
      <c r="EE184" s="2">
        <v>0</v>
      </c>
      <c r="EF184" s="2">
        <v>0</v>
      </c>
      <c r="EG184" s="2">
        <v>0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0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0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0</v>
      </c>
      <c r="FV184" s="2">
        <v>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0</v>
      </c>
      <c r="GE184" s="2">
        <v>4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23</v>
      </c>
      <c r="GY184" s="2">
        <v>0</v>
      </c>
      <c r="GZ184" s="2">
        <v>0</v>
      </c>
      <c r="HA184" s="2">
        <v>0</v>
      </c>
      <c r="HB184" s="2">
        <v>0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</row>
    <row r="185" spans="1:215" x14ac:dyDescent="0.45">
      <c r="A185" s="3">
        <v>183</v>
      </c>
      <c r="B185" s="1" t="s">
        <v>146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292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6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</row>
    <row r="186" spans="1:215" x14ac:dyDescent="0.45">
      <c r="A186" s="7">
        <v>184</v>
      </c>
      <c r="B186" s="1" t="s">
        <v>288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4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0</v>
      </c>
      <c r="EA186" s="2">
        <v>0</v>
      </c>
      <c r="EB186" s="2">
        <v>0</v>
      </c>
      <c r="EC186" s="2">
        <v>0</v>
      </c>
      <c r="ED186" s="2">
        <v>0</v>
      </c>
      <c r="EE186" s="2">
        <v>0</v>
      </c>
      <c r="EF186" s="2">
        <v>0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0</v>
      </c>
      <c r="EQ186" s="2">
        <v>0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0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0</v>
      </c>
      <c r="HB186" s="2">
        <v>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</row>
    <row r="187" spans="1:215" x14ac:dyDescent="0.45">
      <c r="A187" s="36">
        <v>185</v>
      </c>
      <c r="B187" s="1" t="s">
        <v>183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7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4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54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37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3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623</v>
      </c>
      <c r="FI187" s="2">
        <v>4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3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</row>
    <row r="188" spans="1:215" x14ac:dyDescent="0.45">
      <c r="A188" s="3">
        <v>186</v>
      </c>
      <c r="B188" s="1" t="s">
        <v>301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42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4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3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</row>
    <row r="189" spans="1:215" x14ac:dyDescent="0.45">
      <c r="A189" s="7">
        <v>187</v>
      </c>
      <c r="B189" s="1" t="s">
        <v>289</v>
      </c>
      <c r="C189" s="2">
        <v>0</v>
      </c>
      <c r="D189" s="2">
        <v>0</v>
      </c>
      <c r="E189" s="2">
        <v>6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6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18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0</v>
      </c>
      <c r="EA189" s="2">
        <v>0</v>
      </c>
      <c r="EB189" s="2">
        <v>0</v>
      </c>
      <c r="EC189" s="2">
        <v>0</v>
      </c>
      <c r="ED189" s="2">
        <v>0</v>
      </c>
      <c r="EE189" s="2">
        <v>0</v>
      </c>
      <c r="EF189" s="2">
        <v>0</v>
      </c>
      <c r="EG189" s="2">
        <v>0</v>
      </c>
      <c r="EH189" s="2">
        <v>0</v>
      </c>
      <c r="EI189" s="2">
        <v>0</v>
      </c>
      <c r="EJ189" s="2">
        <v>0</v>
      </c>
      <c r="EK189" s="2">
        <v>0</v>
      </c>
      <c r="EL189" s="2">
        <v>0</v>
      </c>
      <c r="EM189" s="2">
        <v>0</v>
      </c>
      <c r="EN189" s="2">
        <v>0</v>
      </c>
      <c r="EO189" s="2">
        <v>0</v>
      </c>
      <c r="EP189" s="2">
        <v>0</v>
      </c>
      <c r="EQ189" s="2">
        <v>0</v>
      </c>
      <c r="ER189" s="2">
        <v>0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0</v>
      </c>
      <c r="FV189" s="2">
        <v>0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6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</row>
    <row r="190" spans="1:215" x14ac:dyDescent="0.45">
      <c r="A190" s="36">
        <v>188</v>
      </c>
      <c r="B190" s="1" t="s">
        <v>229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4</v>
      </c>
      <c r="AD190" s="2">
        <v>0</v>
      </c>
      <c r="AE190" s="2">
        <v>0</v>
      </c>
      <c r="AF190" s="2">
        <v>22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118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4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4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25</v>
      </c>
      <c r="DM190" s="2">
        <v>3</v>
      </c>
      <c r="DN190" s="2">
        <v>0</v>
      </c>
      <c r="DO190" s="2">
        <v>0</v>
      </c>
      <c r="DP190" s="2">
        <v>110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5</v>
      </c>
      <c r="DY190" s="2">
        <v>0</v>
      </c>
      <c r="DZ190" s="2">
        <v>0</v>
      </c>
      <c r="EA190" s="2">
        <v>0</v>
      </c>
      <c r="EB190" s="2">
        <v>0</v>
      </c>
      <c r="EC190" s="2">
        <v>4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8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21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</row>
    <row r="191" spans="1:215" x14ac:dyDescent="0.45">
      <c r="A191" s="3">
        <v>189</v>
      </c>
      <c r="B191" s="1" t="s">
        <v>193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5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  <c r="DU191" s="2">
        <v>0</v>
      </c>
      <c r="DV191" s="2">
        <v>0</v>
      </c>
      <c r="DW191" s="2">
        <v>0</v>
      </c>
      <c r="DX191" s="2">
        <v>0</v>
      </c>
      <c r="DY191" s="2">
        <v>0</v>
      </c>
      <c r="DZ191" s="2">
        <v>0</v>
      </c>
      <c r="EA191" s="2">
        <v>0</v>
      </c>
      <c r="EB191" s="2">
        <v>0</v>
      </c>
      <c r="EC191" s="2">
        <v>0</v>
      </c>
      <c r="ED191" s="2">
        <v>0</v>
      </c>
      <c r="EE191" s="2">
        <v>0</v>
      </c>
      <c r="EF191" s="2">
        <v>0</v>
      </c>
      <c r="EG191" s="2">
        <v>0</v>
      </c>
      <c r="EH191" s="2">
        <v>0</v>
      </c>
      <c r="EI191" s="2">
        <v>0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21</v>
      </c>
      <c r="FP191" s="2">
        <v>0</v>
      </c>
      <c r="FQ191" s="2">
        <v>0</v>
      </c>
      <c r="FR191" s="2">
        <v>0</v>
      </c>
      <c r="FS191" s="2">
        <v>0</v>
      </c>
      <c r="FT191" s="2">
        <v>0</v>
      </c>
      <c r="FU191" s="2">
        <v>0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0</v>
      </c>
      <c r="HB191" s="2">
        <v>0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</row>
    <row r="192" spans="1:215" x14ac:dyDescent="0.45">
      <c r="A192" s="7">
        <v>190</v>
      </c>
      <c r="B192" s="1" t="s">
        <v>181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3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3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8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3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0</v>
      </c>
      <c r="EC192" s="2">
        <v>0</v>
      </c>
      <c r="ED192" s="2">
        <v>0</v>
      </c>
      <c r="EE192" s="2">
        <v>0</v>
      </c>
      <c r="EF192" s="2">
        <v>0</v>
      </c>
      <c r="EG192" s="2">
        <v>0</v>
      </c>
      <c r="EH192" s="2">
        <v>0</v>
      </c>
      <c r="EI192" s="2">
        <v>0</v>
      </c>
      <c r="EJ192" s="2">
        <v>0</v>
      </c>
      <c r="EK192" s="2">
        <v>0</v>
      </c>
      <c r="EL192" s="2">
        <v>0</v>
      </c>
      <c r="EM192" s="2">
        <v>0</v>
      </c>
      <c r="EN192" s="2">
        <v>0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5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31</v>
      </c>
      <c r="FQ192" s="2">
        <v>0</v>
      </c>
      <c r="FR192" s="2">
        <v>0</v>
      </c>
      <c r="FS192" s="2">
        <v>0</v>
      </c>
      <c r="FT192" s="2">
        <v>0</v>
      </c>
      <c r="FU192" s="2">
        <v>0</v>
      </c>
      <c r="FV192" s="2">
        <v>0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0</v>
      </c>
      <c r="HB192" s="2">
        <v>0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</row>
    <row r="193" spans="1:215" x14ac:dyDescent="0.45">
      <c r="A193" s="36">
        <v>191</v>
      </c>
      <c r="B193" s="1" t="s">
        <v>127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3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2">
        <v>0</v>
      </c>
      <c r="EB193" s="2">
        <v>0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0</v>
      </c>
      <c r="HB193" s="2">
        <v>0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</row>
    <row r="194" spans="1:215" x14ac:dyDescent="0.45">
      <c r="A194" s="3">
        <v>192</v>
      </c>
      <c r="B194" s="1" t="s">
        <v>302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11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16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121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0</v>
      </c>
      <c r="HB194" s="2">
        <v>0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</row>
    <row r="195" spans="1:215" x14ac:dyDescent="0.45">
      <c r="A195" s="7">
        <v>193</v>
      </c>
      <c r="B195" s="1" t="s">
        <v>303</v>
      </c>
      <c r="C195" s="2">
        <v>0</v>
      </c>
      <c r="D195" s="2">
        <v>0</v>
      </c>
      <c r="E195" s="2">
        <v>0</v>
      </c>
      <c r="F195" s="2">
        <v>0</v>
      </c>
      <c r="G195" s="2">
        <v>79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331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6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0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</row>
    <row r="196" spans="1:215" x14ac:dyDescent="0.45">
      <c r="A196" s="36">
        <v>194</v>
      </c>
      <c r="B196" s="1" t="s">
        <v>409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0</v>
      </c>
      <c r="EA196" s="2">
        <v>0</v>
      </c>
      <c r="EB196" s="2">
        <v>0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0</v>
      </c>
      <c r="HB196" s="2">
        <v>0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</row>
    <row r="197" spans="1:215" x14ac:dyDescent="0.45">
      <c r="A197" s="3">
        <v>195</v>
      </c>
      <c r="B197" s="1" t="s">
        <v>256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</row>
    <row r="198" spans="1:215" x14ac:dyDescent="0.45">
      <c r="A198" s="7">
        <v>196</v>
      </c>
      <c r="B198" s="1" t="s">
        <v>173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15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28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23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71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3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79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234</v>
      </c>
      <c r="FI198" s="2">
        <v>52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3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3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</row>
    <row r="199" spans="1:215" x14ac:dyDescent="0.45">
      <c r="A199" s="36">
        <v>197</v>
      </c>
      <c r="B199" s="1" t="s">
        <v>203</v>
      </c>
      <c r="C199" s="2">
        <v>0</v>
      </c>
      <c r="D199" s="2">
        <v>4</v>
      </c>
      <c r="E199" s="2">
        <v>0</v>
      </c>
      <c r="F199" s="2">
        <v>3</v>
      </c>
      <c r="G199" s="2">
        <v>0</v>
      </c>
      <c r="H199" s="2">
        <v>0</v>
      </c>
      <c r="I199" s="2">
        <v>0</v>
      </c>
      <c r="J199" s="2">
        <v>0</v>
      </c>
      <c r="K199" s="2">
        <v>4</v>
      </c>
      <c r="L199" s="2">
        <v>66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40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19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4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0</v>
      </c>
      <c r="EG199" s="2">
        <v>38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15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</row>
    <row r="200" spans="1:215" x14ac:dyDescent="0.45">
      <c r="A200" s="3">
        <v>198</v>
      </c>
      <c r="B200" s="1" t="s">
        <v>219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0</v>
      </c>
      <c r="EA200" s="2">
        <v>0</v>
      </c>
      <c r="EB200" s="2">
        <v>0</v>
      </c>
      <c r="EC200" s="2">
        <v>0</v>
      </c>
      <c r="ED200" s="2">
        <v>0</v>
      </c>
      <c r="EE200" s="2">
        <v>0</v>
      </c>
      <c r="EF200" s="2">
        <v>0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0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0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</row>
    <row r="201" spans="1:215" x14ac:dyDescent="0.45">
      <c r="A201" s="7">
        <v>199</v>
      </c>
      <c r="B201" s="1" t="s">
        <v>235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0</v>
      </c>
      <c r="DY201" s="2">
        <v>0</v>
      </c>
      <c r="DZ201" s="2">
        <v>0</v>
      </c>
      <c r="EA201" s="2">
        <v>0</v>
      </c>
      <c r="EB201" s="2">
        <v>0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0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0</v>
      </c>
      <c r="HB201" s="2">
        <v>0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</row>
    <row r="202" spans="1:215" x14ac:dyDescent="0.45">
      <c r="A202" s="36">
        <v>200</v>
      </c>
      <c r="B202" s="1" t="s">
        <v>475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3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0</v>
      </c>
      <c r="EA202" s="2">
        <v>0</v>
      </c>
      <c r="EB202" s="2">
        <v>0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0</v>
      </c>
      <c r="HA202" s="2">
        <v>0</v>
      </c>
      <c r="HB202" s="2">
        <v>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</row>
    <row r="203" spans="1:215" x14ac:dyDescent="0.45">
      <c r="A203" s="3">
        <v>201</v>
      </c>
      <c r="B203" s="1" t="s">
        <v>395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0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</row>
    <row r="204" spans="1:215" x14ac:dyDescent="0.45">
      <c r="A204" s="7">
        <v>202</v>
      </c>
      <c r="B204" s="1" t="s">
        <v>236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0</v>
      </c>
      <c r="EA204" s="2">
        <v>0</v>
      </c>
      <c r="EB204" s="2">
        <v>0</v>
      </c>
      <c r="EC204" s="2">
        <v>0</v>
      </c>
      <c r="ED204" s="2">
        <v>0</v>
      </c>
      <c r="EE204" s="2">
        <v>0</v>
      </c>
      <c r="EF204" s="2">
        <v>0</v>
      </c>
      <c r="EG204" s="2">
        <v>0</v>
      </c>
      <c r="EH204" s="2">
        <v>0</v>
      </c>
      <c r="EI204" s="2">
        <v>0</v>
      </c>
      <c r="EJ204" s="2">
        <v>0</v>
      </c>
      <c r="EK204" s="2">
        <v>0</v>
      </c>
      <c r="EL204" s="2">
        <v>0</v>
      </c>
      <c r="EM204" s="2">
        <v>0</v>
      </c>
      <c r="EN204" s="2">
        <v>0</v>
      </c>
      <c r="EO204" s="2">
        <v>0</v>
      </c>
      <c r="EP204" s="2">
        <v>0</v>
      </c>
      <c r="EQ204" s="2">
        <v>0</v>
      </c>
      <c r="ER204" s="2">
        <v>0</v>
      </c>
      <c r="ES204" s="2">
        <v>0</v>
      </c>
      <c r="ET204" s="2">
        <v>0</v>
      </c>
      <c r="EU204" s="2">
        <v>0</v>
      </c>
      <c r="EV204" s="2">
        <v>0</v>
      </c>
      <c r="EW204" s="2">
        <v>0</v>
      </c>
      <c r="EX204" s="2">
        <v>0</v>
      </c>
      <c r="EY204" s="2">
        <v>0</v>
      </c>
      <c r="EZ204" s="2">
        <v>38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3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0</v>
      </c>
      <c r="HB204" s="2">
        <v>0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</row>
    <row r="205" spans="1:215" x14ac:dyDescent="0.45">
      <c r="A205" s="36">
        <v>203</v>
      </c>
      <c r="B205" s="1" t="s">
        <v>396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0</v>
      </c>
      <c r="EA205" s="2">
        <v>0</v>
      </c>
      <c r="EB205" s="2">
        <v>0</v>
      </c>
      <c r="EC205" s="2">
        <v>0</v>
      </c>
      <c r="ED205" s="2">
        <v>0</v>
      </c>
      <c r="EE205" s="2">
        <v>0</v>
      </c>
      <c r="EF205" s="2">
        <v>0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0</v>
      </c>
      <c r="EV205" s="2">
        <v>0</v>
      </c>
      <c r="EW205" s="2">
        <v>0</v>
      </c>
      <c r="EX205" s="2">
        <v>0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0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0</v>
      </c>
      <c r="HB205" s="2">
        <v>0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</row>
    <row r="206" spans="1:215" x14ac:dyDescent="0.45">
      <c r="A206" s="3">
        <v>204</v>
      </c>
      <c r="B206" s="1" t="s">
        <v>172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16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0</v>
      </c>
      <c r="EA206" s="2">
        <v>0</v>
      </c>
      <c r="EB206" s="2">
        <v>0</v>
      </c>
      <c r="EC206" s="2">
        <v>0</v>
      </c>
      <c r="ED206" s="2">
        <v>0</v>
      </c>
      <c r="EE206" s="2">
        <v>0</v>
      </c>
      <c r="EF206" s="2">
        <v>0</v>
      </c>
      <c r="EG206" s="2">
        <v>0</v>
      </c>
      <c r="EH206" s="2">
        <v>0</v>
      </c>
      <c r="EI206" s="2">
        <v>0</v>
      </c>
      <c r="EJ206" s="2">
        <v>0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40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0</v>
      </c>
      <c r="HB206" s="2">
        <v>0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</row>
    <row r="207" spans="1:215" x14ac:dyDescent="0.45">
      <c r="A207" s="7">
        <v>205</v>
      </c>
      <c r="B207" s="1" t="s">
        <v>400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0</v>
      </c>
      <c r="EJ207" s="2">
        <v>0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</row>
    <row r="208" spans="1:215" x14ac:dyDescent="0.45">
      <c r="A208" s="36">
        <v>206</v>
      </c>
      <c r="B208" s="1" t="s">
        <v>243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1416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3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3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0</v>
      </c>
      <c r="EA208" s="2">
        <v>0</v>
      </c>
      <c r="EB208" s="2">
        <v>0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</v>
      </c>
      <c r="EI208" s="2">
        <v>0</v>
      </c>
      <c r="EJ208" s="2">
        <v>0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3345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73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1323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0</v>
      </c>
      <c r="HB208" s="2">
        <v>0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</row>
    <row r="209" spans="1:215" x14ac:dyDescent="0.45">
      <c r="A209" s="3">
        <v>207</v>
      </c>
      <c r="B209" s="1" t="s">
        <v>407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0</v>
      </c>
      <c r="EA209" s="2">
        <v>0</v>
      </c>
      <c r="EB209" s="2">
        <v>0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0</v>
      </c>
      <c r="EI209" s="2">
        <v>0</v>
      </c>
      <c r="EJ209" s="2">
        <v>0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0</v>
      </c>
      <c r="HB209" s="2">
        <v>0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</row>
    <row r="210" spans="1:215" x14ac:dyDescent="0.45">
      <c r="A210" s="7">
        <v>208</v>
      </c>
      <c r="B210" s="1" t="s">
        <v>201</v>
      </c>
      <c r="C210" s="2">
        <v>0</v>
      </c>
      <c r="D210" s="2">
        <v>3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203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16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28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0</v>
      </c>
      <c r="EA210" s="2">
        <v>0</v>
      </c>
      <c r="EB210" s="2">
        <v>0</v>
      </c>
      <c r="EC210" s="2">
        <v>0</v>
      </c>
      <c r="ED210" s="2">
        <v>0</v>
      </c>
      <c r="EE210" s="2">
        <v>0</v>
      </c>
      <c r="EF210" s="2">
        <v>0</v>
      </c>
      <c r="EG210" s="2">
        <v>19</v>
      </c>
      <c r="EH210" s="2">
        <v>0</v>
      </c>
      <c r="EI210" s="2">
        <v>0</v>
      </c>
      <c r="EJ210" s="2">
        <v>4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9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7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</row>
    <row r="211" spans="1:215" x14ac:dyDescent="0.45">
      <c r="A211" s="36">
        <v>209</v>
      </c>
      <c r="B211" s="1" t="s">
        <v>266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  <c r="DU211" s="2">
        <v>0</v>
      </c>
      <c r="DV211" s="2">
        <v>0</v>
      </c>
      <c r="DW211" s="2">
        <v>0</v>
      </c>
      <c r="DX211" s="2">
        <v>0</v>
      </c>
      <c r="DY211" s="2">
        <v>0</v>
      </c>
      <c r="DZ211" s="2">
        <v>0</v>
      </c>
      <c r="EA211" s="2">
        <v>0</v>
      </c>
      <c r="EB211" s="2">
        <v>0</v>
      </c>
      <c r="EC211" s="2">
        <v>0</v>
      </c>
      <c r="ED211" s="2">
        <v>0</v>
      </c>
      <c r="EE211" s="2">
        <v>0</v>
      </c>
      <c r="EF211" s="2">
        <v>0</v>
      </c>
      <c r="EG211" s="2">
        <v>0</v>
      </c>
      <c r="EH211" s="2">
        <v>0</v>
      </c>
      <c r="EI211" s="2">
        <v>0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0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0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</row>
    <row r="212" spans="1:215" x14ac:dyDescent="0.45">
      <c r="A212" s="3">
        <v>210</v>
      </c>
      <c r="B212" s="1" t="s">
        <v>165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3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0</v>
      </c>
      <c r="EA212" s="2">
        <v>0</v>
      </c>
      <c r="EB212" s="2">
        <v>0</v>
      </c>
      <c r="EC212" s="2">
        <v>0</v>
      </c>
      <c r="ED212" s="2">
        <v>0</v>
      </c>
      <c r="EE212" s="2">
        <v>0</v>
      </c>
      <c r="EF212" s="2">
        <v>0</v>
      </c>
      <c r="EG212" s="2">
        <v>0</v>
      </c>
      <c r="EH212" s="2">
        <v>0</v>
      </c>
      <c r="EI212" s="2">
        <v>0</v>
      </c>
      <c r="EJ212" s="2">
        <v>0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3</v>
      </c>
      <c r="GB212" s="2">
        <v>0</v>
      </c>
      <c r="GC212" s="2">
        <v>0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0</v>
      </c>
      <c r="HB212" s="2">
        <v>0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</row>
    <row r="213" spans="1:215" x14ac:dyDescent="0.45">
      <c r="A213" s="7">
        <v>211</v>
      </c>
      <c r="B213" s="1" t="s">
        <v>159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20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6</v>
      </c>
      <c r="BM213" s="2">
        <v>0</v>
      </c>
      <c r="BN213" s="2">
        <v>0</v>
      </c>
      <c r="BO213" s="2">
        <v>0</v>
      </c>
      <c r="BP213" s="2">
        <v>3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  <c r="DU213" s="2">
        <v>0</v>
      </c>
      <c r="DV213" s="2">
        <v>0</v>
      </c>
      <c r="DW213" s="2">
        <v>0</v>
      </c>
      <c r="DX213" s="2">
        <v>0</v>
      </c>
      <c r="DY213" s="2">
        <v>0</v>
      </c>
      <c r="DZ213" s="2">
        <v>0</v>
      </c>
      <c r="EA213" s="2">
        <v>0</v>
      </c>
      <c r="EB213" s="2">
        <v>0</v>
      </c>
      <c r="EC213" s="2">
        <v>0</v>
      </c>
      <c r="ED213" s="2">
        <v>0</v>
      </c>
      <c r="EE213" s="2">
        <v>0</v>
      </c>
      <c r="EF213" s="2">
        <v>0</v>
      </c>
      <c r="EG213" s="2">
        <v>0</v>
      </c>
      <c r="EH213" s="2">
        <v>0</v>
      </c>
      <c r="EI213" s="2">
        <v>0</v>
      </c>
      <c r="EJ213" s="2">
        <v>0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0</v>
      </c>
      <c r="EW213" s="2">
        <v>0</v>
      </c>
      <c r="EX213" s="2">
        <v>0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3</v>
      </c>
      <c r="FI213" s="2">
        <v>0</v>
      </c>
      <c r="FJ213" s="2">
        <v>0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</v>
      </c>
      <c r="FS213" s="2">
        <v>0</v>
      </c>
      <c r="FT213" s="2">
        <v>0</v>
      </c>
      <c r="FU213" s="2">
        <v>0</v>
      </c>
      <c r="FV213" s="2">
        <v>0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0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0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</row>
    <row r="214" spans="1:215" x14ac:dyDescent="0.45">
      <c r="A214" s="36">
        <v>212</v>
      </c>
      <c r="B214" s="1" t="s">
        <v>216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72</v>
      </c>
      <c r="M214" s="2">
        <v>17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5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0</v>
      </c>
      <c r="EA214" s="2">
        <v>0</v>
      </c>
      <c r="EB214" s="2">
        <v>0</v>
      </c>
      <c r="EC214" s="2">
        <v>0</v>
      </c>
      <c r="ED214" s="2">
        <v>0</v>
      </c>
      <c r="EE214" s="2">
        <v>0</v>
      </c>
      <c r="EF214" s="2">
        <v>0</v>
      </c>
      <c r="EG214" s="2">
        <v>0</v>
      </c>
      <c r="EH214" s="2">
        <v>0</v>
      </c>
      <c r="EI214" s="2">
        <v>0</v>
      </c>
      <c r="EJ214" s="2">
        <v>0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0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0</v>
      </c>
      <c r="HB214" s="2">
        <v>0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</row>
    <row r="215" spans="1:215" x14ac:dyDescent="0.45">
      <c r="A215" s="3">
        <v>213</v>
      </c>
      <c r="B215" s="1" t="s">
        <v>233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3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13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198</v>
      </c>
      <c r="DQ215" s="2">
        <v>0</v>
      </c>
      <c r="DR215" s="2">
        <v>0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0</v>
      </c>
      <c r="EA215" s="2">
        <v>0</v>
      </c>
      <c r="EB215" s="2">
        <v>0</v>
      </c>
      <c r="EC215" s="2">
        <v>0</v>
      </c>
      <c r="ED215" s="2">
        <v>0</v>
      </c>
      <c r="EE215" s="2">
        <v>0</v>
      </c>
      <c r="EF215" s="2">
        <v>0</v>
      </c>
      <c r="EG215" s="2">
        <v>0</v>
      </c>
      <c r="EH215" s="2">
        <v>0</v>
      </c>
      <c r="EI215" s="2">
        <v>0</v>
      </c>
      <c r="EJ215" s="2">
        <v>0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0</v>
      </c>
      <c r="EV215" s="2">
        <v>0</v>
      </c>
      <c r="EW215" s="2">
        <v>0</v>
      </c>
      <c r="EX215" s="2">
        <v>0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0</v>
      </c>
      <c r="FP215" s="2">
        <v>0</v>
      </c>
      <c r="FQ215" s="2">
        <v>0</v>
      </c>
      <c r="FR215" s="2">
        <v>0</v>
      </c>
      <c r="FS215" s="2">
        <v>0</v>
      </c>
      <c r="FT215" s="2">
        <v>0</v>
      </c>
      <c r="FU215" s="2">
        <v>0</v>
      </c>
      <c r="FV215" s="2">
        <v>0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0</v>
      </c>
      <c r="GD215" s="2">
        <v>0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0</v>
      </c>
      <c r="GT215" s="2">
        <v>0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0</v>
      </c>
      <c r="HB215" s="2">
        <v>0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</row>
    <row r="216" spans="1:215" x14ac:dyDescent="0.45">
      <c r="A216" s="7">
        <v>214</v>
      </c>
      <c r="B216" s="1" t="s">
        <v>250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0</v>
      </c>
      <c r="DY216" s="2">
        <v>0</v>
      </c>
      <c r="DZ216" s="2">
        <v>0</v>
      </c>
      <c r="EA216" s="2">
        <v>0</v>
      </c>
      <c r="EB216" s="2">
        <v>0</v>
      </c>
      <c r="EC216" s="2">
        <v>0</v>
      </c>
      <c r="ED216" s="2">
        <v>0</v>
      </c>
      <c r="EE216" s="2">
        <v>0</v>
      </c>
      <c r="EF216" s="2">
        <v>0</v>
      </c>
      <c r="EG216" s="2">
        <v>0</v>
      </c>
      <c r="EH216" s="2">
        <v>0</v>
      </c>
      <c r="EI216" s="2">
        <v>0</v>
      </c>
      <c r="EJ216" s="2">
        <v>0</v>
      </c>
      <c r="EK216" s="2">
        <v>0</v>
      </c>
      <c r="EL216" s="2">
        <v>0</v>
      </c>
      <c r="EM216" s="2">
        <v>0</v>
      </c>
      <c r="EN216" s="2">
        <v>0</v>
      </c>
      <c r="EO216" s="2">
        <v>0</v>
      </c>
      <c r="EP216" s="2">
        <v>0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>
        <v>0</v>
      </c>
      <c r="FA216" s="2">
        <v>0</v>
      </c>
      <c r="FB216" s="2">
        <v>0</v>
      </c>
      <c r="FC216" s="2">
        <v>0</v>
      </c>
      <c r="FD216" s="2">
        <v>3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0</v>
      </c>
      <c r="FP216" s="2">
        <v>0</v>
      </c>
      <c r="FQ216" s="2">
        <v>0</v>
      </c>
      <c r="FR216" s="2">
        <v>0</v>
      </c>
      <c r="FS216" s="2">
        <v>0</v>
      </c>
      <c r="FT216" s="2">
        <v>0</v>
      </c>
      <c r="FU216" s="2">
        <v>0</v>
      </c>
      <c r="FV216" s="2">
        <v>0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0</v>
      </c>
      <c r="HB216" s="2">
        <v>0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</row>
    <row r="217" spans="1:215" x14ac:dyDescent="0.45">
      <c r="A217" s="36">
        <v>215</v>
      </c>
      <c r="B217" s="1" t="s">
        <v>304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11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8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0</v>
      </c>
      <c r="EA217" s="2">
        <v>0</v>
      </c>
      <c r="EB217" s="2">
        <v>0</v>
      </c>
      <c r="EC217" s="2">
        <v>0</v>
      </c>
      <c r="ED217" s="2">
        <v>0</v>
      </c>
      <c r="EE217" s="2">
        <v>0</v>
      </c>
      <c r="EF217" s="2">
        <v>0</v>
      </c>
      <c r="EG217" s="2">
        <v>0</v>
      </c>
      <c r="EH217" s="2">
        <v>0</v>
      </c>
      <c r="EI217" s="2">
        <v>0</v>
      </c>
      <c r="EJ217" s="2">
        <v>0</v>
      </c>
      <c r="EK217" s="2">
        <v>0</v>
      </c>
      <c r="EL217" s="2">
        <v>0</v>
      </c>
      <c r="EM217" s="2">
        <v>0</v>
      </c>
      <c r="EN217" s="2">
        <v>0</v>
      </c>
      <c r="EO217" s="2">
        <v>0</v>
      </c>
      <c r="EP217" s="2">
        <v>0</v>
      </c>
      <c r="EQ217" s="2">
        <v>0</v>
      </c>
      <c r="ER217" s="2">
        <v>0</v>
      </c>
      <c r="ES217" s="2">
        <v>0</v>
      </c>
      <c r="ET217" s="2">
        <v>0</v>
      </c>
      <c r="EU217" s="2">
        <v>0</v>
      </c>
      <c r="EV217" s="2">
        <v>0</v>
      </c>
      <c r="EW217" s="2">
        <v>0</v>
      </c>
      <c r="EX217" s="2">
        <v>0</v>
      </c>
      <c r="EY217" s="2">
        <v>0</v>
      </c>
      <c r="EZ217" s="2">
        <v>0</v>
      </c>
      <c r="FA217" s="2">
        <v>0</v>
      </c>
      <c r="FB217" s="2">
        <v>0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0</v>
      </c>
      <c r="FL217" s="2">
        <v>0</v>
      </c>
      <c r="FM217" s="2">
        <v>0</v>
      </c>
      <c r="FN217" s="2">
        <v>0</v>
      </c>
      <c r="FO217" s="2">
        <v>0</v>
      </c>
      <c r="FP217" s="2">
        <v>0</v>
      </c>
      <c r="FQ217" s="2">
        <v>0</v>
      </c>
      <c r="FR217" s="2">
        <v>0</v>
      </c>
      <c r="FS217" s="2">
        <v>0</v>
      </c>
      <c r="FT217" s="2">
        <v>0</v>
      </c>
      <c r="FU217" s="2">
        <v>0</v>
      </c>
      <c r="FV217" s="2">
        <v>0</v>
      </c>
      <c r="FW217" s="2">
        <v>0</v>
      </c>
      <c r="FX217" s="2">
        <v>0</v>
      </c>
      <c r="FY217" s="2">
        <v>0</v>
      </c>
      <c r="FZ217" s="2">
        <v>3</v>
      </c>
      <c r="GA217" s="2">
        <v>0</v>
      </c>
      <c r="GB217" s="2">
        <v>0</v>
      </c>
      <c r="GC217" s="2">
        <v>0</v>
      </c>
      <c r="GD217" s="2">
        <v>0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0</v>
      </c>
      <c r="GT217" s="2">
        <v>0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0</v>
      </c>
      <c r="HB217" s="2">
        <v>0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</row>
    <row r="218" spans="1:215" x14ac:dyDescent="0.45">
      <c r="A218" s="3">
        <v>216</v>
      </c>
      <c r="B218" s="1" t="s">
        <v>222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298</v>
      </c>
      <c r="AD218" s="2">
        <v>3</v>
      </c>
      <c r="AE218" s="2">
        <v>0</v>
      </c>
      <c r="AF218" s="2">
        <v>9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199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50</v>
      </c>
      <c r="CV218" s="2">
        <v>0</v>
      </c>
      <c r="CW218" s="2">
        <v>159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9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8</v>
      </c>
      <c r="DQ218" s="2">
        <v>0</v>
      </c>
      <c r="DR218" s="2">
        <v>0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10</v>
      </c>
      <c r="DY218" s="2">
        <v>0</v>
      </c>
      <c r="DZ218" s="2">
        <v>0</v>
      </c>
      <c r="EA218" s="2">
        <v>0</v>
      </c>
      <c r="EB218" s="2">
        <v>0</v>
      </c>
      <c r="EC218" s="2">
        <v>0</v>
      </c>
      <c r="ED218" s="2">
        <v>0</v>
      </c>
      <c r="EE218" s="2">
        <v>0</v>
      </c>
      <c r="EF218" s="2">
        <v>0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0</v>
      </c>
      <c r="ER218" s="2">
        <v>0</v>
      </c>
      <c r="ES218" s="2">
        <v>0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>
        <v>0</v>
      </c>
      <c r="FA218" s="2">
        <v>5</v>
      </c>
      <c r="FB218" s="2">
        <v>0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0</v>
      </c>
      <c r="FL218" s="2">
        <v>0</v>
      </c>
      <c r="FM218" s="2">
        <v>0</v>
      </c>
      <c r="FN218" s="2">
        <v>0</v>
      </c>
      <c r="FO218" s="2">
        <v>0</v>
      </c>
      <c r="FP218" s="2">
        <v>0</v>
      </c>
      <c r="FQ218" s="2">
        <v>0</v>
      </c>
      <c r="FR218" s="2">
        <v>0</v>
      </c>
      <c r="FS218" s="2">
        <v>0</v>
      </c>
      <c r="FT218" s="2">
        <v>0</v>
      </c>
      <c r="FU218" s="2">
        <v>0</v>
      </c>
      <c r="FV218" s="2">
        <v>0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0</v>
      </c>
      <c r="GD218" s="2">
        <v>0</v>
      </c>
      <c r="GE218" s="2">
        <v>0</v>
      </c>
      <c r="GF218" s="2">
        <v>0</v>
      </c>
      <c r="GG218" s="2">
        <v>0</v>
      </c>
      <c r="GH218" s="2">
        <v>0</v>
      </c>
      <c r="GI218" s="2">
        <v>544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0</v>
      </c>
      <c r="GY218" s="2">
        <v>0</v>
      </c>
      <c r="GZ218" s="2">
        <v>0</v>
      </c>
      <c r="HA218" s="2">
        <v>32</v>
      </c>
      <c r="HB218" s="2">
        <v>0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</row>
    <row r="219" spans="1:215" x14ac:dyDescent="0.45">
      <c r="A219" s="7">
        <v>217</v>
      </c>
      <c r="B219" s="1" t="s">
        <v>230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18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6</v>
      </c>
      <c r="AM219" s="2">
        <v>0</v>
      </c>
      <c r="AN219" s="2">
        <v>3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26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253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3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27</v>
      </c>
      <c r="DQ219" s="2">
        <v>0</v>
      </c>
      <c r="DR219" s="2">
        <v>0</v>
      </c>
      <c r="DS219" s="2">
        <v>0</v>
      </c>
      <c r="DT219" s="2">
        <v>0</v>
      </c>
      <c r="DU219" s="2">
        <v>0</v>
      </c>
      <c r="DV219" s="2">
        <v>0</v>
      </c>
      <c r="DW219" s="2">
        <v>0</v>
      </c>
      <c r="DX219" s="2">
        <v>0</v>
      </c>
      <c r="DY219" s="2">
        <v>0</v>
      </c>
      <c r="DZ219" s="2">
        <v>0</v>
      </c>
      <c r="EA219" s="2">
        <v>0</v>
      </c>
      <c r="EB219" s="2">
        <v>0</v>
      </c>
      <c r="EC219" s="2">
        <v>0</v>
      </c>
      <c r="ED219" s="2">
        <v>0</v>
      </c>
      <c r="EE219" s="2">
        <v>0</v>
      </c>
      <c r="EF219" s="2">
        <v>0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0</v>
      </c>
      <c r="EN219" s="2">
        <v>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0</v>
      </c>
      <c r="EX219" s="2">
        <v>0</v>
      </c>
      <c r="EY219" s="2">
        <v>17</v>
      </c>
      <c r="EZ219" s="2">
        <v>0</v>
      </c>
      <c r="FA219" s="2">
        <v>0</v>
      </c>
      <c r="FB219" s="2">
        <v>0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0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0</v>
      </c>
      <c r="GG219" s="2">
        <v>0</v>
      </c>
      <c r="GH219" s="2">
        <v>24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22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</v>
      </c>
      <c r="HA219" s="2">
        <v>0</v>
      </c>
      <c r="HB219" s="2">
        <v>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</row>
    <row r="220" spans="1:215" x14ac:dyDescent="0.45">
      <c r="A220" s="36">
        <v>218</v>
      </c>
      <c r="B220" s="1" t="s">
        <v>139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  <c r="DU220" s="2">
        <v>0</v>
      </c>
      <c r="DV220" s="2">
        <v>0</v>
      </c>
      <c r="DW220" s="2">
        <v>0</v>
      </c>
      <c r="DX220" s="2">
        <v>0</v>
      </c>
      <c r="DY220" s="2">
        <v>0</v>
      </c>
      <c r="DZ220" s="2">
        <v>0</v>
      </c>
      <c r="EA220" s="2">
        <v>0</v>
      </c>
      <c r="EB220" s="2">
        <v>0</v>
      </c>
      <c r="EC220" s="2">
        <v>0</v>
      </c>
      <c r="ED220" s="2">
        <v>0</v>
      </c>
      <c r="EE220" s="2">
        <v>0</v>
      </c>
      <c r="EF220" s="2">
        <v>0</v>
      </c>
      <c r="EG220" s="2">
        <v>0</v>
      </c>
      <c r="EH220" s="2">
        <v>0</v>
      </c>
      <c r="EI220" s="2">
        <v>0</v>
      </c>
      <c r="EJ220" s="2">
        <v>0</v>
      </c>
      <c r="EK220" s="2">
        <v>0</v>
      </c>
      <c r="EL220" s="2">
        <v>0</v>
      </c>
      <c r="EM220" s="2">
        <v>0</v>
      </c>
      <c r="EN220" s="2">
        <v>0</v>
      </c>
      <c r="EO220" s="2">
        <v>0</v>
      </c>
      <c r="EP220" s="2">
        <v>0</v>
      </c>
      <c r="EQ220" s="2">
        <v>0</v>
      </c>
      <c r="ER220" s="2">
        <v>0</v>
      </c>
      <c r="ES220" s="2">
        <v>0</v>
      </c>
      <c r="ET220" s="2">
        <v>0</v>
      </c>
      <c r="EU220" s="2">
        <v>0</v>
      </c>
      <c r="EV220" s="2">
        <v>0</v>
      </c>
      <c r="EW220" s="2">
        <v>0</v>
      </c>
      <c r="EX220" s="2">
        <v>0</v>
      </c>
      <c r="EY220" s="2">
        <v>0</v>
      </c>
      <c r="EZ220" s="2">
        <v>0</v>
      </c>
      <c r="FA220" s="2">
        <v>0</v>
      </c>
      <c r="FB220" s="2">
        <v>0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0</v>
      </c>
      <c r="FV220" s="2">
        <v>0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0</v>
      </c>
      <c r="GD220" s="2">
        <v>0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0</v>
      </c>
      <c r="GT220" s="2">
        <v>0</v>
      </c>
      <c r="GU220" s="2">
        <v>0</v>
      </c>
      <c r="GV220" s="2">
        <v>0</v>
      </c>
      <c r="GW220" s="2">
        <v>0</v>
      </c>
      <c r="GX220" s="2">
        <v>0</v>
      </c>
      <c r="GY220" s="2">
        <v>0</v>
      </c>
      <c r="GZ220" s="2">
        <v>0</v>
      </c>
      <c r="HA220" s="2">
        <v>0</v>
      </c>
      <c r="HB220" s="2">
        <v>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</row>
    <row r="221" spans="1:215" x14ac:dyDescent="0.45">
      <c r="A221" s="3">
        <v>219</v>
      </c>
      <c r="B221" s="1" t="s">
        <v>140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10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0</v>
      </c>
      <c r="EG221" s="2">
        <v>0</v>
      </c>
      <c r="EH221" s="2">
        <v>0</v>
      </c>
      <c r="EI221" s="2">
        <v>0</v>
      </c>
      <c r="EJ221" s="2">
        <v>0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26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</row>
    <row r="222" spans="1:215" x14ac:dyDescent="0.45">
      <c r="A222" s="7">
        <v>220</v>
      </c>
      <c r="B222" s="1" t="s">
        <v>280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10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0</v>
      </c>
      <c r="EA222" s="2">
        <v>0</v>
      </c>
      <c r="EB222" s="2">
        <v>0</v>
      </c>
      <c r="EC222" s="2">
        <v>0</v>
      </c>
      <c r="ED222" s="2">
        <v>0</v>
      </c>
      <c r="EE222" s="2">
        <v>0</v>
      </c>
      <c r="EF222" s="2">
        <v>0</v>
      </c>
      <c r="EG222" s="2">
        <v>0</v>
      </c>
      <c r="EH222" s="2">
        <v>0</v>
      </c>
      <c r="EI222" s="2">
        <v>0</v>
      </c>
      <c r="EJ222" s="2">
        <v>0</v>
      </c>
      <c r="EK222" s="2">
        <v>0</v>
      </c>
      <c r="EL222" s="2">
        <v>0</v>
      </c>
      <c r="EM222" s="2">
        <v>0</v>
      </c>
      <c r="EN222" s="2">
        <v>0</v>
      </c>
      <c r="EO222" s="2">
        <v>0</v>
      </c>
      <c r="EP222" s="2">
        <v>0</v>
      </c>
      <c r="EQ222" s="2">
        <v>0</v>
      </c>
      <c r="ER222" s="2">
        <v>0</v>
      </c>
      <c r="ES222" s="2">
        <v>0</v>
      </c>
      <c r="ET222" s="2">
        <v>0</v>
      </c>
      <c r="EU222" s="2">
        <v>0</v>
      </c>
      <c r="EV222" s="2">
        <v>0</v>
      </c>
      <c r="EW222" s="2">
        <v>0</v>
      </c>
      <c r="EX222" s="2">
        <v>0</v>
      </c>
      <c r="EY222" s="2">
        <v>0</v>
      </c>
      <c r="EZ222" s="2">
        <v>0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0</v>
      </c>
      <c r="FL222" s="2">
        <v>0</v>
      </c>
      <c r="FM222" s="2">
        <v>0</v>
      </c>
      <c r="FN222" s="2">
        <v>0</v>
      </c>
      <c r="FO222" s="2">
        <v>0</v>
      </c>
      <c r="FP222" s="2">
        <v>0</v>
      </c>
      <c r="FQ222" s="2">
        <v>0</v>
      </c>
      <c r="FR222" s="2">
        <v>0</v>
      </c>
      <c r="FS222" s="2">
        <v>0</v>
      </c>
      <c r="FT222" s="2">
        <v>0</v>
      </c>
      <c r="FU222" s="2">
        <v>0</v>
      </c>
      <c r="FV222" s="2">
        <v>0</v>
      </c>
      <c r="FW222" s="2">
        <v>0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0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0</v>
      </c>
      <c r="HB222" s="2">
        <v>0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</row>
    <row r="223" spans="1:215" x14ac:dyDescent="0.45">
      <c r="A223" s="36">
        <v>221</v>
      </c>
      <c r="B223" s="1" t="s">
        <v>202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9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  <c r="DU223" s="2">
        <v>0</v>
      </c>
      <c r="DV223" s="2">
        <v>0</v>
      </c>
      <c r="DW223" s="2">
        <v>0</v>
      </c>
      <c r="DX223" s="2">
        <v>0</v>
      </c>
      <c r="DY223" s="2">
        <v>0</v>
      </c>
      <c r="DZ223" s="2">
        <v>0</v>
      </c>
      <c r="EA223" s="2">
        <v>0</v>
      </c>
      <c r="EB223" s="2">
        <v>0</v>
      </c>
      <c r="EC223" s="2">
        <v>0</v>
      </c>
      <c r="ED223" s="2">
        <v>0</v>
      </c>
      <c r="EE223" s="2">
        <v>0</v>
      </c>
      <c r="EF223" s="2">
        <v>0</v>
      </c>
      <c r="EG223" s="2">
        <v>0</v>
      </c>
      <c r="EH223" s="2">
        <v>0</v>
      </c>
      <c r="EI223" s="2">
        <v>0</v>
      </c>
      <c r="EJ223" s="2">
        <v>0</v>
      </c>
      <c r="EK223" s="2">
        <v>0</v>
      </c>
      <c r="EL223" s="2">
        <v>0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0</v>
      </c>
      <c r="ET223" s="2">
        <v>0</v>
      </c>
      <c r="EU223" s="2">
        <v>0</v>
      </c>
      <c r="EV223" s="2">
        <v>0</v>
      </c>
      <c r="EW223" s="2">
        <v>0</v>
      </c>
      <c r="EX223" s="2">
        <v>0</v>
      </c>
      <c r="EY223" s="2">
        <v>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0</v>
      </c>
      <c r="FL223" s="2">
        <v>0</v>
      </c>
      <c r="FM223" s="2">
        <v>0</v>
      </c>
      <c r="FN223" s="2">
        <v>0</v>
      </c>
      <c r="FO223" s="2">
        <v>0</v>
      </c>
      <c r="FP223" s="2">
        <v>0</v>
      </c>
      <c r="FQ223" s="2">
        <v>0</v>
      </c>
      <c r="FR223" s="2">
        <v>0</v>
      </c>
      <c r="FS223" s="2">
        <v>0</v>
      </c>
      <c r="FT223" s="2">
        <v>0</v>
      </c>
      <c r="FU223" s="2">
        <v>0</v>
      </c>
      <c r="FV223" s="2">
        <v>0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0</v>
      </c>
      <c r="GD223" s="2">
        <v>0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0</v>
      </c>
      <c r="GT223" s="2">
        <v>0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0</v>
      </c>
      <c r="HB223" s="2">
        <v>0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</row>
    <row r="224" spans="1:215" x14ac:dyDescent="0.45">
      <c r="A224" s="3">
        <v>222</v>
      </c>
      <c r="B224" s="1" t="s">
        <v>217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3</v>
      </c>
      <c r="J224" s="2">
        <v>0</v>
      </c>
      <c r="K224" s="2">
        <v>0</v>
      </c>
      <c r="L224" s="2">
        <v>7</v>
      </c>
      <c r="M224" s="2">
        <v>27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65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16</v>
      </c>
      <c r="BS224" s="2">
        <v>0</v>
      </c>
      <c r="BT224" s="2">
        <v>0</v>
      </c>
      <c r="BU224" s="2">
        <v>0</v>
      </c>
      <c r="BV224" s="2">
        <v>0</v>
      </c>
      <c r="BW224" s="2">
        <v>4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0</v>
      </c>
      <c r="EB224" s="2">
        <v>0</v>
      </c>
      <c r="EC224" s="2">
        <v>0</v>
      </c>
      <c r="ED224" s="2">
        <v>0</v>
      </c>
      <c r="EE224" s="2">
        <v>0</v>
      </c>
      <c r="EF224" s="2">
        <v>0</v>
      </c>
      <c r="EG224" s="2">
        <v>0</v>
      </c>
      <c r="EH224" s="2">
        <v>0</v>
      </c>
      <c r="EI224" s="2">
        <v>0</v>
      </c>
      <c r="EJ224" s="2">
        <v>0</v>
      </c>
      <c r="EK224" s="2">
        <v>0</v>
      </c>
      <c r="EL224" s="2">
        <v>0</v>
      </c>
      <c r="EM224" s="2">
        <v>0</v>
      </c>
      <c r="EN224" s="2">
        <v>0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3</v>
      </c>
      <c r="EX224" s="2">
        <v>0</v>
      </c>
      <c r="EY224" s="2">
        <v>0</v>
      </c>
      <c r="EZ224" s="2">
        <v>0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0</v>
      </c>
      <c r="FU224" s="2">
        <v>0</v>
      </c>
      <c r="FV224" s="2">
        <v>0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0</v>
      </c>
      <c r="GD224" s="2">
        <v>0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671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0</v>
      </c>
      <c r="HB224" s="2">
        <v>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</row>
    <row r="225" spans="1:215" x14ac:dyDescent="0.45">
      <c r="A225" s="7">
        <v>223</v>
      </c>
      <c r="B225" s="1" t="s">
        <v>251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  <c r="DU225" s="2">
        <v>0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0</v>
      </c>
      <c r="EB225" s="2">
        <v>0</v>
      </c>
      <c r="EC225" s="2">
        <v>0</v>
      </c>
      <c r="ED225" s="2">
        <v>0</v>
      </c>
      <c r="EE225" s="2">
        <v>0</v>
      </c>
      <c r="EF225" s="2">
        <v>0</v>
      </c>
      <c r="EG225" s="2">
        <v>0</v>
      </c>
      <c r="EH225" s="2">
        <v>0</v>
      </c>
      <c r="EI225" s="2">
        <v>0</v>
      </c>
      <c r="EJ225" s="2">
        <v>0</v>
      </c>
      <c r="EK225" s="2">
        <v>0</v>
      </c>
      <c r="EL225" s="2">
        <v>0</v>
      </c>
      <c r="EM225" s="2">
        <v>0</v>
      </c>
      <c r="EN225" s="2">
        <v>0</v>
      </c>
      <c r="EO225" s="2">
        <v>0</v>
      </c>
      <c r="EP225" s="2">
        <v>0</v>
      </c>
      <c r="EQ225" s="2">
        <v>0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0</v>
      </c>
      <c r="EX225" s="2">
        <v>0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0</v>
      </c>
      <c r="FL225" s="2">
        <v>0</v>
      </c>
      <c r="FM225" s="2">
        <v>0</v>
      </c>
      <c r="FN225" s="2">
        <v>0</v>
      </c>
      <c r="FO225" s="2">
        <v>0</v>
      </c>
      <c r="FP225" s="2">
        <v>0</v>
      </c>
      <c r="FQ225" s="2">
        <v>0</v>
      </c>
      <c r="FR225" s="2">
        <v>0</v>
      </c>
      <c r="FS225" s="2">
        <v>0</v>
      </c>
      <c r="FT225" s="2">
        <v>0</v>
      </c>
      <c r="FU225" s="2">
        <v>0</v>
      </c>
      <c r="FV225" s="2">
        <v>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0</v>
      </c>
      <c r="GD225" s="2">
        <v>0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0</v>
      </c>
      <c r="GU225" s="2">
        <v>0</v>
      </c>
      <c r="GV225" s="2">
        <v>0</v>
      </c>
      <c r="GW225" s="2">
        <v>0</v>
      </c>
      <c r="GX225" s="2">
        <v>0</v>
      </c>
      <c r="GY225" s="2">
        <v>0</v>
      </c>
      <c r="GZ225" s="2">
        <v>0</v>
      </c>
      <c r="HA225" s="2">
        <v>0</v>
      </c>
      <c r="HB225" s="2">
        <v>0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</row>
    <row r="226" spans="1:215" x14ac:dyDescent="0.45">
      <c r="A226" s="36">
        <v>224</v>
      </c>
      <c r="B226" s="1" t="s">
        <v>141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0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</row>
    <row r="227" spans="1:215" x14ac:dyDescent="0.45">
      <c r="A227" s="3">
        <v>225</v>
      </c>
      <c r="B227" s="1" t="s">
        <v>305</v>
      </c>
      <c r="C227" s="2">
        <v>0</v>
      </c>
      <c r="D227" s="2">
        <v>3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5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0</v>
      </c>
      <c r="HB227" s="2">
        <v>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</row>
    <row r="228" spans="1:215" x14ac:dyDescent="0.45">
      <c r="A228" s="7">
        <v>226</v>
      </c>
      <c r="B228" s="1" t="s">
        <v>194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25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68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30</v>
      </c>
      <c r="GX228" s="2">
        <v>0</v>
      </c>
      <c r="GY228" s="2">
        <v>0</v>
      </c>
      <c r="GZ228" s="2">
        <v>0</v>
      </c>
      <c r="HA228" s="2">
        <v>0</v>
      </c>
      <c r="HB228" s="2">
        <v>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</row>
    <row r="229" spans="1:215" x14ac:dyDescent="0.45">
      <c r="A229" s="36">
        <v>227</v>
      </c>
      <c r="B229" s="1" t="s">
        <v>476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24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38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10</v>
      </c>
      <c r="BX229" s="2">
        <v>0</v>
      </c>
      <c r="BY229" s="2">
        <v>6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4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19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0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3</v>
      </c>
      <c r="FO229" s="2">
        <v>0</v>
      </c>
      <c r="FP229" s="2">
        <v>0</v>
      </c>
      <c r="FQ229" s="2">
        <v>4</v>
      </c>
      <c r="FR229" s="2">
        <v>0</v>
      </c>
      <c r="FS229" s="2">
        <v>0</v>
      </c>
      <c r="FT229" s="2">
        <v>0</v>
      </c>
      <c r="FU229" s="2">
        <v>0</v>
      </c>
      <c r="FV229" s="2">
        <v>0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7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0</v>
      </c>
      <c r="GX229" s="2">
        <v>17</v>
      </c>
      <c r="GY229" s="2">
        <v>0</v>
      </c>
      <c r="GZ229" s="2">
        <v>0</v>
      </c>
      <c r="HA229" s="2">
        <v>0</v>
      </c>
      <c r="HB229" s="2">
        <v>0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</row>
    <row r="230" spans="1:215" x14ac:dyDescent="0.45">
      <c r="A230" s="3">
        <v>228</v>
      </c>
      <c r="B230" s="1" t="s">
        <v>142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15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</row>
    <row r="231" spans="1:215" x14ac:dyDescent="0.45">
      <c r="A231" s="7">
        <v>229</v>
      </c>
      <c r="B231" s="1" t="s">
        <v>477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3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137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5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7</v>
      </c>
      <c r="DQ231" s="2">
        <v>0</v>
      </c>
      <c r="DR231" s="2">
        <v>0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0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6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4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0</v>
      </c>
      <c r="FV231" s="2">
        <v>0</v>
      </c>
      <c r="FW231" s="2">
        <v>0</v>
      </c>
      <c r="FX231" s="2">
        <v>0</v>
      </c>
      <c r="FY231" s="2">
        <v>5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4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3</v>
      </c>
      <c r="GY231" s="2">
        <v>0</v>
      </c>
      <c r="GZ231" s="2">
        <v>0</v>
      </c>
      <c r="HA231" s="2">
        <v>3</v>
      </c>
      <c r="HB231" s="2">
        <v>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</row>
    <row r="232" spans="1:215" x14ac:dyDescent="0.45">
      <c r="A232" s="36">
        <v>230</v>
      </c>
      <c r="B232" s="1" t="s">
        <v>267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4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0</v>
      </c>
      <c r="EC232" s="2">
        <v>0</v>
      </c>
      <c r="ED232" s="2">
        <v>0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55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0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</row>
    <row r="233" spans="1:215" x14ac:dyDescent="0.45">
      <c r="A233" s="3">
        <v>231</v>
      </c>
      <c r="B233" s="1" t="s">
        <v>252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0</v>
      </c>
      <c r="EB233" s="2">
        <v>0</v>
      </c>
      <c r="EC233" s="2">
        <v>0</v>
      </c>
      <c r="ED233" s="2">
        <v>0</v>
      </c>
      <c r="EE233" s="2">
        <v>0</v>
      </c>
      <c r="EF233" s="2">
        <v>0</v>
      </c>
      <c r="EG233" s="2">
        <v>0</v>
      </c>
      <c r="EH233" s="2">
        <v>0</v>
      </c>
      <c r="EI233" s="2">
        <v>0</v>
      </c>
      <c r="EJ233" s="2">
        <v>0</v>
      </c>
      <c r="EK233" s="2">
        <v>0</v>
      </c>
      <c r="EL233" s="2">
        <v>0</v>
      </c>
      <c r="EM233" s="2">
        <v>0</v>
      </c>
      <c r="EN233" s="2">
        <v>0</v>
      </c>
      <c r="EO233" s="2">
        <v>0</v>
      </c>
      <c r="EP233" s="2">
        <v>0</v>
      </c>
      <c r="EQ233" s="2">
        <v>0</v>
      </c>
      <c r="ER233" s="2">
        <v>0</v>
      </c>
      <c r="ES233" s="2">
        <v>0</v>
      </c>
      <c r="ET233" s="2">
        <v>0</v>
      </c>
      <c r="EU233" s="2">
        <v>0</v>
      </c>
      <c r="EV233" s="2">
        <v>0</v>
      </c>
      <c r="EW233" s="2">
        <v>0</v>
      </c>
      <c r="EX233" s="2">
        <v>0</v>
      </c>
      <c r="EY233" s="2">
        <v>0</v>
      </c>
      <c r="EZ233" s="2">
        <v>0</v>
      </c>
      <c r="FA233" s="2">
        <v>0</v>
      </c>
      <c r="FB233" s="2">
        <v>0</v>
      </c>
      <c r="FC233" s="2">
        <v>0</v>
      </c>
      <c r="FD233" s="2">
        <v>5</v>
      </c>
      <c r="FE233" s="2">
        <v>0</v>
      </c>
      <c r="FF233" s="2">
        <v>0</v>
      </c>
      <c r="FG233" s="2">
        <v>0</v>
      </c>
      <c r="FH233" s="2">
        <v>0</v>
      </c>
      <c r="FI233" s="2">
        <v>0</v>
      </c>
      <c r="FJ233" s="2">
        <v>0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0</v>
      </c>
      <c r="FR233" s="2">
        <v>0</v>
      </c>
      <c r="FS233" s="2">
        <v>0</v>
      </c>
      <c r="FT233" s="2">
        <v>0</v>
      </c>
      <c r="FU233" s="2">
        <v>0</v>
      </c>
      <c r="FV233" s="2">
        <v>0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0</v>
      </c>
      <c r="HB233" s="2">
        <v>0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</row>
    <row r="234" spans="1:215" x14ac:dyDescent="0.45">
      <c r="A234" s="7">
        <v>232</v>
      </c>
      <c r="B234" s="1" t="s">
        <v>128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0</v>
      </c>
      <c r="EB234" s="2">
        <v>0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</row>
    <row r="235" spans="1:215" x14ac:dyDescent="0.45">
      <c r="A235" s="36">
        <v>233</v>
      </c>
      <c r="B235" s="1" t="s">
        <v>339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0</v>
      </c>
      <c r="EC235" s="2">
        <v>0</v>
      </c>
      <c r="ED235" s="2">
        <v>0</v>
      </c>
      <c r="EE235" s="2">
        <v>0</v>
      </c>
      <c r="EF235" s="2">
        <v>0</v>
      </c>
      <c r="EG235" s="2">
        <v>0</v>
      </c>
      <c r="EH235" s="2">
        <v>0</v>
      </c>
      <c r="EI235" s="2">
        <v>0</v>
      </c>
      <c r="EJ235" s="2">
        <v>0</v>
      </c>
      <c r="EK235" s="2">
        <v>0</v>
      </c>
      <c r="EL235" s="2">
        <v>0</v>
      </c>
      <c r="EM235" s="2">
        <v>0</v>
      </c>
      <c r="EN235" s="2">
        <v>0</v>
      </c>
      <c r="EO235" s="2">
        <v>0</v>
      </c>
      <c r="EP235" s="2">
        <v>0</v>
      </c>
      <c r="EQ235" s="2">
        <v>0</v>
      </c>
      <c r="ER235" s="2">
        <v>0</v>
      </c>
      <c r="ES235" s="2">
        <v>0</v>
      </c>
      <c r="ET235" s="2">
        <v>0</v>
      </c>
      <c r="EU235" s="2">
        <v>0</v>
      </c>
      <c r="EV235" s="2">
        <v>0</v>
      </c>
      <c r="EW235" s="2">
        <v>0</v>
      </c>
      <c r="EX235" s="2">
        <v>0</v>
      </c>
      <c r="EY235" s="2">
        <v>0</v>
      </c>
      <c r="EZ235" s="2">
        <v>0</v>
      </c>
      <c r="FA235" s="2">
        <v>0</v>
      </c>
      <c r="FB235" s="2">
        <v>0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0</v>
      </c>
      <c r="FV235" s="2">
        <v>0</v>
      </c>
      <c r="FW235" s="2">
        <v>0</v>
      </c>
      <c r="FX235" s="2">
        <v>0</v>
      </c>
      <c r="FY235" s="2">
        <v>7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0</v>
      </c>
      <c r="HB235" s="2">
        <v>0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</row>
    <row r="236" spans="1:215" x14ac:dyDescent="0.45">
      <c r="A236" s="3">
        <v>234</v>
      </c>
      <c r="B236" s="1" t="s">
        <v>223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1330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22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243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59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69</v>
      </c>
      <c r="DQ236" s="2">
        <v>0</v>
      </c>
      <c r="DR236" s="2">
        <v>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81</v>
      </c>
      <c r="DY236" s="2">
        <v>0</v>
      </c>
      <c r="DZ236" s="2">
        <v>0</v>
      </c>
      <c r="EA236" s="2">
        <v>0</v>
      </c>
      <c r="EB236" s="2">
        <v>0</v>
      </c>
      <c r="EC236" s="2">
        <v>0</v>
      </c>
      <c r="ED236" s="2">
        <v>0</v>
      </c>
      <c r="EE236" s="2">
        <v>0</v>
      </c>
      <c r="EF236" s="2">
        <v>0</v>
      </c>
      <c r="EG236" s="2">
        <v>0</v>
      </c>
      <c r="EH236" s="2">
        <v>0</v>
      </c>
      <c r="EI236" s="2">
        <v>0</v>
      </c>
      <c r="EJ236" s="2">
        <v>0</v>
      </c>
      <c r="EK236" s="2">
        <v>0</v>
      </c>
      <c r="EL236" s="2">
        <v>0</v>
      </c>
      <c r="EM236" s="2">
        <v>0</v>
      </c>
      <c r="EN236" s="2">
        <v>0</v>
      </c>
      <c r="EO236" s="2">
        <v>0</v>
      </c>
      <c r="EP236" s="2">
        <v>0</v>
      </c>
      <c r="EQ236" s="2">
        <v>0</v>
      </c>
      <c r="ER236" s="2">
        <v>0</v>
      </c>
      <c r="ES236" s="2">
        <v>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>
        <v>0</v>
      </c>
      <c r="FA236" s="2">
        <v>0</v>
      </c>
      <c r="FB236" s="2">
        <v>0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0</v>
      </c>
      <c r="FV236" s="2">
        <v>0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12779</v>
      </c>
      <c r="HB236" s="2">
        <v>0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</row>
    <row r="237" spans="1:215" x14ac:dyDescent="0.45">
      <c r="A237" s="7">
        <v>235</v>
      </c>
      <c r="B237" s="1" t="s">
        <v>147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4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40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</row>
    <row r="238" spans="1:215" x14ac:dyDescent="0.45">
      <c r="A238" s="36">
        <v>236</v>
      </c>
      <c r="B238" s="1" t="s">
        <v>340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0</v>
      </c>
      <c r="EA238" s="2">
        <v>0</v>
      </c>
      <c r="EB238" s="2">
        <v>0</v>
      </c>
      <c r="EC238" s="2">
        <v>0</v>
      </c>
      <c r="ED238" s="2">
        <v>0</v>
      </c>
      <c r="EE238" s="2">
        <v>0</v>
      </c>
      <c r="EF238" s="2">
        <v>0</v>
      </c>
      <c r="EG238" s="2">
        <v>0</v>
      </c>
      <c r="EH238" s="2">
        <v>0</v>
      </c>
      <c r="EI238" s="2">
        <v>0</v>
      </c>
      <c r="EJ238" s="2">
        <v>0</v>
      </c>
      <c r="EK238" s="2">
        <v>0</v>
      </c>
      <c r="EL238" s="2">
        <v>0</v>
      </c>
      <c r="EM238" s="2">
        <v>0</v>
      </c>
      <c r="EN238" s="2">
        <v>0</v>
      </c>
      <c r="EO238" s="2">
        <v>0</v>
      </c>
      <c r="EP238" s="2">
        <v>0</v>
      </c>
      <c r="EQ238" s="2">
        <v>0</v>
      </c>
      <c r="ER238" s="2">
        <v>0</v>
      </c>
      <c r="ES238" s="2">
        <v>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0</v>
      </c>
      <c r="FL238" s="2">
        <v>0</v>
      </c>
      <c r="FM238" s="2">
        <v>0</v>
      </c>
      <c r="FN238" s="2">
        <v>0</v>
      </c>
      <c r="FO238" s="2">
        <v>0</v>
      </c>
      <c r="FP238" s="2">
        <v>0</v>
      </c>
      <c r="FQ238" s="2">
        <v>0</v>
      </c>
      <c r="FR238" s="2">
        <v>0</v>
      </c>
      <c r="FS238" s="2">
        <v>0</v>
      </c>
      <c r="FT238" s="2">
        <v>0</v>
      </c>
      <c r="FU238" s="2">
        <v>0</v>
      </c>
      <c r="FV238" s="2">
        <v>0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0</v>
      </c>
      <c r="GD238" s="2">
        <v>0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0</v>
      </c>
      <c r="GT238" s="2">
        <v>0</v>
      </c>
      <c r="GU238" s="2">
        <v>0</v>
      </c>
      <c r="GV238" s="2">
        <v>0</v>
      </c>
      <c r="GW238" s="2">
        <v>0</v>
      </c>
      <c r="GX238" s="2">
        <v>0</v>
      </c>
      <c r="GY238" s="2">
        <v>0</v>
      </c>
      <c r="GZ238" s="2">
        <v>0</v>
      </c>
      <c r="HA238" s="2">
        <v>0</v>
      </c>
      <c r="HB238" s="2">
        <v>0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</row>
    <row r="239" spans="1:215" x14ac:dyDescent="0.45">
      <c r="A239" s="3">
        <v>237</v>
      </c>
      <c r="B239" s="1" t="s">
        <v>392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0</v>
      </c>
      <c r="EA239" s="2">
        <v>0</v>
      </c>
      <c r="EB239" s="2">
        <v>0</v>
      </c>
      <c r="EC239" s="2">
        <v>0</v>
      </c>
      <c r="ED239" s="2">
        <v>0</v>
      </c>
      <c r="EE239" s="2">
        <v>0</v>
      </c>
      <c r="EF239" s="2">
        <v>0</v>
      </c>
      <c r="EG239" s="2">
        <v>0</v>
      </c>
      <c r="EH239" s="2">
        <v>0</v>
      </c>
      <c r="EI239" s="2">
        <v>0</v>
      </c>
      <c r="EJ239" s="2">
        <v>0</v>
      </c>
      <c r="EK239" s="2">
        <v>0</v>
      </c>
      <c r="EL239" s="2">
        <v>0</v>
      </c>
      <c r="EM239" s="2">
        <v>0</v>
      </c>
      <c r="EN239" s="2">
        <v>0</v>
      </c>
      <c r="EO239" s="2">
        <v>0</v>
      </c>
      <c r="EP239" s="2">
        <v>0</v>
      </c>
      <c r="EQ239" s="2">
        <v>0</v>
      </c>
      <c r="ER239" s="2">
        <v>0</v>
      </c>
      <c r="ES239" s="2">
        <v>0</v>
      </c>
      <c r="ET239" s="2">
        <v>0</v>
      </c>
      <c r="EU239" s="2">
        <v>0</v>
      </c>
      <c r="EV239" s="2">
        <v>0</v>
      </c>
      <c r="EW239" s="2">
        <v>0</v>
      </c>
      <c r="EX239" s="2">
        <v>0</v>
      </c>
      <c r="EY239" s="2">
        <v>0</v>
      </c>
      <c r="EZ239" s="2">
        <v>0</v>
      </c>
      <c r="FA239" s="2">
        <v>0</v>
      </c>
      <c r="FB239" s="2">
        <v>0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0</v>
      </c>
      <c r="FL239" s="2">
        <v>0</v>
      </c>
      <c r="FM239" s="2">
        <v>0</v>
      </c>
      <c r="FN239" s="2">
        <v>0</v>
      </c>
      <c r="FO239" s="2">
        <v>0</v>
      </c>
      <c r="FP239" s="2">
        <v>0</v>
      </c>
      <c r="FQ239" s="2">
        <v>0</v>
      </c>
      <c r="FR239" s="2">
        <v>0</v>
      </c>
      <c r="FS239" s="2">
        <v>0</v>
      </c>
      <c r="FT239" s="2">
        <v>0</v>
      </c>
      <c r="FU239" s="2">
        <v>0</v>
      </c>
      <c r="FV239" s="2">
        <v>0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0</v>
      </c>
      <c r="GD239" s="2">
        <v>0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0</v>
      </c>
      <c r="GX239" s="2">
        <v>0</v>
      </c>
      <c r="GY239" s="2">
        <v>0</v>
      </c>
      <c r="GZ239" s="2">
        <v>0</v>
      </c>
      <c r="HA239" s="2">
        <v>0</v>
      </c>
      <c r="HB239" s="2">
        <v>0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</row>
    <row r="240" spans="1:215" x14ac:dyDescent="0.45">
      <c r="A240" s="7">
        <v>238</v>
      </c>
      <c r="B240" s="1" t="s">
        <v>399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</row>
    <row r="241" spans="1:216" x14ac:dyDescent="0.45">
      <c r="A241" s="36">
        <v>239</v>
      </c>
      <c r="B241" s="1" t="s">
        <v>218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24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3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0</v>
      </c>
      <c r="EA241" s="2">
        <v>0</v>
      </c>
      <c r="EB241" s="2">
        <v>0</v>
      </c>
      <c r="EC241" s="2">
        <v>0</v>
      </c>
      <c r="ED241" s="2">
        <v>0</v>
      </c>
      <c r="EE241" s="2">
        <v>0</v>
      </c>
      <c r="EF241" s="2">
        <v>0</v>
      </c>
      <c r="EG241" s="2">
        <v>0</v>
      </c>
      <c r="EH241" s="2">
        <v>0</v>
      </c>
      <c r="EI241" s="2">
        <v>0</v>
      </c>
      <c r="EJ241" s="2">
        <v>0</v>
      </c>
      <c r="EK241" s="2">
        <v>0</v>
      </c>
      <c r="EL241" s="2">
        <v>0</v>
      </c>
      <c r="EM241" s="2">
        <v>0</v>
      </c>
      <c r="EN241" s="2">
        <v>0</v>
      </c>
      <c r="EO241" s="2">
        <v>0</v>
      </c>
      <c r="EP241" s="2">
        <v>0</v>
      </c>
      <c r="EQ241" s="2">
        <v>0</v>
      </c>
      <c r="ER241" s="2">
        <v>0</v>
      </c>
      <c r="ES241" s="2">
        <v>0</v>
      </c>
      <c r="ET241" s="2">
        <v>0</v>
      </c>
      <c r="EU241" s="2">
        <v>0</v>
      </c>
      <c r="EV241" s="2">
        <v>0</v>
      </c>
      <c r="EW241" s="2">
        <v>0</v>
      </c>
      <c r="EX241" s="2">
        <v>0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0</v>
      </c>
      <c r="FL241" s="2">
        <v>0</v>
      </c>
      <c r="FM241" s="2">
        <v>0</v>
      </c>
      <c r="FN241" s="2">
        <v>0</v>
      </c>
      <c r="FO241" s="2">
        <v>0</v>
      </c>
      <c r="FP241" s="2">
        <v>0</v>
      </c>
      <c r="FQ241" s="2">
        <v>0</v>
      </c>
      <c r="FR241" s="2">
        <v>0</v>
      </c>
      <c r="FS241" s="2">
        <v>0</v>
      </c>
      <c r="FT241" s="2">
        <v>0</v>
      </c>
      <c r="FU241" s="2">
        <v>0</v>
      </c>
      <c r="FV241" s="2">
        <v>0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0</v>
      </c>
      <c r="GD241" s="2">
        <v>0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0</v>
      </c>
      <c r="HB241" s="2">
        <v>0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</row>
    <row r="242" spans="1:216" x14ac:dyDescent="0.45">
      <c r="A242" s="3">
        <v>240</v>
      </c>
      <c r="B242" s="1" t="s">
        <v>306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8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  <c r="DU242" s="2">
        <v>0</v>
      </c>
      <c r="DV242" s="2">
        <v>0</v>
      </c>
      <c r="DW242" s="2">
        <v>0</v>
      </c>
      <c r="DX242" s="2">
        <v>0</v>
      </c>
      <c r="DY242" s="2">
        <v>0</v>
      </c>
      <c r="DZ242" s="2">
        <v>0</v>
      </c>
      <c r="EA242" s="2">
        <v>0</v>
      </c>
      <c r="EB242" s="2">
        <v>0</v>
      </c>
      <c r="EC242" s="2">
        <v>0</v>
      </c>
      <c r="ED242" s="2">
        <v>0</v>
      </c>
      <c r="EE242" s="2">
        <v>0</v>
      </c>
      <c r="EF242" s="2">
        <v>0</v>
      </c>
      <c r="EG242" s="2">
        <v>0</v>
      </c>
      <c r="EH242" s="2">
        <v>3</v>
      </c>
      <c r="EI242" s="2">
        <v>0</v>
      </c>
      <c r="EJ242" s="2">
        <v>0</v>
      </c>
      <c r="EK242" s="2">
        <v>0</v>
      </c>
      <c r="EL242" s="2">
        <v>0</v>
      </c>
      <c r="EM242" s="2">
        <v>0</v>
      </c>
      <c r="EN242" s="2">
        <v>0</v>
      </c>
      <c r="EO242" s="2">
        <v>0</v>
      </c>
      <c r="EP242" s="2">
        <v>0</v>
      </c>
      <c r="EQ242" s="2">
        <v>0</v>
      </c>
      <c r="ER242" s="2">
        <v>0</v>
      </c>
      <c r="ES242" s="2">
        <v>0</v>
      </c>
      <c r="ET242" s="2">
        <v>0</v>
      </c>
      <c r="EU242" s="2">
        <v>0</v>
      </c>
      <c r="EV242" s="2">
        <v>0</v>
      </c>
      <c r="EW242" s="2">
        <v>0</v>
      </c>
      <c r="EX242" s="2">
        <v>0</v>
      </c>
      <c r="EY242" s="2">
        <v>0</v>
      </c>
      <c r="EZ242" s="2">
        <v>0</v>
      </c>
      <c r="FA242" s="2">
        <v>0</v>
      </c>
      <c r="FB242" s="2">
        <v>0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0</v>
      </c>
      <c r="FL242" s="2">
        <v>0</v>
      </c>
      <c r="FM242" s="2">
        <v>0</v>
      </c>
      <c r="FN242" s="2">
        <v>0</v>
      </c>
      <c r="FO242" s="2">
        <v>0</v>
      </c>
      <c r="FP242" s="2">
        <v>0</v>
      </c>
      <c r="FQ242" s="2">
        <v>3</v>
      </c>
      <c r="FR242" s="2">
        <v>0</v>
      </c>
      <c r="FS242" s="2">
        <v>0</v>
      </c>
      <c r="FT242" s="2">
        <v>0</v>
      </c>
      <c r="FU242" s="2">
        <v>0</v>
      </c>
      <c r="FV242" s="2">
        <v>0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0</v>
      </c>
      <c r="GD242" s="2">
        <v>0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0</v>
      </c>
      <c r="GT242" s="2">
        <v>0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0</v>
      </c>
      <c r="HB242" s="2">
        <v>0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</row>
    <row r="243" spans="1:216" x14ac:dyDescent="0.45">
      <c r="A243" s="7">
        <v>241</v>
      </c>
      <c r="B243" s="1" t="s">
        <v>307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29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0</v>
      </c>
      <c r="EA243" s="2">
        <v>0</v>
      </c>
      <c r="EB243" s="2">
        <v>13</v>
      </c>
      <c r="EC243" s="2">
        <v>0</v>
      </c>
      <c r="ED243" s="2">
        <v>0</v>
      </c>
      <c r="EE243" s="2">
        <v>0</v>
      </c>
      <c r="EF243" s="2">
        <v>0</v>
      </c>
      <c r="EG243" s="2">
        <v>0</v>
      </c>
      <c r="EH243" s="2">
        <v>0</v>
      </c>
      <c r="EI243" s="2">
        <v>0</v>
      </c>
      <c r="EJ243" s="2">
        <v>0</v>
      </c>
      <c r="EK243" s="2">
        <v>0</v>
      </c>
      <c r="EL243" s="2">
        <v>0</v>
      </c>
      <c r="EM243" s="2">
        <v>0</v>
      </c>
      <c r="EN243" s="2">
        <v>0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0</v>
      </c>
      <c r="EX243" s="2">
        <v>0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0</v>
      </c>
      <c r="FL243" s="2">
        <v>52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0</v>
      </c>
      <c r="FV243" s="2">
        <v>0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0</v>
      </c>
      <c r="GD243" s="2">
        <v>0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0</v>
      </c>
      <c r="HB243" s="2">
        <v>0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</row>
    <row r="244" spans="1:216" ht="11.65" x14ac:dyDescent="0.35">
      <c r="HH244" s="1"/>
    </row>
    <row r="245" spans="1:216" ht="11.65" x14ac:dyDescent="0.35">
      <c r="HH245" s="1"/>
    </row>
    <row r="246" spans="1:216" ht="11.65" x14ac:dyDescent="0.35">
      <c r="HH246" s="1"/>
    </row>
    <row r="247" spans="1:216" ht="11.65" x14ac:dyDescent="0.35">
      <c r="HH247" s="1"/>
    </row>
    <row r="248" spans="1:216" ht="11.65" x14ac:dyDescent="0.35">
      <c r="HH248" s="1"/>
    </row>
  </sheetData>
  <sheetProtection sheet="1" objects="1" scenarios="1"/>
  <sortState xmlns:xlrd2="http://schemas.microsoft.com/office/spreadsheetml/2017/richdata2" ref="A5:HH243">
    <sortCondition ref="B5:B243"/>
  </sortState>
  <pageMargins left="0.7" right="0.7" top="0.75" bottom="0.75" header="0.3" footer="0.3"/>
  <pageSetup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A9517258</value>
    </field>
    <field name="Objective-Title">
      <value order="0">Birthplaces by spoken language</value>
    </field>
    <field name="Objective-Description">
      <value order="0"/>
    </field>
    <field name="Objective-CreationStamp">
      <value order="0">2023-02-09T21:31:47Z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2023-02-09T21:40:15Z</value>
    </field>
    <field name="Objective-ModificationStamp">
      <value order="0">2023-06-28T22:47:54Z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vA12130074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Birthplace to Language</vt:lpstr>
      <vt:lpstr>Language to Birthplace</vt:lpstr>
      <vt:lpstr>Data</vt:lpstr>
      <vt:lpstr>'Birthplace to Language'!Print_Area</vt:lpstr>
      <vt:lpstr>'Language to Birthplace'!Print_Area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</cp:lastModifiedBy>
  <cp:lastPrinted>2020-04-01T02:14:27Z</cp:lastPrinted>
  <dcterms:created xsi:type="dcterms:W3CDTF">2012-08-08T05:04:09Z</dcterms:created>
  <dcterms:modified xsi:type="dcterms:W3CDTF">2023-02-09T07:40:33Z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A9517258</vt:lpwstr>
  </op:property>
  <op:property fmtid="{D5CDD505-2E9C-101B-9397-08002B2CF9AE}" pid="4" name="Objective-Title">
    <vt:lpwstr xmlns:vt="http://schemas.openxmlformats.org/officeDocument/2006/docPropsVTypes">Birthplaces by spoken language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2023-02-09T21:31:47Z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2023-02-09T21:40:15Z</vt:filetime>
  </op:property>
  <op:property fmtid="{D5CDD505-2E9C-101B-9397-08002B2CF9AE}" pid="10" name="Objective-ModificationStamp">
    <vt:filetime xmlns:vt="http://schemas.openxmlformats.org/officeDocument/2006/docPropsVTypes">2023-06-28T22:47:54Z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vA12130074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