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96d86880b5d14629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F8A70E18-DF49-4B8D-9664-040AB5C08126}" xr6:coauthVersionLast="47" xr6:coauthVersionMax="47" xr10:uidLastSave="{00000000-0000-0000-0000-000000000000}"/>
  <bookViews>
    <workbookView showSheetTabs="0" xWindow="-98" yWindow="-98" windowWidth="20715" windowHeight="13276" firstSheet="1" activeTab="1" xr2:uid="{00000000-000D-0000-FFFF-FFFF00000000}"/>
  </bookViews>
  <sheets>
    <sheet name="Data " sheetId="3" state="hidden" r:id="rId1"/>
    <sheet name="Front" sheetId="4" r:id="rId2"/>
  </sheets>
  <definedNames>
    <definedName name="_xlnm.Print_Area" localSheetId="1">Front!$B$1:$U$98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3" l="1"/>
  <c r="O6" i="3" l="1"/>
  <c r="P6" i="3"/>
  <c r="Q6" i="3"/>
  <c r="N8" i="4" s="1"/>
  <c r="O8" i="4" s="1"/>
  <c r="O7" i="3"/>
  <c r="P7" i="3"/>
  <c r="Q7" i="3"/>
  <c r="N9" i="4" s="1"/>
  <c r="O9" i="4" s="1"/>
  <c r="O8" i="3"/>
  <c r="P8" i="3"/>
  <c r="Q8" i="3"/>
  <c r="N10" i="4" s="1"/>
  <c r="O10" i="4" s="1"/>
  <c r="O9" i="3"/>
  <c r="P9" i="3"/>
  <c r="Q9" i="3"/>
  <c r="N11" i="4" s="1"/>
  <c r="O11" i="4" s="1"/>
  <c r="O10" i="3"/>
  <c r="P10" i="3"/>
  <c r="Q10" i="3"/>
  <c r="N12" i="4" s="1"/>
  <c r="O12" i="4" s="1"/>
  <c r="O11" i="3"/>
  <c r="P11" i="3"/>
  <c r="Q11" i="3"/>
  <c r="N13" i="4" s="1"/>
  <c r="O13" i="4" s="1"/>
  <c r="O12" i="3"/>
  <c r="P12" i="3"/>
  <c r="Q12" i="3"/>
  <c r="N14" i="4" s="1"/>
  <c r="O14" i="4" s="1"/>
  <c r="O13" i="3"/>
  <c r="P13" i="3"/>
  <c r="Q13" i="3"/>
  <c r="N15" i="4" s="1"/>
  <c r="O15" i="4" s="1"/>
  <c r="O14" i="3"/>
  <c r="P14" i="3"/>
  <c r="Q14" i="3"/>
  <c r="N16" i="4" s="1"/>
  <c r="O16" i="4" s="1"/>
  <c r="O15" i="3"/>
  <c r="P15" i="3"/>
  <c r="Q15" i="3"/>
  <c r="N17" i="4" s="1"/>
  <c r="O17" i="4" s="1"/>
  <c r="O16" i="3"/>
  <c r="P16" i="3"/>
  <c r="Q16" i="3"/>
  <c r="N18" i="4" s="1"/>
  <c r="O18" i="4" s="1"/>
  <c r="O17" i="3"/>
  <c r="P17" i="3"/>
  <c r="Q17" i="3"/>
  <c r="N19" i="4" s="1"/>
  <c r="O19" i="4" s="1"/>
  <c r="O18" i="3"/>
  <c r="P18" i="3"/>
  <c r="Q18" i="3"/>
  <c r="N20" i="4" s="1"/>
  <c r="O20" i="4" s="1"/>
  <c r="O19" i="3"/>
  <c r="P19" i="3"/>
  <c r="Q19" i="3"/>
  <c r="N21" i="4" s="1"/>
  <c r="O21" i="4" s="1"/>
  <c r="O20" i="3"/>
  <c r="P20" i="3"/>
  <c r="Q20" i="3"/>
  <c r="N22" i="4" s="1"/>
  <c r="O22" i="4" s="1"/>
  <c r="O21" i="3"/>
  <c r="P21" i="3"/>
  <c r="Q21" i="3"/>
  <c r="N23" i="4" s="1"/>
  <c r="O23" i="4" s="1"/>
  <c r="O22" i="3"/>
  <c r="P22" i="3"/>
  <c r="Q22" i="3"/>
  <c r="N24" i="4" s="1"/>
  <c r="O24" i="4" s="1"/>
  <c r="O23" i="3"/>
  <c r="P23" i="3"/>
  <c r="Q23" i="3"/>
  <c r="N25" i="4" s="1"/>
  <c r="O25" i="4" s="1"/>
  <c r="O24" i="3"/>
  <c r="P24" i="3"/>
  <c r="Q24" i="3"/>
  <c r="N26" i="4" s="1"/>
  <c r="O26" i="4" s="1"/>
  <c r="O25" i="3"/>
  <c r="P25" i="3"/>
  <c r="Q25" i="3"/>
  <c r="N27" i="4" s="1"/>
  <c r="O27" i="4" s="1"/>
  <c r="O26" i="3"/>
  <c r="P26" i="3"/>
  <c r="Q26" i="3"/>
  <c r="N28" i="4" s="1"/>
  <c r="O28" i="4" s="1"/>
  <c r="O27" i="3"/>
  <c r="P27" i="3"/>
  <c r="Q27" i="3"/>
  <c r="N29" i="4" s="1"/>
  <c r="O29" i="4" s="1"/>
  <c r="O28" i="3"/>
  <c r="P28" i="3"/>
  <c r="Q28" i="3"/>
  <c r="N30" i="4" s="1"/>
  <c r="O30" i="4" s="1"/>
  <c r="O29" i="3"/>
  <c r="P29" i="3"/>
  <c r="Q29" i="3"/>
  <c r="N31" i="4" s="1"/>
  <c r="O31" i="4" s="1"/>
  <c r="O30" i="3"/>
  <c r="P30" i="3"/>
  <c r="Q30" i="3"/>
  <c r="N32" i="4" s="1"/>
  <c r="O32" i="4" s="1"/>
  <c r="O31" i="3"/>
  <c r="P31" i="3"/>
  <c r="Q31" i="3"/>
  <c r="N33" i="4" s="1"/>
  <c r="O33" i="4" s="1"/>
  <c r="O32" i="3"/>
  <c r="P32" i="3"/>
  <c r="Q32" i="3"/>
  <c r="N34" i="4" s="1"/>
  <c r="O34" i="4" s="1"/>
  <c r="O33" i="3"/>
  <c r="P33" i="3"/>
  <c r="Q33" i="3"/>
  <c r="N35" i="4" s="1"/>
  <c r="O35" i="4" s="1"/>
  <c r="O34" i="3"/>
  <c r="P34" i="3"/>
  <c r="Q34" i="3"/>
  <c r="N36" i="4" s="1"/>
  <c r="O36" i="4" s="1"/>
  <c r="O35" i="3"/>
  <c r="P35" i="3"/>
  <c r="Q35" i="3"/>
  <c r="N37" i="4" s="1"/>
  <c r="O37" i="4" s="1"/>
  <c r="O36" i="3"/>
  <c r="P36" i="3"/>
  <c r="Q36" i="3"/>
  <c r="N38" i="4" s="1"/>
  <c r="O38" i="4" s="1"/>
  <c r="O37" i="3"/>
  <c r="P37" i="3"/>
  <c r="Q37" i="3"/>
  <c r="N39" i="4" s="1"/>
  <c r="O39" i="4" s="1"/>
  <c r="O38" i="3"/>
  <c r="P38" i="3"/>
  <c r="Q38" i="3"/>
  <c r="N40" i="4" s="1"/>
  <c r="O40" i="4" s="1"/>
  <c r="O39" i="3"/>
  <c r="P39" i="3"/>
  <c r="Q39" i="3"/>
  <c r="N41" i="4" s="1"/>
  <c r="O41" i="4" s="1"/>
  <c r="O40" i="3"/>
  <c r="P40" i="3"/>
  <c r="Q40" i="3"/>
  <c r="N42" i="4" s="1"/>
  <c r="O42" i="4" s="1"/>
  <c r="O41" i="3"/>
  <c r="P41" i="3"/>
  <c r="Q41" i="3"/>
  <c r="N43" i="4" s="1"/>
  <c r="O43" i="4" s="1"/>
  <c r="O42" i="3"/>
  <c r="P42" i="3"/>
  <c r="Q42" i="3"/>
  <c r="N44" i="4" s="1"/>
  <c r="O44" i="4" s="1"/>
  <c r="O43" i="3"/>
  <c r="P43" i="3"/>
  <c r="Q43" i="3"/>
  <c r="N45" i="4" s="1"/>
  <c r="O45" i="4" s="1"/>
  <c r="O44" i="3"/>
  <c r="P44" i="3"/>
  <c r="Q44" i="3"/>
  <c r="N46" i="4" s="1"/>
  <c r="O46" i="4" s="1"/>
  <c r="O45" i="3"/>
  <c r="P45" i="3"/>
  <c r="Q45" i="3"/>
  <c r="N47" i="4" s="1"/>
  <c r="O47" i="4" s="1"/>
  <c r="O46" i="3"/>
  <c r="P46" i="3"/>
  <c r="Q46" i="3"/>
  <c r="N48" i="4" s="1"/>
  <c r="O48" i="4" s="1"/>
  <c r="O47" i="3"/>
  <c r="P47" i="3"/>
  <c r="Q47" i="3"/>
  <c r="N49" i="4" s="1"/>
  <c r="O49" i="4" s="1"/>
  <c r="O48" i="3"/>
  <c r="P48" i="3"/>
  <c r="Q48" i="3"/>
  <c r="N50" i="4" s="1"/>
  <c r="O50" i="4" s="1"/>
  <c r="O49" i="3"/>
  <c r="P49" i="3"/>
  <c r="Q49" i="3"/>
  <c r="N51" i="4" s="1"/>
  <c r="O51" i="4" s="1"/>
  <c r="O50" i="3"/>
  <c r="P50" i="3"/>
  <c r="Q50" i="3"/>
  <c r="N52" i="4" s="1"/>
  <c r="O52" i="4" s="1"/>
  <c r="O51" i="3"/>
  <c r="P51" i="3"/>
  <c r="Q51" i="3"/>
  <c r="N53" i="4" s="1"/>
  <c r="O53" i="4" s="1"/>
  <c r="O52" i="3"/>
  <c r="P52" i="3"/>
  <c r="Q52" i="3"/>
  <c r="N54" i="4" s="1"/>
  <c r="O54" i="4" s="1"/>
  <c r="O53" i="3"/>
  <c r="P53" i="3"/>
  <c r="Q53" i="3"/>
  <c r="N55" i="4" s="1"/>
  <c r="O55" i="4" s="1"/>
  <c r="O54" i="3"/>
  <c r="P54" i="3"/>
  <c r="Q54" i="3"/>
  <c r="N56" i="4" s="1"/>
  <c r="O56" i="4" s="1"/>
  <c r="O55" i="3"/>
  <c r="P55" i="3"/>
  <c r="Q55" i="3"/>
  <c r="N57" i="4" s="1"/>
  <c r="O57" i="4" s="1"/>
  <c r="O56" i="3"/>
  <c r="P56" i="3"/>
  <c r="Q56" i="3"/>
  <c r="N58" i="4" s="1"/>
  <c r="O58" i="4" s="1"/>
  <c r="O57" i="3"/>
  <c r="P57" i="3"/>
  <c r="Q57" i="3"/>
  <c r="N59" i="4" s="1"/>
  <c r="O59" i="4" s="1"/>
  <c r="O58" i="3"/>
  <c r="P58" i="3"/>
  <c r="Q58" i="3"/>
  <c r="N60" i="4" s="1"/>
  <c r="O60" i="4" s="1"/>
  <c r="O59" i="3"/>
  <c r="P59" i="3"/>
  <c r="Q59" i="3"/>
  <c r="N61" i="4" s="1"/>
  <c r="O61" i="4" s="1"/>
  <c r="O60" i="3"/>
  <c r="P60" i="3"/>
  <c r="Q60" i="3"/>
  <c r="N62" i="4" s="1"/>
  <c r="O62" i="4" s="1"/>
  <c r="O61" i="3"/>
  <c r="P61" i="3"/>
  <c r="Q61" i="3"/>
  <c r="N63" i="4" s="1"/>
  <c r="O63" i="4" s="1"/>
  <c r="O62" i="3"/>
  <c r="P62" i="3"/>
  <c r="Q62" i="3"/>
  <c r="N64" i="4" s="1"/>
  <c r="O64" i="4" s="1"/>
  <c r="O63" i="3"/>
  <c r="P63" i="3"/>
  <c r="Q63" i="3"/>
  <c r="N65" i="4" s="1"/>
  <c r="O65" i="4" s="1"/>
  <c r="O64" i="3"/>
  <c r="P64" i="3"/>
  <c r="Q64" i="3"/>
  <c r="N66" i="4" s="1"/>
  <c r="O66" i="4" s="1"/>
  <c r="O65" i="3"/>
  <c r="P65" i="3"/>
  <c r="Q65" i="3"/>
  <c r="N67" i="4" s="1"/>
  <c r="O67" i="4" s="1"/>
  <c r="O66" i="3"/>
  <c r="P66" i="3"/>
  <c r="Q66" i="3"/>
  <c r="N68" i="4" s="1"/>
  <c r="O68" i="4" s="1"/>
  <c r="O67" i="3"/>
  <c r="P67" i="3"/>
  <c r="Q67" i="3"/>
  <c r="N69" i="4" s="1"/>
  <c r="O69" i="4" s="1"/>
  <c r="O68" i="3"/>
  <c r="P68" i="3"/>
  <c r="Q68" i="3"/>
  <c r="N70" i="4" s="1"/>
  <c r="O70" i="4" s="1"/>
  <c r="O69" i="3"/>
  <c r="P69" i="3"/>
  <c r="Q69" i="3"/>
  <c r="N71" i="4" s="1"/>
  <c r="O71" i="4" s="1"/>
  <c r="O70" i="3"/>
  <c r="P70" i="3"/>
  <c r="Q70" i="3"/>
  <c r="N72" i="4" s="1"/>
  <c r="O72" i="4" s="1"/>
  <c r="O71" i="3"/>
  <c r="P71" i="3"/>
  <c r="Q71" i="3"/>
  <c r="N73" i="4" s="1"/>
  <c r="O73" i="4" s="1"/>
  <c r="O72" i="3"/>
  <c r="P72" i="3"/>
  <c r="Q72" i="3"/>
  <c r="N74" i="4" s="1"/>
  <c r="O74" i="4" s="1"/>
  <c r="O73" i="3"/>
  <c r="P73" i="3"/>
  <c r="Q73" i="3"/>
  <c r="N75" i="4" s="1"/>
  <c r="O75" i="4" s="1"/>
  <c r="O74" i="3"/>
  <c r="P74" i="3"/>
  <c r="Q74" i="3"/>
  <c r="N76" i="4" s="1"/>
  <c r="O76" i="4" s="1"/>
  <c r="O75" i="3"/>
  <c r="P75" i="3"/>
  <c r="Q75" i="3"/>
  <c r="N77" i="4" s="1"/>
  <c r="O77" i="4" s="1"/>
  <c r="O76" i="3"/>
  <c r="P76" i="3"/>
  <c r="Q76" i="3"/>
  <c r="N78" i="4" s="1"/>
  <c r="O78" i="4" s="1"/>
  <c r="O77" i="3"/>
  <c r="P77" i="3"/>
  <c r="Q77" i="3"/>
  <c r="N79" i="4" s="1"/>
  <c r="O79" i="4" s="1"/>
  <c r="O78" i="3"/>
  <c r="P78" i="3"/>
  <c r="Q78" i="3"/>
  <c r="N80" i="4" s="1"/>
  <c r="O80" i="4" s="1"/>
  <c r="O79" i="3"/>
  <c r="P79" i="3"/>
  <c r="Q79" i="3"/>
  <c r="N81" i="4" s="1"/>
  <c r="O81" i="4" s="1"/>
  <c r="O80" i="3"/>
  <c r="P80" i="3"/>
  <c r="Q80" i="3"/>
  <c r="N82" i="4" s="1"/>
  <c r="O82" i="4" s="1"/>
  <c r="O81" i="3"/>
  <c r="P81" i="3"/>
  <c r="Q81" i="3"/>
  <c r="N83" i="4" s="1"/>
  <c r="O83" i="4" s="1"/>
  <c r="O82" i="3"/>
  <c r="P82" i="3"/>
  <c r="Q82" i="3"/>
  <c r="N84" i="4" s="1"/>
  <c r="O84" i="4" s="1"/>
  <c r="O83" i="3"/>
  <c r="P83" i="3"/>
  <c r="Q83" i="3"/>
  <c r="N85" i="4" s="1"/>
  <c r="O85" i="4" s="1"/>
  <c r="O84" i="3"/>
  <c r="P84" i="3"/>
  <c r="Q84" i="3"/>
  <c r="N86" i="4" s="1"/>
  <c r="O86" i="4" s="1"/>
  <c r="Q5" i="3"/>
  <c r="N7" i="4" s="1"/>
  <c r="O7" i="4" s="1"/>
  <c r="P5" i="3"/>
  <c r="D10" i="4"/>
  <c r="E10" i="4"/>
  <c r="C10" i="4"/>
  <c r="C9" i="4"/>
  <c r="D9" i="4"/>
  <c r="E9" i="4"/>
  <c r="P7" i="4" l="1"/>
  <c r="P86" i="4"/>
  <c r="P84" i="4"/>
  <c r="P82" i="4"/>
  <c r="P80" i="4"/>
  <c r="P78" i="4"/>
  <c r="P76" i="4"/>
  <c r="P74" i="4"/>
  <c r="P72" i="4"/>
  <c r="P70" i="4"/>
  <c r="P68" i="4"/>
  <c r="P66" i="4"/>
  <c r="P64" i="4"/>
  <c r="P62" i="4"/>
  <c r="P60" i="4"/>
  <c r="P58" i="4"/>
  <c r="P56" i="4"/>
  <c r="P54" i="4"/>
  <c r="P52" i="4"/>
  <c r="P50" i="4"/>
  <c r="P48" i="4"/>
  <c r="P46" i="4"/>
  <c r="P44" i="4"/>
  <c r="P42" i="4"/>
  <c r="P40" i="4"/>
  <c r="P38" i="4"/>
  <c r="P36" i="4"/>
  <c r="P34" i="4"/>
  <c r="P32" i="4"/>
  <c r="P30" i="4"/>
  <c r="P28" i="4"/>
  <c r="P26" i="4"/>
  <c r="P24" i="4"/>
  <c r="P22" i="4"/>
  <c r="P20" i="4"/>
  <c r="P18" i="4"/>
  <c r="P16" i="4"/>
  <c r="P14" i="4"/>
  <c r="P12" i="4"/>
  <c r="P10" i="4"/>
  <c r="P8" i="4"/>
  <c r="P85" i="4"/>
  <c r="P83" i="4"/>
  <c r="P81" i="4"/>
  <c r="P79" i="4"/>
  <c r="P77" i="4"/>
  <c r="P75" i="4"/>
  <c r="P73" i="4"/>
  <c r="P71" i="4"/>
  <c r="P69" i="4"/>
  <c r="P67" i="4"/>
  <c r="P65" i="4"/>
  <c r="P63" i="4"/>
  <c r="P61" i="4"/>
  <c r="P59" i="4"/>
  <c r="P57" i="4"/>
  <c r="P55" i="4"/>
  <c r="P53" i="4"/>
  <c r="P51" i="4"/>
  <c r="P49" i="4"/>
  <c r="P47" i="4"/>
  <c r="P45" i="4"/>
  <c r="P43" i="4"/>
  <c r="P41" i="4"/>
  <c r="P39" i="4"/>
  <c r="P37" i="4"/>
  <c r="P35" i="4"/>
  <c r="P33" i="4"/>
  <c r="P31" i="4"/>
  <c r="P29" i="4"/>
  <c r="P27" i="4"/>
  <c r="P25" i="4"/>
  <c r="P23" i="4"/>
  <c r="P21" i="4"/>
  <c r="P19" i="4"/>
  <c r="P17" i="4"/>
  <c r="P15" i="4"/>
  <c r="P13" i="4"/>
  <c r="P11" i="4"/>
  <c r="P9" i="4"/>
  <c r="R9" i="4" l="1"/>
  <c r="Q46" i="4"/>
  <c r="R46" i="4"/>
  <c r="Q80" i="4"/>
  <c r="R80" i="4"/>
  <c r="Q86" i="4"/>
  <c r="Q84" i="4"/>
  <c r="Q82" i="4"/>
  <c r="Q78" i="4"/>
  <c r="Q76" i="4"/>
  <c r="Q74" i="4"/>
  <c r="Q72" i="4"/>
  <c r="Q70" i="4"/>
  <c r="Q68" i="4"/>
  <c r="Q66" i="4"/>
  <c r="Q64" i="4"/>
  <c r="Q62" i="4"/>
  <c r="Q60" i="4"/>
  <c r="Q58" i="4"/>
  <c r="Q56" i="4"/>
  <c r="Q54" i="4"/>
  <c r="Q52" i="4"/>
  <c r="Q50" i="4"/>
  <c r="Q48" i="4"/>
  <c r="Q44" i="4"/>
  <c r="Q42" i="4"/>
  <c r="Q40" i="4"/>
  <c r="Q38" i="4"/>
  <c r="Q36" i="4"/>
  <c r="Q34" i="4"/>
  <c r="Q32" i="4"/>
  <c r="Q30" i="4"/>
  <c r="Q28" i="4"/>
  <c r="Q26" i="4"/>
  <c r="Q24" i="4"/>
  <c r="Q22" i="4"/>
  <c r="Q20" i="4"/>
  <c r="Q18" i="4"/>
  <c r="Q16" i="4"/>
  <c r="Q14" i="4"/>
  <c r="Q12" i="4"/>
  <c r="Q10" i="4"/>
  <c r="Q8" i="4"/>
  <c r="R86" i="4"/>
  <c r="R84" i="4"/>
  <c r="R82" i="4"/>
  <c r="R78" i="4"/>
  <c r="R76" i="4"/>
  <c r="R74" i="4"/>
  <c r="R72" i="4"/>
  <c r="R70" i="4"/>
  <c r="R68" i="4"/>
  <c r="R66" i="4"/>
  <c r="R64" i="4"/>
  <c r="R62" i="4"/>
  <c r="R60" i="4"/>
  <c r="R58" i="4"/>
  <c r="R56" i="4"/>
  <c r="R54" i="4"/>
  <c r="R52" i="4"/>
  <c r="R50" i="4"/>
  <c r="R48" i="4"/>
  <c r="R44" i="4"/>
  <c r="R42" i="4"/>
  <c r="R40" i="4"/>
  <c r="R38" i="4"/>
  <c r="R36" i="4"/>
  <c r="R34" i="4"/>
  <c r="R32" i="4"/>
  <c r="R30" i="4"/>
  <c r="R28" i="4"/>
  <c r="R26" i="4"/>
  <c r="R24" i="4"/>
  <c r="R22" i="4"/>
  <c r="R20" i="4"/>
  <c r="R18" i="4"/>
  <c r="R16" i="4"/>
  <c r="R14" i="4"/>
  <c r="R12" i="4"/>
  <c r="R10" i="4"/>
  <c r="R8" i="4"/>
  <c r="R7" i="4"/>
  <c r="Q85" i="4"/>
  <c r="Q83" i="4"/>
  <c r="Q81" i="4"/>
  <c r="Q79" i="4"/>
  <c r="Q77" i="4"/>
  <c r="Q75" i="4"/>
  <c r="Q73" i="4"/>
  <c r="Q71" i="4"/>
  <c r="Q69" i="4"/>
  <c r="Q67" i="4"/>
  <c r="Q65" i="4"/>
  <c r="Q63" i="4"/>
  <c r="Q61" i="4"/>
  <c r="Q59" i="4"/>
  <c r="Q57" i="4"/>
  <c r="Q55" i="4"/>
  <c r="Q53" i="4"/>
  <c r="Q51" i="4"/>
  <c r="Q49" i="4"/>
  <c r="Q47" i="4"/>
  <c r="Q45" i="4"/>
  <c r="Q43" i="4"/>
  <c r="Q41" i="4"/>
  <c r="Q39" i="4"/>
  <c r="Q37" i="4"/>
  <c r="Q35" i="4"/>
  <c r="Q33" i="4"/>
  <c r="Q31" i="4"/>
  <c r="Q29" i="4"/>
  <c r="Q27" i="4"/>
  <c r="Q25" i="4"/>
  <c r="Q23" i="4"/>
  <c r="Q21" i="4"/>
  <c r="Q19" i="4"/>
  <c r="Q17" i="4"/>
  <c r="Q15" i="4"/>
  <c r="Q13" i="4"/>
  <c r="Q11" i="4"/>
  <c r="Q9" i="4"/>
  <c r="Q7" i="4"/>
  <c r="R85" i="4"/>
  <c r="R83" i="4"/>
  <c r="R81" i="4"/>
  <c r="R79" i="4"/>
  <c r="R77" i="4"/>
  <c r="R75" i="4"/>
  <c r="R73" i="4"/>
  <c r="R71" i="4"/>
  <c r="R69" i="4"/>
  <c r="R67" i="4"/>
  <c r="R65" i="4"/>
  <c r="R63" i="4"/>
  <c r="R61" i="4"/>
  <c r="R59" i="4"/>
  <c r="R57" i="4"/>
  <c r="R55" i="4"/>
  <c r="R53" i="4"/>
  <c r="R51" i="4"/>
  <c r="R49" i="4"/>
  <c r="R47" i="4"/>
  <c r="R45" i="4"/>
  <c r="R43" i="4"/>
  <c r="R41" i="4"/>
  <c r="R39" i="4"/>
  <c r="R37" i="4"/>
  <c r="R35" i="4"/>
  <c r="R33" i="4"/>
  <c r="R31" i="4"/>
  <c r="R29" i="4"/>
  <c r="R27" i="4"/>
  <c r="R25" i="4"/>
  <c r="R23" i="4"/>
  <c r="R21" i="4"/>
  <c r="R19" i="4"/>
  <c r="R17" i="4"/>
  <c r="R15" i="4"/>
  <c r="R13" i="4"/>
  <c r="R11" i="4"/>
</calcChain>
</file>

<file path=xl/sharedStrings.xml><?xml version="1.0" encoding="utf-8"?>
<sst xmlns="http://schemas.openxmlformats.org/spreadsheetml/2006/main" count="217" uniqueCount="125">
  <si>
    <t>30-39 years</t>
  </si>
  <si>
    <t>Year 10 or less</t>
  </si>
  <si>
    <t>Male</t>
  </si>
  <si>
    <t>Female</t>
  </si>
  <si>
    <t>Persons</t>
  </si>
  <si>
    <t>Ararat</t>
  </si>
  <si>
    <t>Benalla</t>
  </si>
  <si>
    <t>Horsham</t>
  </si>
  <si>
    <t>Mildura</t>
  </si>
  <si>
    <t>Swan Hill</t>
  </si>
  <si>
    <t>Wangaratta</t>
  </si>
  <si>
    <t>Wodonga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</si>
  <si>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</si>
  <si>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</si>
  <si>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</si>
  <si>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</si>
  <si>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</si>
  <si>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</si>
  <si>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</si>
  <si>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</si>
  <si>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</si>
  <si>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</si>
  <si>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</si>
  <si>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</si>
  <si>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</si>
  <si>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</si>
  <si>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</si>
  <si>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</si>
  <si>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</si>
  <si>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</si>
  <si>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</si>
  <si>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</si>
  <si>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</si>
  <si>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</si>
  <si>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</si>
  <si>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</si>
  <si>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</si>
  <si>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</si>
  <si>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</si>
  <si>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</si>
  <si>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</si>
  <si>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</si>
  <si>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</si>
  <si>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</si>
  <si>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</si>
  <si>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</si>
  <si>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</si>
  <si>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</si>
  <si>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</si>
  <si>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</si>
  <si>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</si>
  <si>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</si>
  <si>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</si>
  <si>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</si>
  <si>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</si>
  <si>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</si>
  <si>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</si>
  <si>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</si>
  <si>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</si>
  <si>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</si>
  <si>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</si>
  <si>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</si>
  <si>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</si>
  <si>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</si>
  <si>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</si>
  <si>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</si>
  <si>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</si>
  <si>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</si>
  <si>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</si>
  <si>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</si>
  <si>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</si>
  <si>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</si>
  <si>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</si>
  <si>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</si>
  <si>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</si>
  <si>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</si>
  <si>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</si>
  <si>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</si>
  <si>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</si>
  <si>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</si>
  <si>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</si>
  <si>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</si>
  <si>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</si>
  <si>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</si>
  <si>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Per cent employed</t>
  </si>
  <si>
    <t>Unemployment rate</t>
  </si>
  <si>
    <t>Bachelor degree</t>
  </si>
  <si>
    <t>Victoria</t>
  </si>
  <si>
    <t>Year 10/Bachelor Degree: % employed Males</t>
  </si>
  <si>
    <t>Year 10/Bachelor Degree: % employed Females</t>
  </si>
  <si>
    <t>Year 10/Bachelor Degree: % employed Persons</t>
  </si>
  <si>
    <t>Females, year 10, % employed</t>
  </si>
  <si>
    <t>Persons, year 10, % employed</t>
  </si>
  <si>
    <t>Males, bachelor degree, % Employed</t>
  </si>
  <si>
    <t>Females, bachelor degree, % employed</t>
  </si>
  <si>
    <t>Persons, bachelor degree, % employed</t>
  </si>
  <si>
    <t>Males, year 10, % employed</t>
  </si>
  <si>
    <t>Females, year 10, unemployment rate</t>
  </si>
  <si>
    <t>Persons, year 10, unemployment rate</t>
  </si>
  <si>
    <t>Males, year 10, unemployment rate</t>
  </si>
  <si>
    <t>Males, bachelor degree, unemployment rate</t>
  </si>
  <si>
    <t>Females, bachelor degree, unemployment rate</t>
  </si>
  <si>
    <t>Persons, bachelor degree, unemployment rate</t>
  </si>
  <si>
    <t>Number</t>
  </si>
  <si>
    <t>Adjusted</t>
  </si>
  <si>
    <t>Rank</t>
  </si>
  <si>
    <t>Mornington Pen.</t>
  </si>
  <si>
    <t>Municipalities Ranked by Selected Measure</t>
  </si>
  <si>
    <r>
      <rPr>
        <sz val="18"/>
        <rFont val="Calibri"/>
        <family val="2"/>
        <scheme val="minor"/>
      </rPr>
      <t xml:space="preserve">Employment by Educational Attainment: </t>
    </r>
    <r>
      <rPr>
        <sz val="10"/>
        <rFont val="Calibri"/>
        <family val="2"/>
        <scheme val="minor"/>
      </rPr>
      <t xml:space="preserve">
Persons aged 30 to 39 years, Victorian Municipalities</t>
    </r>
  </si>
  <si>
    <t>Year 10/Bachelor Degree: per cent employed, males</t>
  </si>
  <si>
    <r>
      <t xml:space="preserve">     Select measurement here </t>
    </r>
    <r>
      <rPr>
        <sz val="11"/>
        <rFont val="Wingdings"/>
        <charset val="2"/>
      </rPr>
      <t>H</t>
    </r>
  </si>
  <si>
    <r>
      <t xml:space="preserve">     Select a municipality </t>
    </r>
    <r>
      <rPr>
        <sz val="11"/>
        <rFont val="Wingdings"/>
        <charset val="2"/>
      </rPr>
      <t>H</t>
    </r>
  </si>
  <si>
    <r>
      <t xml:space="preserve">                            Select Preferred Measure, below </t>
    </r>
    <r>
      <rPr>
        <sz val="12"/>
        <rFont val="Wingdings"/>
        <charset val="2"/>
      </rPr>
      <t>H</t>
    </r>
  </si>
  <si>
    <t>Year 10/Bachelor Degree: per cent employed, females</t>
  </si>
  <si>
    <t>Year 10/Bachelor Degree: per cent employed, persons</t>
  </si>
  <si>
    <t>Males, bachelor or higher degree, % Employed</t>
  </si>
  <si>
    <t>Males, bachelor or higher degree, unemployment rate</t>
  </si>
  <si>
    <t>Females, bachelor or higher degree, % employed</t>
  </si>
  <si>
    <t>Females, bachelor or higher degree, unemployment rate</t>
  </si>
  <si>
    <t>Persons, bachelor or higher degree, % employed</t>
  </si>
  <si>
    <t>Persons, bachelor or higher degree, unemployment rate</t>
  </si>
  <si>
    <t>Bachelor or higher Degree Level</t>
  </si>
  <si>
    <t/>
  </si>
  <si>
    <t>Labour force status by educational attainment by sex: persons aged 30-39 years, Victorian LGAs 2021</t>
  </si>
  <si>
    <t>From the findings of the 2021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</si>
</sst>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2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4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Wingdings"/>
      <charset val="2"/>
    </font>
    <font>
      <sz val="12"/>
      <name val="Wingdings"/>
      <charset val="2"/>
    </font>
    <font>
      <sz val="7"/>
      <name val="Calibri"/>
      <family val="2"/>
      <scheme val="minor"/>
    </font>
    <font>
      <sz val="18"/>
      <name val="Calibri"/>
      <family val="2"/>
      <scheme val="minor"/>
    </font>
    <font>
      <sz val="10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39">
    <xf numFmtId="0" fontId="0" fillId="0" borderId="0" xfId="0">
      <protection locked="0"/>
    </xf>
    <xf numFmtId="165" fontId="7" fillId="0" borderId="0" xfId="3" applyNumberFormat="1" applyFont="1" applyAlignment="1">
      <alignment horizontal="right"/>
    </xf>
    <xf numFmtId="0" fontId="6" fillId="5" borderId="0" xfId="5" applyFont="1" applyFill="1">
      <alignment vertical="center"/>
      <protection locked="0"/>
    </xf>
    <xf numFmtId="0" fontId="7" fillId="5" borderId="1" xfId="2" applyFont="1" applyFill="1" applyAlignment="1">
      <alignment horizontal="center" vertical="center" wrapText="1"/>
      <protection locked="0"/>
    </xf>
    <xf numFmtId="0" fontId="7" fillId="5" borderId="2" xfId="8" applyFont="1" applyFill="1">
      <alignment vertical="center"/>
      <protection locked="0"/>
    </xf>
    <xf numFmtId="0" fontId="6" fillId="0" borderId="0" xfId="7" applyFont="1">
      <protection locked="0"/>
    </xf>
    <xf numFmtId="0" fontId="7" fillId="0" borderId="0" xfId="0" applyFont="1">
      <protection locked="0"/>
    </xf>
    <xf numFmtId="0" fontId="7" fillId="0" borderId="0" xfId="6" applyFont="1">
      <protection locked="0"/>
    </xf>
    <xf numFmtId="0" fontId="8" fillId="0" borderId="0" xfId="10" applyFont="1" applyFill="1">
      <protection locked="0"/>
    </xf>
    <xf numFmtId="1" fontId="7" fillId="0" borderId="0" xfId="0" applyNumberFormat="1" applyFont="1" applyAlignment="1">
      <alignment horizontal="center"/>
      <protection locked="0"/>
    </xf>
    <xf numFmtId="0" fontId="9" fillId="0" borderId="0" xfId="0" applyFont="1">
      <protection locked="0"/>
    </xf>
    <xf numFmtId="0" fontId="7" fillId="6" borderId="1" xfId="2" applyFont="1" applyFill="1" applyAlignment="1">
      <alignment horizontal="center" vertical="center" wrapText="1"/>
      <protection locked="0"/>
    </xf>
    <xf numFmtId="0" fontId="17" fillId="0" borderId="3" xfId="0" applyFont="1" applyBorder="1" applyAlignment="1">
      <alignment horizontal="center" vertical="center" wrapText="1"/>
      <protection locked="0"/>
    </xf>
    <xf numFmtId="1" fontId="7" fillId="0" borderId="3" xfId="0" applyNumberFormat="1" applyFont="1" applyBorder="1" applyAlignment="1">
      <alignment horizontal="center"/>
      <protection locked="0"/>
    </xf>
    <xf numFmtId="0" fontId="11" fillId="0" borderId="0" xfId="0" applyFont="1" applyAlignment="1" applyProtection="1">
      <alignment vertical="center"/>
      <protection hidden="1"/>
    </xf>
    <xf numFmtId="0" fontId="22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locked="0" hidden="1"/>
    </xf>
    <xf numFmtId="0" fontId="7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vertical="center"/>
      <protection hidden="1"/>
    </xf>
    <xf numFmtId="1" fontId="12" fillId="0" borderId="0" xfId="0" applyNumberFormat="1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1" fontId="21" fillId="0" borderId="0" xfId="0" applyNumberFormat="1" applyFont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vertical="center"/>
      <protection hidden="1"/>
    </xf>
    <xf numFmtId="0" fontId="21" fillId="5" borderId="0" xfId="8" applyFont="1" applyFill="1" applyBorder="1" applyProtection="1">
      <alignment vertical="center"/>
      <protection locked="0" hidden="1"/>
    </xf>
    <xf numFmtId="0" fontId="20" fillId="5" borderId="0" xfId="0" applyFont="1" applyFill="1" applyAlignment="1" applyProtection="1">
      <alignment horizontal="left" vertical="center" wrapText="1"/>
      <protection locked="0" hidden="1"/>
    </xf>
    <xf numFmtId="0" fontId="23" fillId="0" borderId="0" xfId="0" applyFont="1" applyAlignment="1" applyProtection="1">
      <alignment vertical="center"/>
      <protection hidden="1"/>
    </xf>
    <xf numFmtId="0" fontId="23" fillId="0" borderId="0" xfId="0" applyFont="1" applyAlignment="1" applyProtection="1">
      <alignment vertical="center"/>
      <protection locked="0" hidden="1"/>
    </xf>
    <xf numFmtId="0" fontId="7" fillId="0" borderId="0" xfId="0" applyFont="1" applyAlignment="1">
      <alignment horizontal="center" vertical="center" wrapText="1"/>
      <protection locked="0"/>
    </xf>
    <xf numFmtId="166" fontId="7" fillId="0" borderId="0" xfId="8" applyNumberFormat="1" applyFont="1" applyFill="1" applyBorder="1" applyAlignment="1">
      <alignment horizontal="center" vertical="center" wrapText="1"/>
      <protection locked="0"/>
    </xf>
    <xf numFmtId="0" fontId="10" fillId="0" borderId="0" xfId="0" applyFont="1" applyAlignment="1">
      <alignment horizontal="center"/>
      <protection locked="0"/>
    </xf>
    <xf numFmtId="0" fontId="10" fillId="0" borderId="4" xfId="0" applyFont="1" applyBorder="1" applyAlignment="1">
      <alignment horizontal="center"/>
      <protection locked="0"/>
    </xf>
    <xf numFmtId="0" fontId="6" fillId="0" borderId="0" xfId="0" applyFont="1" applyAlignment="1">
      <alignment horizontal="center"/>
      <protection locked="0"/>
    </xf>
    <xf numFmtId="0" fontId="24" fillId="8" borderId="0" xfId="0" applyFont="1" applyFill="1" applyAlignment="1" applyProtection="1">
      <alignment horizontal="center" vertical="center"/>
      <protection hidden="1"/>
    </xf>
    <xf numFmtId="0" fontId="11" fillId="7" borderId="0" xfId="0" applyFont="1" applyFill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center" vertical="center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84a1db5d58764ce4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0"/>
      <c:rotY val="1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912273778989464E-2"/>
          <c:y val="2.1627994175146711E-2"/>
          <c:w val="0.78198693350276138"/>
          <c:h val="0.90103330106992396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Front!$B$9</c:f>
              <c:strCache>
                <c:ptCount val="1"/>
                <c:pt idx="0">
                  <c:v>Year 10 or less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9.74529346622369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8A-4266-92AC-DFA51C9B1E39}"/>
                </c:ext>
              </c:extLst>
            </c:dLbl>
            <c:dLbl>
              <c:idx val="1"/>
              <c:layout>
                <c:manualLayout>
                  <c:x val="0"/>
                  <c:y val="8.41638981173866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8A-4266-92AC-DFA51C9B1E39}"/>
                </c:ext>
              </c:extLst>
            </c:dLbl>
            <c:dLbl>
              <c:idx val="2"/>
              <c:layout>
                <c:manualLayout>
                  <c:x val="0"/>
                  <c:y val="9.30232558139535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8A-4266-92AC-DFA51C9B1E3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Front!$C$8:$E$8</c:f>
              <c:strCache>
                <c:ptCount val="3"/>
                <c:pt idx="0">
                  <c:v>Male</c:v>
                </c:pt>
                <c:pt idx="1">
                  <c:v>Female</c:v>
                </c:pt>
                <c:pt idx="2">
                  <c:v>Persons</c:v>
                </c:pt>
              </c:strCache>
            </c:strRef>
          </c:cat>
          <c:val>
            <c:numRef>
              <c:f>Front!$C$9:$E$9</c:f>
              <c:numCache>
                <c:formatCode>0</c:formatCode>
                <c:ptCount val="3"/>
                <c:pt idx="0">
                  <c:v>62.889983579638752</c:v>
                </c:pt>
                <c:pt idx="1">
                  <c:v>37.024221453287197</c:v>
                </c:pt>
                <c:pt idx="2">
                  <c:v>50.295358649789037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8A-4266-92AC-DFA51C9B1E39}"/>
            </c:ext>
          </c:extLst>
        </c:ser>
        <c:ser>
          <c:idx val="1"/>
          <c:order val="1"/>
          <c:tx>
            <c:strRef>
              <c:f>Front!$B$10</c:f>
              <c:strCache>
                <c:ptCount val="1"/>
                <c:pt idx="0">
                  <c:v>Bachelor degree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2.7840731279497134E-17"/>
                  <c:y val="7.9734219269103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8A-4266-92AC-DFA51C9B1E39}"/>
                </c:ext>
              </c:extLst>
            </c:dLbl>
            <c:dLbl>
              <c:idx val="1"/>
              <c:layout>
                <c:manualLayout>
                  <c:x val="0"/>
                  <c:y val="9.30232558139535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8A-4266-92AC-DFA51C9B1E39}"/>
                </c:ext>
              </c:extLst>
            </c:dLbl>
            <c:dLbl>
              <c:idx val="2"/>
              <c:layout>
                <c:manualLayout>
                  <c:x val="3.0372057706909662E-3"/>
                  <c:y val="7.08748615725359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8A-4266-92AC-DFA51C9B1E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Front!$C$8:$E$8</c:f>
              <c:strCache>
                <c:ptCount val="3"/>
                <c:pt idx="0">
                  <c:v>Male</c:v>
                </c:pt>
                <c:pt idx="1">
                  <c:v>Female</c:v>
                </c:pt>
                <c:pt idx="2">
                  <c:v>Persons</c:v>
                </c:pt>
              </c:strCache>
            </c:strRef>
          </c:cat>
          <c:val>
            <c:numRef>
              <c:f>Front!$C$10:$E$10</c:f>
              <c:numCache>
                <c:formatCode>0</c:formatCode>
                <c:ptCount val="3"/>
                <c:pt idx="0">
                  <c:v>90.91123701605288</c:v>
                </c:pt>
                <c:pt idx="1">
                  <c:v>78.14611486486487</c:v>
                </c:pt>
                <c:pt idx="2">
                  <c:v>84.163047109923156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F8A-4266-92AC-DFA51C9B1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9272192"/>
        <c:axId val="79455744"/>
        <c:axId val="75517440"/>
      </c:bar3DChart>
      <c:catAx>
        <c:axId val="792721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9455744"/>
        <c:crosses val="autoZero"/>
        <c:auto val="1"/>
        <c:lblAlgn val="ctr"/>
        <c:lblOffset val="100"/>
        <c:noMultiLvlLbl val="0"/>
      </c:catAx>
      <c:valAx>
        <c:axId val="79455744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crossAx val="79272192"/>
        <c:crosses val="autoZero"/>
        <c:crossBetween val="between"/>
      </c:valAx>
      <c:serAx>
        <c:axId val="75517440"/>
        <c:scaling>
          <c:orientation val="minMax"/>
        </c:scaling>
        <c:delete val="0"/>
        <c:axPos val="b"/>
        <c:majorTickMark val="none"/>
        <c:minorTickMark val="none"/>
        <c:tickLblPos val="nextTo"/>
        <c:crossAx val="79455744"/>
        <c:crosses val="autoZero"/>
      </c:ser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Garamond" pitchFamily="18" charset="0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40699574330274"/>
          <c:y val="2.3738822901374617E-2"/>
          <c:w val="0.83371516773802778"/>
          <c:h val="0.96527071933804887"/>
        </c:manualLayout>
      </c:layout>
      <c:barChart>
        <c:barDir val="bar"/>
        <c:grouping val="clustered"/>
        <c:varyColors val="0"/>
        <c:ser>
          <c:idx val="0"/>
          <c:order val="0"/>
          <c:spPr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Front!$Q$7:$Q$86</c:f>
              <c:strCache>
                <c:ptCount val="80"/>
                <c:pt idx="0">
                  <c:v>West Wimmera</c:v>
                </c:pt>
                <c:pt idx="1">
                  <c:v>Horsham</c:v>
                </c:pt>
                <c:pt idx="2">
                  <c:v>Moyne</c:v>
                </c:pt>
                <c:pt idx="3">
                  <c:v>Alpine</c:v>
                </c:pt>
                <c:pt idx="4">
                  <c:v>Cardinia</c:v>
                </c:pt>
                <c:pt idx="5">
                  <c:v>Surf Coast</c:v>
                </c:pt>
                <c:pt idx="6">
                  <c:v>Mitchell</c:v>
                </c:pt>
                <c:pt idx="7">
                  <c:v>Swan Hill</c:v>
                </c:pt>
                <c:pt idx="8">
                  <c:v>Casey</c:v>
                </c:pt>
                <c:pt idx="9">
                  <c:v>Maroondah</c:v>
                </c:pt>
                <c:pt idx="10">
                  <c:v>Colac-Otway</c:v>
                </c:pt>
                <c:pt idx="11">
                  <c:v>Indigo</c:v>
                </c:pt>
                <c:pt idx="12">
                  <c:v>Corangamite</c:v>
                </c:pt>
                <c:pt idx="13">
                  <c:v>South Gippsland</c:v>
                </c:pt>
                <c:pt idx="14">
                  <c:v>Baw Baw</c:v>
                </c:pt>
                <c:pt idx="15">
                  <c:v>Wyndham</c:v>
                </c:pt>
                <c:pt idx="16">
                  <c:v>Mansfield</c:v>
                </c:pt>
                <c:pt idx="17">
                  <c:v>Melton</c:v>
                </c:pt>
                <c:pt idx="18">
                  <c:v>Campaspe</c:v>
                </c:pt>
                <c:pt idx="19">
                  <c:v>Pyrenees</c:v>
                </c:pt>
                <c:pt idx="20">
                  <c:v>Yarra Ranges</c:v>
                </c:pt>
                <c:pt idx="21">
                  <c:v>Knox</c:v>
                </c:pt>
                <c:pt idx="22">
                  <c:v>Stonnington</c:v>
                </c:pt>
                <c:pt idx="23">
                  <c:v>Northern Grampians</c:v>
                </c:pt>
                <c:pt idx="24">
                  <c:v>Golden Plains</c:v>
                </c:pt>
                <c:pt idx="25">
                  <c:v>Port Phillip</c:v>
                </c:pt>
                <c:pt idx="26">
                  <c:v>Melbourne</c:v>
                </c:pt>
                <c:pt idx="27">
                  <c:v>Greater Dandenong</c:v>
                </c:pt>
                <c:pt idx="28">
                  <c:v>Macedon Ranges</c:v>
                </c:pt>
                <c:pt idx="29">
                  <c:v>Warrnambool</c:v>
                </c:pt>
                <c:pt idx="30">
                  <c:v>Brimbank</c:v>
                </c:pt>
                <c:pt idx="31">
                  <c:v>Moorabool</c:v>
                </c:pt>
                <c:pt idx="32">
                  <c:v>Towong</c:v>
                </c:pt>
                <c:pt idx="33">
                  <c:v>Moira</c:v>
                </c:pt>
                <c:pt idx="34">
                  <c:v>Hindmarsh</c:v>
                </c:pt>
                <c:pt idx="35">
                  <c:v>Victoria</c:v>
                </c:pt>
                <c:pt idx="36">
                  <c:v>Frankston</c:v>
                </c:pt>
                <c:pt idx="37">
                  <c:v>Glen Eira</c:v>
                </c:pt>
                <c:pt idx="38">
                  <c:v>Mornington Pen.</c:v>
                </c:pt>
                <c:pt idx="39">
                  <c:v>Kingston</c:v>
                </c:pt>
                <c:pt idx="40">
                  <c:v>Yarra</c:v>
                </c:pt>
                <c:pt idx="41">
                  <c:v>East Gippsland</c:v>
                </c:pt>
                <c:pt idx="42">
                  <c:v>Maribyrnong</c:v>
                </c:pt>
                <c:pt idx="43">
                  <c:v>Moreland</c:v>
                </c:pt>
                <c:pt idx="44">
                  <c:v>Bass Coast</c:v>
                </c:pt>
                <c:pt idx="45">
                  <c:v>Whittlesea</c:v>
                </c:pt>
                <c:pt idx="46">
                  <c:v>Manningham</c:v>
                </c:pt>
                <c:pt idx="47">
                  <c:v>Greater Bendigo</c:v>
                </c:pt>
                <c:pt idx="48">
                  <c:v>Benalla</c:v>
                </c:pt>
                <c:pt idx="49">
                  <c:v>Wodonga</c:v>
                </c:pt>
                <c:pt idx="50">
                  <c:v>Greater Shepparton</c:v>
                </c:pt>
                <c:pt idx="51">
                  <c:v>Gannawarra</c:v>
                </c:pt>
                <c:pt idx="52">
                  <c:v>Glenelg</c:v>
                </c:pt>
                <c:pt idx="53">
                  <c:v>Greater Geelong</c:v>
                </c:pt>
                <c:pt idx="54">
                  <c:v>Mildura</c:v>
                </c:pt>
                <c:pt idx="55">
                  <c:v>Darebin</c:v>
                </c:pt>
                <c:pt idx="56">
                  <c:v>Whitehorse</c:v>
                </c:pt>
                <c:pt idx="57">
                  <c:v>Southern Grampians</c:v>
                </c:pt>
                <c:pt idx="58">
                  <c:v>Monash</c:v>
                </c:pt>
                <c:pt idx="59">
                  <c:v>Wellington</c:v>
                </c:pt>
                <c:pt idx="60">
                  <c:v>Wangaratta</c:v>
                </c:pt>
                <c:pt idx="61">
                  <c:v>Hume</c:v>
                </c:pt>
                <c:pt idx="62">
                  <c:v>Nillumbik</c:v>
                </c:pt>
                <c:pt idx="63">
                  <c:v>Hobsons Bay</c:v>
                </c:pt>
                <c:pt idx="64">
                  <c:v>Hepburn</c:v>
                </c:pt>
                <c:pt idx="65">
                  <c:v>Central Goldfields</c:v>
                </c:pt>
                <c:pt idx="66">
                  <c:v>Ballarat</c:v>
                </c:pt>
                <c:pt idx="67">
                  <c:v>Moonee Valley</c:v>
                </c:pt>
                <c:pt idx="68">
                  <c:v>Murrindindi</c:v>
                </c:pt>
                <c:pt idx="69">
                  <c:v>Banyule</c:v>
                </c:pt>
                <c:pt idx="70">
                  <c:v>Strathbogie</c:v>
                </c:pt>
                <c:pt idx="71">
                  <c:v>Loddon</c:v>
                </c:pt>
                <c:pt idx="72">
                  <c:v>Boroondara</c:v>
                </c:pt>
                <c:pt idx="73">
                  <c:v>Latrobe</c:v>
                </c:pt>
                <c:pt idx="74">
                  <c:v>Ararat</c:v>
                </c:pt>
                <c:pt idx="75">
                  <c:v>Mount Alexander</c:v>
                </c:pt>
                <c:pt idx="76">
                  <c:v>Yarriambiack</c:v>
                </c:pt>
                <c:pt idx="77">
                  <c:v>Bayside</c:v>
                </c:pt>
                <c:pt idx="78">
                  <c:v>Queenscliffe</c:v>
                </c:pt>
                <c:pt idx="79">
                  <c:v>Buloke</c:v>
                </c:pt>
              </c:strCache>
            </c:strRef>
          </c:cat>
          <c:val>
            <c:numRef>
              <c:f>Front!$R$7:$R$86</c:f>
              <c:numCache>
                <c:formatCode>General</c:formatCode>
                <c:ptCount val="80"/>
                <c:pt idx="0">
                  <c:v>100</c:v>
                </c:pt>
                <c:pt idx="1">
                  <c:v>83.333333333333343</c:v>
                </c:pt>
                <c:pt idx="2">
                  <c:v>81.818181818181827</c:v>
                </c:pt>
                <c:pt idx="3">
                  <c:v>78.571428571428569</c:v>
                </c:pt>
                <c:pt idx="4">
                  <c:v>74.458874458874462</c:v>
                </c:pt>
                <c:pt idx="5">
                  <c:v>73.68421052631578</c:v>
                </c:pt>
                <c:pt idx="6">
                  <c:v>73.643410852713174</c:v>
                </c:pt>
                <c:pt idx="7">
                  <c:v>73.267326732673268</c:v>
                </c:pt>
                <c:pt idx="8">
                  <c:v>72.093023255813947</c:v>
                </c:pt>
                <c:pt idx="9">
                  <c:v>71.341463414634148</c:v>
                </c:pt>
                <c:pt idx="10">
                  <c:v>70.909090909090907</c:v>
                </c:pt>
                <c:pt idx="11">
                  <c:v>70.588235294117652</c:v>
                </c:pt>
                <c:pt idx="12">
                  <c:v>70.588235294117652</c:v>
                </c:pt>
                <c:pt idx="13">
                  <c:v>68.181818181818173</c:v>
                </c:pt>
                <c:pt idx="14">
                  <c:v>67.272727272727266</c:v>
                </c:pt>
                <c:pt idx="15">
                  <c:v>66.873706004140786</c:v>
                </c:pt>
                <c:pt idx="16">
                  <c:v>66.666666666666657</c:v>
                </c:pt>
                <c:pt idx="17">
                  <c:v>66.423357664233578</c:v>
                </c:pt>
                <c:pt idx="18">
                  <c:v>65.753424657534239</c:v>
                </c:pt>
                <c:pt idx="19">
                  <c:v>65.384615384615387</c:v>
                </c:pt>
                <c:pt idx="20">
                  <c:v>65.060240963855421</c:v>
                </c:pt>
                <c:pt idx="21">
                  <c:v>64.457831325301214</c:v>
                </c:pt>
                <c:pt idx="22">
                  <c:v>63.636363636363633</c:v>
                </c:pt>
                <c:pt idx="23">
                  <c:v>63.636363636363633</c:v>
                </c:pt>
                <c:pt idx="24">
                  <c:v>63.414634146341463</c:v>
                </c:pt>
                <c:pt idx="25">
                  <c:v>63.265306122448983</c:v>
                </c:pt>
                <c:pt idx="26">
                  <c:v>62.903225806451616</c:v>
                </c:pt>
                <c:pt idx="27">
                  <c:v>62.889983579638752</c:v>
                </c:pt>
                <c:pt idx="28">
                  <c:v>62.5</c:v>
                </c:pt>
                <c:pt idx="29">
                  <c:v>60.869565217391312</c:v>
                </c:pt>
                <c:pt idx="30">
                  <c:v>60.747663551401864</c:v>
                </c:pt>
                <c:pt idx="31">
                  <c:v>60.24096385542169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59.950296310456899</c:v>
                </c:pt>
                <c:pt idx="36">
                  <c:v>59.479553903345725</c:v>
                </c:pt>
                <c:pt idx="37">
                  <c:v>59.375</c:v>
                </c:pt>
                <c:pt idx="38">
                  <c:v>59.016393442622949</c:v>
                </c:pt>
                <c:pt idx="39">
                  <c:v>59.016393442622949</c:v>
                </c:pt>
                <c:pt idx="40">
                  <c:v>58.536585365853654</c:v>
                </c:pt>
                <c:pt idx="41">
                  <c:v>58.333333333333336</c:v>
                </c:pt>
                <c:pt idx="42">
                  <c:v>58.139534883720934</c:v>
                </c:pt>
                <c:pt idx="43">
                  <c:v>57.485029940119759</c:v>
                </c:pt>
                <c:pt idx="44">
                  <c:v>57.142857142857139</c:v>
                </c:pt>
                <c:pt idx="45">
                  <c:v>56.832971800433839</c:v>
                </c:pt>
                <c:pt idx="46">
                  <c:v>56.666666666666664</c:v>
                </c:pt>
                <c:pt idx="47">
                  <c:v>56.399999999999991</c:v>
                </c:pt>
                <c:pt idx="48">
                  <c:v>56.000000000000007</c:v>
                </c:pt>
                <c:pt idx="49">
                  <c:v>55.952380952380956</c:v>
                </c:pt>
                <c:pt idx="50">
                  <c:v>55.895196506550214</c:v>
                </c:pt>
                <c:pt idx="51">
                  <c:v>55.555555555555557</c:v>
                </c:pt>
                <c:pt idx="52">
                  <c:v>55.357142857142861</c:v>
                </c:pt>
                <c:pt idx="53">
                  <c:v>55.248618784530393</c:v>
                </c:pt>
                <c:pt idx="54">
                  <c:v>54.146341463414636</c:v>
                </c:pt>
                <c:pt idx="55">
                  <c:v>54</c:v>
                </c:pt>
                <c:pt idx="56">
                  <c:v>53.642384105960261</c:v>
                </c:pt>
                <c:pt idx="57">
                  <c:v>53.571428571428569</c:v>
                </c:pt>
                <c:pt idx="58">
                  <c:v>53.020134228187921</c:v>
                </c:pt>
                <c:pt idx="59">
                  <c:v>52.380952380952387</c:v>
                </c:pt>
                <c:pt idx="60">
                  <c:v>52.380952380952387</c:v>
                </c:pt>
                <c:pt idx="61">
                  <c:v>51.442786069651739</c:v>
                </c:pt>
                <c:pt idx="62">
                  <c:v>51.428571428571423</c:v>
                </c:pt>
                <c:pt idx="63">
                  <c:v>50</c:v>
                </c:pt>
                <c:pt idx="64">
                  <c:v>50</c:v>
                </c:pt>
                <c:pt idx="65">
                  <c:v>50</c:v>
                </c:pt>
                <c:pt idx="66">
                  <c:v>49.735449735449734</c:v>
                </c:pt>
                <c:pt idx="67">
                  <c:v>48.484848484848484</c:v>
                </c:pt>
                <c:pt idx="68">
                  <c:v>46.666666666666664</c:v>
                </c:pt>
                <c:pt idx="69">
                  <c:v>43.835616438356162</c:v>
                </c:pt>
                <c:pt idx="70">
                  <c:v>43.75</c:v>
                </c:pt>
                <c:pt idx="71">
                  <c:v>43.75</c:v>
                </c:pt>
                <c:pt idx="72">
                  <c:v>40</c:v>
                </c:pt>
                <c:pt idx="73">
                  <c:v>38.502673796791441</c:v>
                </c:pt>
                <c:pt idx="74">
                  <c:v>38.461538461538467</c:v>
                </c:pt>
                <c:pt idx="75">
                  <c:v>37.5</c:v>
                </c:pt>
                <c:pt idx="76">
                  <c:v>35.714285714285715</c:v>
                </c:pt>
                <c:pt idx="77">
                  <c:v>34.615384615384613</c:v>
                </c:pt>
                <c:pt idx="78">
                  <c:v>0</c:v>
                </c:pt>
                <c:pt idx="7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04-4484-A179-5C7B9916E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6"/>
        <c:axId val="81647488"/>
        <c:axId val="81649024"/>
      </c:barChart>
      <c:catAx>
        <c:axId val="8164748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50"/>
            </a:pPr>
            <a:endParaRPr lang="en-US"/>
          </a:p>
        </c:txPr>
        <c:crossAx val="81649024"/>
        <c:crosses val="autoZero"/>
        <c:auto val="1"/>
        <c:lblAlgn val="ctr"/>
        <c:lblOffset val="100"/>
        <c:noMultiLvlLbl val="0"/>
      </c:catAx>
      <c:valAx>
        <c:axId val="81649024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crossAx val="816474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B$6" fmlaRange="'Data '!$B$5:$B$84" sel="26" val="0"/>
</file>

<file path=xl/ctrlProps/ctrlProp2.xml><?xml version="1.0" encoding="utf-8"?>
<formControlPr xmlns="http://schemas.microsoft.com/office/spreadsheetml/2009/9/main" objectType="Drop" dropLines="2" dropStyle="combo" dx="15" fmlaLink="$F$6" fmlaRange="$I$4:$I$5" sel="1" val="0"/>
</file>

<file path=xl/ctrlProps/ctrlProp3.xml><?xml version="1.0" encoding="utf-8"?>
<formControlPr xmlns="http://schemas.microsoft.com/office/spreadsheetml/2009/9/main" objectType="Drop" dropLines="16" dropStyle="combo" dx="15" fmlaLink="$R$3" fmlaRange="$AA$35:$AA$49" sel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22220</xdr:colOff>
      <xdr:row>6</xdr:row>
      <xdr:rowOff>28574</xdr:rowOff>
    </xdr:from>
    <xdr:to>
      <xdr:col>10</xdr:col>
      <xdr:colOff>21165</xdr:colOff>
      <xdr:row>39</xdr:row>
      <xdr:rowOff>74083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10</xdr:col>
      <xdr:colOff>84667</xdr:colOff>
      <xdr:row>3</xdr:row>
      <xdr:rowOff>63501</xdr:rowOff>
    </xdr:from>
    <xdr:to>
      <xdr:col>20</xdr:col>
      <xdr:colOff>560918</xdr:colOff>
      <xdr:row>97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9525</xdr:rowOff>
        </xdr:from>
        <xdr:to>
          <xdr:col>2</xdr:col>
          <xdr:colOff>619125</xdr:colOff>
          <xdr:row>6</xdr:row>
          <xdr:rowOff>19050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5</xdr:row>
          <xdr:rowOff>9525</xdr:rowOff>
        </xdr:from>
        <xdr:to>
          <xdr:col>6</xdr:col>
          <xdr:colOff>495300</xdr:colOff>
          <xdr:row>5</xdr:row>
          <xdr:rowOff>209550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266700</xdr:colOff>
          <xdr:row>2</xdr:row>
          <xdr:rowOff>0</xdr:rowOff>
        </xdr:from>
        <xdr:to>
          <xdr:col>19</xdr:col>
          <xdr:colOff>9525</xdr:colOff>
          <xdr:row>3</xdr:row>
          <xdr:rowOff>38100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"/>
  <sheetViews>
    <sheetView topLeftCell="A2" workbookViewId="0">
      <selection activeCell="F34" sqref="F34"/>
    </sheetView>
  </sheetViews>
  <sheetFormatPr defaultColWidth="11.265625" defaultRowHeight="10.5" x14ac:dyDescent="0.35"/>
  <cols>
    <col min="1" max="1" width="2.73046875" style="6" bestFit="1" customWidth="1"/>
    <col min="2" max="14" width="11.265625" style="6"/>
    <col min="15" max="17" width="14.1328125" style="6" customWidth="1"/>
    <col min="18" max="16384" width="11.265625" style="6"/>
  </cols>
  <sheetData>
    <row r="1" spans="1:17" ht="18" x14ac:dyDescent="0.55000000000000004">
      <c r="A1" s="5"/>
      <c r="B1" s="10" t="s">
        <v>123</v>
      </c>
    </row>
    <row r="2" spans="1:17" ht="21" x14ac:dyDescent="0.35">
      <c r="A2" s="2"/>
      <c r="B2" s="3" t="s">
        <v>1</v>
      </c>
      <c r="I2" s="3" t="s">
        <v>121</v>
      </c>
    </row>
    <row r="3" spans="1:17" x14ac:dyDescent="0.35">
      <c r="A3" s="2"/>
      <c r="B3" s="11" t="s">
        <v>0</v>
      </c>
      <c r="C3" s="35" t="s">
        <v>2</v>
      </c>
      <c r="D3" s="35"/>
      <c r="E3" s="35" t="s">
        <v>3</v>
      </c>
      <c r="F3" s="35"/>
      <c r="G3" s="35" t="s">
        <v>4</v>
      </c>
      <c r="H3" s="35"/>
      <c r="I3" s="33" t="s">
        <v>2</v>
      </c>
      <c r="J3" s="33"/>
      <c r="K3" s="33" t="s">
        <v>3</v>
      </c>
      <c r="L3" s="34"/>
      <c r="M3" s="33" t="s">
        <v>4</v>
      </c>
      <c r="N3" s="33"/>
    </row>
    <row r="4" spans="1:17" ht="42" x14ac:dyDescent="0.35">
      <c r="A4" s="2"/>
      <c r="C4" s="31" t="s">
        <v>96</v>
      </c>
      <c r="D4" s="31" t="s">
        <v>99</v>
      </c>
      <c r="E4" s="31" t="s">
        <v>91</v>
      </c>
      <c r="F4" s="31" t="s">
        <v>97</v>
      </c>
      <c r="G4" s="31" t="s">
        <v>92</v>
      </c>
      <c r="H4" s="31" t="s">
        <v>98</v>
      </c>
      <c r="I4" s="31" t="s">
        <v>115</v>
      </c>
      <c r="J4" s="31" t="s">
        <v>116</v>
      </c>
      <c r="K4" s="31" t="s">
        <v>117</v>
      </c>
      <c r="L4" s="31" t="s">
        <v>118</v>
      </c>
      <c r="M4" s="31" t="s">
        <v>119</v>
      </c>
      <c r="N4" s="31" t="s">
        <v>120</v>
      </c>
      <c r="O4" s="12" t="s">
        <v>88</v>
      </c>
      <c r="P4" s="12" t="s">
        <v>89</v>
      </c>
      <c r="Q4" s="12" t="s">
        <v>90</v>
      </c>
    </row>
    <row r="5" spans="1:17" x14ac:dyDescent="0.35">
      <c r="A5" s="6">
        <v>1</v>
      </c>
      <c r="B5" s="4" t="s">
        <v>44</v>
      </c>
      <c r="C5" s="32">
        <v>78.571428571428569</v>
      </c>
      <c r="D5" s="32">
        <v>0</v>
      </c>
      <c r="E5" s="32">
        <v>66.666666666666657</v>
      </c>
      <c r="F5" s="32">
        <v>0</v>
      </c>
      <c r="G5" s="32">
        <v>73.68421052631578</v>
      </c>
      <c r="H5" s="32">
        <v>0</v>
      </c>
      <c r="I5" s="32">
        <v>91.851851851851848</v>
      </c>
      <c r="J5" s="32">
        <v>0</v>
      </c>
      <c r="K5" s="32">
        <v>92.248062015503876</v>
      </c>
      <c r="L5" s="32">
        <v>0</v>
      </c>
      <c r="M5" s="32">
        <v>90.452261306532662</v>
      </c>
      <c r="N5" s="32">
        <v>1.098901098901099</v>
      </c>
      <c r="O5" s="13">
        <f>C5/I5*100</f>
        <v>85.541474654377879</v>
      </c>
      <c r="P5" s="13">
        <f>E5/K5*100</f>
        <v>72.268907563025195</v>
      </c>
      <c r="Q5" s="13">
        <f>G5/M5*100</f>
        <v>81.461988304093552</v>
      </c>
    </row>
    <row r="6" spans="1:17" x14ac:dyDescent="0.35">
      <c r="A6" s="6">
        <v>2</v>
      </c>
      <c r="B6" s="4" t="s">
        <v>5</v>
      </c>
      <c r="C6" s="32">
        <v>38.461538461538467</v>
      </c>
      <c r="D6" s="32">
        <v>0</v>
      </c>
      <c r="E6" s="32">
        <v>50</v>
      </c>
      <c r="F6" s="32">
        <v>0</v>
      </c>
      <c r="G6" s="32">
        <v>43.243243243243242</v>
      </c>
      <c r="H6" s="32">
        <v>0</v>
      </c>
      <c r="I6" s="32">
        <v>96.875</v>
      </c>
      <c r="J6" s="32">
        <v>0</v>
      </c>
      <c r="K6" s="32">
        <v>90.243902439024396</v>
      </c>
      <c r="L6" s="32">
        <v>3.8961038961038961</v>
      </c>
      <c r="M6" s="32">
        <v>89.473684210526315</v>
      </c>
      <c r="N6" s="32">
        <v>2.459016393442623</v>
      </c>
      <c r="O6" s="13">
        <f t="shared" ref="O6:O69" si="0">C6/I6*100</f>
        <v>39.702233250620353</v>
      </c>
      <c r="P6" s="13">
        <f t="shared" ref="P6:P69" si="1">E6/K6*100</f>
        <v>55.405405405405403</v>
      </c>
      <c r="Q6" s="13">
        <f t="shared" ref="Q6:Q69" si="2">G6/M6*100</f>
        <v>48.330683624801267</v>
      </c>
    </row>
    <row r="7" spans="1:17" x14ac:dyDescent="0.35">
      <c r="A7" s="6">
        <v>3</v>
      </c>
      <c r="B7" s="4" t="s">
        <v>12</v>
      </c>
      <c r="C7" s="32">
        <v>49.735449735449734</v>
      </c>
      <c r="D7" s="32">
        <v>9.6153846153846168</v>
      </c>
      <c r="E7" s="32">
        <v>26.495726495726498</v>
      </c>
      <c r="F7" s="32">
        <v>24.390243902439025</v>
      </c>
      <c r="G7" s="32">
        <v>42.071197411003233</v>
      </c>
      <c r="H7" s="32">
        <v>14.473684210526317</v>
      </c>
      <c r="I7" s="32">
        <v>93.729903536977488</v>
      </c>
      <c r="J7" s="32">
        <v>2.7252502780867633</v>
      </c>
      <c r="K7" s="32">
        <v>86.550745209368358</v>
      </c>
      <c r="L7" s="32">
        <v>2.6347305389221556</v>
      </c>
      <c r="M7" s="32">
        <v>89.446699423200172</v>
      </c>
      <c r="N7" s="32">
        <v>2.6505463845617299</v>
      </c>
      <c r="O7" s="13">
        <f t="shared" si="0"/>
        <v>53.06252098704929</v>
      </c>
      <c r="P7" s="13">
        <f t="shared" si="1"/>
        <v>30.61293860801856</v>
      </c>
      <c r="Q7" s="13">
        <f t="shared" si="2"/>
        <v>47.034935534011495</v>
      </c>
    </row>
    <row r="8" spans="1:17" x14ac:dyDescent="0.35">
      <c r="A8" s="6">
        <v>4</v>
      </c>
      <c r="B8" s="4" t="s">
        <v>13</v>
      </c>
      <c r="C8" s="32">
        <v>43.835616438356162</v>
      </c>
      <c r="D8" s="32">
        <v>11.111111111111111</v>
      </c>
      <c r="E8" s="32">
        <v>49.253731343283583</v>
      </c>
      <c r="F8" s="32">
        <v>0</v>
      </c>
      <c r="G8" s="32">
        <v>46.153846153846153</v>
      </c>
      <c r="H8" s="32">
        <v>10.810810810810811</v>
      </c>
      <c r="I8" s="32">
        <v>94.251758428328884</v>
      </c>
      <c r="J8" s="32">
        <v>2.3127199597787835</v>
      </c>
      <c r="K8" s="32">
        <v>87.295458724030155</v>
      </c>
      <c r="L8" s="32">
        <v>2.3447141094199915</v>
      </c>
      <c r="M8" s="32">
        <v>90.305375444467685</v>
      </c>
      <c r="N8" s="32">
        <v>2.307953388392352</v>
      </c>
      <c r="O8" s="13">
        <f t="shared" si="0"/>
        <v>46.509070142908513</v>
      </c>
      <c r="P8" s="13">
        <f t="shared" si="1"/>
        <v>56.421871267084967</v>
      </c>
      <c r="Q8" s="13">
        <f t="shared" si="2"/>
        <v>51.108636586343593</v>
      </c>
    </row>
    <row r="9" spans="1:17" x14ac:dyDescent="0.35">
      <c r="A9" s="6">
        <v>5</v>
      </c>
      <c r="B9" s="4" t="s">
        <v>45</v>
      </c>
      <c r="C9" s="32">
        <v>57.142857142857139</v>
      </c>
      <c r="D9" s="32">
        <v>12.195121951219512</v>
      </c>
      <c r="E9" s="32">
        <v>44.444444444444443</v>
      </c>
      <c r="F9" s="32">
        <v>0</v>
      </c>
      <c r="G9" s="32">
        <v>47.706422018348626</v>
      </c>
      <c r="H9" s="32">
        <v>11.864406779661017</v>
      </c>
      <c r="I9" s="32">
        <v>92.330383480825958</v>
      </c>
      <c r="J9" s="32">
        <v>3.6923076923076925</v>
      </c>
      <c r="K9" s="32">
        <v>88.853503184713375</v>
      </c>
      <c r="L9" s="32">
        <v>1.2389380530973451</v>
      </c>
      <c r="M9" s="32">
        <v>89.651639344262293</v>
      </c>
      <c r="N9" s="32">
        <v>2.2346368715083798</v>
      </c>
      <c r="O9" s="13">
        <f t="shared" si="0"/>
        <v>61.889548151528984</v>
      </c>
      <c r="P9" s="13">
        <f t="shared" si="1"/>
        <v>50.019912385503787</v>
      </c>
      <c r="Q9" s="13">
        <f t="shared" si="2"/>
        <v>53.213106159895155</v>
      </c>
    </row>
    <row r="10" spans="1:17" x14ac:dyDescent="0.35">
      <c r="A10" s="6">
        <v>6</v>
      </c>
      <c r="B10" s="4" t="s">
        <v>46</v>
      </c>
      <c r="C10" s="32">
        <v>67.272727272727266</v>
      </c>
      <c r="D10" s="32">
        <v>5.1282051282051277</v>
      </c>
      <c r="E10" s="32">
        <v>27.868852459016392</v>
      </c>
      <c r="F10" s="32">
        <v>32</v>
      </c>
      <c r="G10" s="32">
        <v>55.029585798816569</v>
      </c>
      <c r="H10" s="32">
        <v>13.084112149532709</v>
      </c>
      <c r="I10" s="32">
        <v>92.816635160680534</v>
      </c>
      <c r="J10" s="32">
        <v>2.1912350597609564</v>
      </c>
      <c r="K10" s="32">
        <v>87.948207171314735</v>
      </c>
      <c r="L10" s="32">
        <v>1.4508928571428572</v>
      </c>
      <c r="M10" s="32">
        <v>89.264801561483409</v>
      </c>
      <c r="N10" s="32">
        <v>1.7191977077363898</v>
      </c>
      <c r="O10" s="13">
        <f t="shared" si="0"/>
        <v>72.479170523977032</v>
      </c>
      <c r="P10" s="13">
        <f t="shared" si="1"/>
        <v>31.687800530976741</v>
      </c>
      <c r="Q10" s="13">
        <f t="shared" si="2"/>
        <v>61.64757534459261</v>
      </c>
    </row>
    <row r="11" spans="1:17" x14ac:dyDescent="0.35">
      <c r="A11" s="6">
        <v>7</v>
      </c>
      <c r="B11" s="4" t="s">
        <v>14</v>
      </c>
      <c r="C11" s="32">
        <v>34.615384615384613</v>
      </c>
      <c r="D11" s="32">
        <v>0</v>
      </c>
      <c r="E11" s="32">
        <v>29.629629629629626</v>
      </c>
      <c r="F11" s="32">
        <v>0</v>
      </c>
      <c r="G11" s="32">
        <v>35.416666666666671</v>
      </c>
      <c r="H11" s="32">
        <v>0</v>
      </c>
      <c r="I11" s="32">
        <v>94.716494845360828</v>
      </c>
      <c r="J11" s="32">
        <v>1.6503122212310439</v>
      </c>
      <c r="K11" s="32">
        <v>85.385081867798661</v>
      </c>
      <c r="L11" s="32">
        <v>1.9498607242339834</v>
      </c>
      <c r="M11" s="32">
        <v>89.226666666666659</v>
      </c>
      <c r="N11" s="32">
        <v>1.8768328445747802</v>
      </c>
      <c r="O11" s="13">
        <f t="shared" si="0"/>
        <v>36.546310832025114</v>
      </c>
      <c r="P11" s="13">
        <f t="shared" si="1"/>
        <v>34.70117845117845</v>
      </c>
      <c r="Q11" s="13">
        <f t="shared" si="2"/>
        <v>39.692916915720275</v>
      </c>
    </row>
    <row r="12" spans="1:17" x14ac:dyDescent="0.35">
      <c r="A12" s="6">
        <v>8</v>
      </c>
      <c r="B12" s="4" t="s">
        <v>6</v>
      </c>
      <c r="C12" s="32">
        <v>56.000000000000007</v>
      </c>
      <c r="D12" s="32">
        <v>22.222222222222221</v>
      </c>
      <c r="E12" s="32">
        <v>18.75</v>
      </c>
      <c r="F12" s="32">
        <v>57.142857142857139</v>
      </c>
      <c r="G12" s="32">
        <v>50</v>
      </c>
      <c r="H12" s="32">
        <v>15.384615384615385</v>
      </c>
      <c r="I12" s="32">
        <v>96.938775510204081</v>
      </c>
      <c r="J12" s="32">
        <v>0</v>
      </c>
      <c r="K12" s="32">
        <v>93.229166666666657</v>
      </c>
      <c r="L12" s="32">
        <v>0</v>
      </c>
      <c r="M12" s="32">
        <v>93.493150684931507</v>
      </c>
      <c r="N12" s="32">
        <v>0</v>
      </c>
      <c r="O12" s="13">
        <f t="shared" si="0"/>
        <v>57.768421052631588</v>
      </c>
      <c r="P12" s="13">
        <f t="shared" si="1"/>
        <v>20.11173184357542</v>
      </c>
      <c r="Q12" s="13">
        <f t="shared" si="2"/>
        <v>53.479853479853482</v>
      </c>
    </row>
    <row r="13" spans="1:17" x14ac:dyDescent="0.35">
      <c r="A13" s="6">
        <v>9</v>
      </c>
      <c r="B13" s="4" t="s">
        <v>15</v>
      </c>
      <c r="C13" s="32">
        <v>40</v>
      </c>
      <c r="D13" s="32">
        <v>23.076923076923077</v>
      </c>
      <c r="E13" s="32">
        <v>37.5</v>
      </c>
      <c r="F13" s="32">
        <v>0</v>
      </c>
      <c r="G13" s="32">
        <v>37.837837837837839</v>
      </c>
      <c r="H13" s="32">
        <v>12.5</v>
      </c>
      <c r="I13" s="32">
        <v>91.712892923180362</v>
      </c>
      <c r="J13" s="32">
        <v>2.7104136947218258</v>
      </c>
      <c r="K13" s="32">
        <v>85.376905121515861</v>
      </c>
      <c r="L13" s="32">
        <v>2.6612398246712585</v>
      </c>
      <c r="M13" s="32">
        <v>88.185526514579237</v>
      </c>
      <c r="N13" s="32">
        <v>2.700450075012502</v>
      </c>
      <c r="O13" s="13">
        <f t="shared" si="0"/>
        <v>43.614369501466278</v>
      </c>
      <c r="P13" s="13">
        <f t="shared" si="1"/>
        <v>43.922885172081052</v>
      </c>
      <c r="Q13" s="13">
        <f t="shared" si="2"/>
        <v>42.907083887039349</v>
      </c>
    </row>
    <row r="14" spans="1:17" x14ac:dyDescent="0.35">
      <c r="A14" s="6">
        <v>10</v>
      </c>
      <c r="B14" s="4" t="s">
        <v>16</v>
      </c>
      <c r="C14" s="32">
        <v>60.747663551401864</v>
      </c>
      <c r="D14" s="32">
        <v>8.4507042253521121</v>
      </c>
      <c r="E14" s="32">
        <v>29.645093945720252</v>
      </c>
      <c r="F14" s="32">
        <v>16.470588235294116</v>
      </c>
      <c r="G14" s="32">
        <v>45.714285714285715</v>
      </c>
      <c r="H14" s="32">
        <v>11.281070745697896</v>
      </c>
      <c r="I14" s="32">
        <v>90.017254128666508</v>
      </c>
      <c r="J14" s="32">
        <v>4.0462427745664744</v>
      </c>
      <c r="K14" s="32">
        <v>81.110452479747082</v>
      </c>
      <c r="L14" s="32">
        <v>3.9541413196069257</v>
      </c>
      <c r="M14" s="32">
        <v>85.140474100087786</v>
      </c>
      <c r="N14" s="32">
        <v>3.9613765783609804</v>
      </c>
      <c r="O14" s="13">
        <f t="shared" si="0"/>
        <v>67.48446632750202</v>
      </c>
      <c r="P14" s="13">
        <f t="shared" si="1"/>
        <v>36.549042742823431</v>
      </c>
      <c r="Q14" s="13">
        <f t="shared" si="2"/>
        <v>53.692777961919504</v>
      </c>
    </row>
    <row r="15" spans="1:17" x14ac:dyDescent="0.35">
      <c r="A15" s="6">
        <v>11</v>
      </c>
      <c r="B15" s="4" t="s">
        <v>47</v>
      </c>
      <c r="C15" s="32">
        <v>0</v>
      </c>
      <c r="D15" s="32" t="s">
        <v>122</v>
      </c>
      <c r="E15" s="32">
        <v>42.857142857142854</v>
      </c>
      <c r="F15" s="32">
        <v>0</v>
      </c>
      <c r="G15" s="32">
        <v>46.153846153846153</v>
      </c>
      <c r="H15" s="32">
        <v>0</v>
      </c>
      <c r="I15" s="32">
        <v>100</v>
      </c>
      <c r="J15" s="32">
        <v>0</v>
      </c>
      <c r="K15" s="32">
        <v>84.507042253521121</v>
      </c>
      <c r="L15" s="32">
        <v>0</v>
      </c>
      <c r="M15" s="32">
        <v>83.193277310924373</v>
      </c>
      <c r="N15" s="32">
        <v>5.7142857142857144</v>
      </c>
      <c r="O15" s="13">
        <f t="shared" si="0"/>
        <v>0</v>
      </c>
      <c r="P15" s="13">
        <f t="shared" si="1"/>
        <v>50.714285714285708</v>
      </c>
      <c r="Q15" s="13">
        <f t="shared" si="2"/>
        <v>55.477855477855478</v>
      </c>
    </row>
    <row r="16" spans="1:17" x14ac:dyDescent="0.35">
      <c r="A16" s="6">
        <v>12</v>
      </c>
      <c r="B16" s="4" t="s">
        <v>48</v>
      </c>
      <c r="C16" s="32">
        <v>65.753424657534239</v>
      </c>
      <c r="D16" s="32">
        <v>7.6923076923076925</v>
      </c>
      <c r="E16" s="32">
        <v>36.170212765957451</v>
      </c>
      <c r="F16" s="32">
        <v>0</v>
      </c>
      <c r="G16" s="32">
        <v>51.851851851851848</v>
      </c>
      <c r="H16" s="32">
        <v>10.256410256410255</v>
      </c>
      <c r="I16" s="32">
        <v>97.154471544715449</v>
      </c>
      <c r="J16" s="32">
        <v>1.6460905349794239</v>
      </c>
      <c r="K16" s="32">
        <v>87.735849056603783</v>
      </c>
      <c r="L16" s="32">
        <v>1.6913319238900635</v>
      </c>
      <c r="M16" s="32">
        <v>91.050583657587552</v>
      </c>
      <c r="N16" s="32">
        <v>1.2658227848101267</v>
      </c>
      <c r="O16" s="13">
        <f t="shared" si="0"/>
        <v>67.679257178884612</v>
      </c>
      <c r="P16" s="13">
        <f t="shared" si="1"/>
        <v>41.226264012811711</v>
      </c>
      <c r="Q16" s="13">
        <f t="shared" si="2"/>
        <v>56.948401392845824</v>
      </c>
    </row>
    <row r="17" spans="1:17" x14ac:dyDescent="0.35">
      <c r="A17" s="6">
        <v>13</v>
      </c>
      <c r="B17" s="4" t="s">
        <v>49</v>
      </c>
      <c r="C17" s="32">
        <v>74.458874458874462</v>
      </c>
      <c r="D17" s="32">
        <v>3.3707865168539324</v>
      </c>
      <c r="E17" s="32">
        <v>37.323943661971832</v>
      </c>
      <c r="F17" s="32">
        <v>17.1875</v>
      </c>
      <c r="G17" s="32">
        <v>60.263157894736842</v>
      </c>
      <c r="H17" s="32">
        <v>6.9105691056910574</v>
      </c>
      <c r="I17" s="32">
        <v>95.889101338432127</v>
      </c>
      <c r="J17" s="32">
        <v>1.4734774066797642</v>
      </c>
      <c r="K17" s="32">
        <v>82.020444978953705</v>
      </c>
      <c r="L17" s="32">
        <v>3.842086711314769</v>
      </c>
      <c r="M17" s="32">
        <v>87.259970457902511</v>
      </c>
      <c r="N17" s="32">
        <v>2.8771064529387589</v>
      </c>
      <c r="O17" s="13">
        <f t="shared" si="0"/>
        <v>77.651029595197102</v>
      </c>
      <c r="P17" s="13">
        <f t="shared" si="1"/>
        <v>45.505658584940726</v>
      </c>
      <c r="Q17" s="13">
        <f t="shared" si="2"/>
        <v>69.061629953003546</v>
      </c>
    </row>
    <row r="18" spans="1:17" x14ac:dyDescent="0.35">
      <c r="A18" s="6">
        <v>14</v>
      </c>
      <c r="B18" s="4" t="s">
        <v>17</v>
      </c>
      <c r="C18" s="32">
        <v>72.093023255813947</v>
      </c>
      <c r="D18" s="32">
        <v>7.7903682719546747</v>
      </c>
      <c r="E18" s="32">
        <v>25.47683923705722</v>
      </c>
      <c r="F18" s="32">
        <v>15.384615384615385</v>
      </c>
      <c r="G18" s="32">
        <v>51.005484460694696</v>
      </c>
      <c r="H18" s="32">
        <v>10.193133047210301</v>
      </c>
      <c r="I18" s="32">
        <v>94.610920288996809</v>
      </c>
      <c r="J18" s="32">
        <v>2.1797697771246636</v>
      </c>
      <c r="K18" s="32">
        <v>80.219224283305223</v>
      </c>
      <c r="L18" s="32">
        <v>4.2471819645732687</v>
      </c>
      <c r="M18" s="32">
        <v>86.21097212646508</v>
      </c>
      <c r="N18" s="32">
        <v>3.3138186236606653</v>
      </c>
      <c r="O18" s="13">
        <f t="shared" si="0"/>
        <v>76.199473629048214</v>
      </c>
      <c r="P18" s="13">
        <f t="shared" si="1"/>
        <v>31.759019692190314</v>
      </c>
      <c r="Q18" s="13">
        <f t="shared" si="2"/>
        <v>59.16356491824898</v>
      </c>
    </row>
    <row r="19" spans="1:17" x14ac:dyDescent="0.35">
      <c r="A19" s="6">
        <v>15</v>
      </c>
      <c r="B19" s="4" t="s">
        <v>50</v>
      </c>
      <c r="C19" s="32">
        <v>50</v>
      </c>
      <c r="D19" s="32">
        <v>0</v>
      </c>
      <c r="E19" s="32">
        <v>33.333333333333329</v>
      </c>
      <c r="F19" s="32">
        <v>0</v>
      </c>
      <c r="G19" s="32">
        <v>44.444444444444443</v>
      </c>
      <c r="H19" s="32">
        <v>0</v>
      </c>
      <c r="I19" s="32">
        <v>86.538461538461547</v>
      </c>
      <c r="J19" s="32">
        <v>8.1632653061224492</v>
      </c>
      <c r="K19" s="32">
        <v>88.461538461538453</v>
      </c>
      <c r="L19" s="32">
        <v>0</v>
      </c>
      <c r="M19" s="32">
        <v>82.35294117647058</v>
      </c>
      <c r="N19" s="32">
        <v>5.4054054054054053</v>
      </c>
      <c r="O19" s="13">
        <f t="shared" si="0"/>
        <v>57.777777777777771</v>
      </c>
      <c r="P19" s="13">
        <f t="shared" si="1"/>
        <v>37.681159420289859</v>
      </c>
      <c r="Q19" s="13">
        <f t="shared" si="2"/>
        <v>53.968253968253975</v>
      </c>
    </row>
    <row r="20" spans="1:17" x14ac:dyDescent="0.35">
      <c r="A20" s="6">
        <v>16</v>
      </c>
      <c r="B20" s="4" t="s">
        <v>51</v>
      </c>
      <c r="C20" s="32">
        <v>70.909090909090907</v>
      </c>
      <c r="D20" s="32">
        <v>9.3023255813953494</v>
      </c>
      <c r="E20" s="32">
        <v>23.076923076923077</v>
      </c>
      <c r="F20" s="32">
        <v>0</v>
      </c>
      <c r="G20" s="32">
        <v>55.172413793103445</v>
      </c>
      <c r="H20" s="32">
        <v>7.6923076923076925</v>
      </c>
      <c r="I20" s="32">
        <v>96.913580246913583</v>
      </c>
      <c r="J20" s="32">
        <v>3.0864197530864197</v>
      </c>
      <c r="K20" s="32">
        <v>83.950617283950606</v>
      </c>
      <c r="L20" s="32">
        <v>1.4492753623188406</v>
      </c>
      <c r="M20" s="32">
        <v>88.68312757201646</v>
      </c>
      <c r="N20" s="32">
        <v>1.5981735159817352</v>
      </c>
      <c r="O20" s="13">
        <f t="shared" si="0"/>
        <v>73.167342211928201</v>
      </c>
      <c r="P20" s="13">
        <f t="shared" si="1"/>
        <v>27.488687782805432</v>
      </c>
      <c r="Q20" s="13">
        <f t="shared" si="2"/>
        <v>62.212977038163054</v>
      </c>
    </row>
    <row r="21" spans="1:17" x14ac:dyDescent="0.35">
      <c r="A21" s="6">
        <v>17</v>
      </c>
      <c r="B21" s="4" t="s">
        <v>52</v>
      </c>
      <c r="C21" s="32">
        <v>70.588235294117652</v>
      </c>
      <c r="D21" s="32">
        <v>11.111111111111111</v>
      </c>
      <c r="E21" s="32">
        <v>25</v>
      </c>
      <c r="F21" s="32">
        <v>0</v>
      </c>
      <c r="G21" s="32">
        <v>60.975609756097562</v>
      </c>
      <c r="H21" s="32">
        <v>10.714285714285714</v>
      </c>
      <c r="I21" s="32">
        <v>90.178571428571431</v>
      </c>
      <c r="J21" s="32">
        <v>2.8846153846153846</v>
      </c>
      <c r="K21" s="32">
        <v>87.029288702928881</v>
      </c>
      <c r="L21" s="32">
        <v>2.3474178403755865</v>
      </c>
      <c r="M21" s="32">
        <v>89.48863636363636</v>
      </c>
      <c r="N21" s="32">
        <v>3.0769230769230771</v>
      </c>
      <c r="O21" s="13">
        <f t="shared" si="0"/>
        <v>78.276062900407695</v>
      </c>
      <c r="P21" s="13">
        <f t="shared" si="1"/>
        <v>28.725961538461537</v>
      </c>
      <c r="Q21" s="13">
        <f t="shared" si="2"/>
        <v>68.13782423538521</v>
      </c>
    </row>
    <row r="22" spans="1:17" x14ac:dyDescent="0.35">
      <c r="A22" s="6">
        <v>18</v>
      </c>
      <c r="B22" s="4" t="s">
        <v>18</v>
      </c>
      <c r="C22" s="32">
        <v>54</v>
      </c>
      <c r="D22" s="32">
        <v>10.989010989010989</v>
      </c>
      <c r="E22" s="32">
        <v>20.792079207920793</v>
      </c>
      <c r="F22" s="32">
        <v>34.375</v>
      </c>
      <c r="G22" s="32">
        <v>38.759689922480625</v>
      </c>
      <c r="H22" s="32">
        <v>20</v>
      </c>
      <c r="I22" s="32">
        <v>92.942389862973329</v>
      </c>
      <c r="J22" s="32">
        <v>2.8641823221435172</v>
      </c>
      <c r="K22" s="32">
        <v>87.498529930612719</v>
      </c>
      <c r="L22" s="32">
        <v>2.834008097165992</v>
      </c>
      <c r="M22" s="32">
        <v>89.965307324736528</v>
      </c>
      <c r="N22" s="32">
        <v>2.7799391667256135</v>
      </c>
      <c r="O22" s="13">
        <f t="shared" si="0"/>
        <v>58.100507292327208</v>
      </c>
      <c r="P22" s="13">
        <f t="shared" si="1"/>
        <v>23.762775471095498</v>
      </c>
      <c r="Q22" s="13">
        <f t="shared" si="2"/>
        <v>43.082929492559408</v>
      </c>
    </row>
    <row r="23" spans="1:17" x14ac:dyDescent="0.35">
      <c r="A23" s="6">
        <v>19</v>
      </c>
      <c r="B23" s="4" t="s">
        <v>53</v>
      </c>
      <c r="C23" s="32">
        <v>58.333333333333336</v>
      </c>
      <c r="D23" s="32">
        <v>12.5</v>
      </c>
      <c r="E23" s="32">
        <v>41.666666666666671</v>
      </c>
      <c r="F23" s="32">
        <v>16.666666666666664</v>
      </c>
      <c r="G23" s="32">
        <v>53.020134228187921</v>
      </c>
      <c r="H23" s="32">
        <v>10.227272727272728</v>
      </c>
      <c r="I23" s="32">
        <v>92.123287671232873</v>
      </c>
      <c r="J23" s="32">
        <v>2.5362318840579712</v>
      </c>
      <c r="K23" s="32">
        <v>88.070175438596493</v>
      </c>
      <c r="L23" s="32">
        <v>1.37524557956778</v>
      </c>
      <c r="M23" s="32">
        <v>89.491916859122398</v>
      </c>
      <c r="N23" s="32">
        <v>2.2698612862547289</v>
      </c>
      <c r="O23" s="13">
        <f t="shared" si="0"/>
        <v>63.320941759603478</v>
      </c>
      <c r="P23" s="13">
        <f t="shared" si="1"/>
        <v>47.310756972111555</v>
      </c>
      <c r="Q23" s="13">
        <f t="shared" si="2"/>
        <v>59.245724182723535</v>
      </c>
    </row>
    <row r="24" spans="1:17" x14ac:dyDescent="0.35">
      <c r="A24" s="6">
        <v>20</v>
      </c>
      <c r="B24" s="4" t="s">
        <v>19</v>
      </c>
      <c r="C24" s="32">
        <v>59.479553903345725</v>
      </c>
      <c r="D24" s="32">
        <v>13.043478260869565</v>
      </c>
      <c r="E24" s="32">
        <v>38.70967741935484</v>
      </c>
      <c r="F24" s="32">
        <v>17.80821917808219</v>
      </c>
      <c r="G24" s="32">
        <v>51.798561151079134</v>
      </c>
      <c r="H24" s="32">
        <v>12.903225806451612</v>
      </c>
      <c r="I24" s="32">
        <v>95.067497403945993</v>
      </c>
      <c r="J24" s="32">
        <v>1.8756698821007505</v>
      </c>
      <c r="K24" s="32">
        <v>88.040345821325644</v>
      </c>
      <c r="L24" s="32">
        <v>1.7052767052767051</v>
      </c>
      <c r="M24" s="32">
        <v>90.617467086964581</v>
      </c>
      <c r="N24" s="32">
        <v>1.7293384275085459</v>
      </c>
      <c r="O24" s="13">
        <f t="shared" si="0"/>
        <v>62.565603942022875</v>
      </c>
      <c r="P24" s="13">
        <f t="shared" si="1"/>
        <v>43.968111504144453</v>
      </c>
      <c r="Q24" s="13">
        <f t="shared" si="2"/>
        <v>57.161784384646971</v>
      </c>
    </row>
    <row r="25" spans="1:17" x14ac:dyDescent="0.35">
      <c r="A25" s="6">
        <v>21</v>
      </c>
      <c r="B25" s="4" t="s">
        <v>54</v>
      </c>
      <c r="C25" s="32">
        <v>55.555555555555557</v>
      </c>
      <c r="D25" s="32">
        <v>13.043478260869565</v>
      </c>
      <c r="E25" s="32">
        <v>22.222222222222221</v>
      </c>
      <c r="F25" s="32">
        <v>0</v>
      </c>
      <c r="G25" s="32">
        <v>48.214285714285715</v>
      </c>
      <c r="H25" s="32">
        <v>18.181818181818183</v>
      </c>
      <c r="I25" s="32">
        <v>100</v>
      </c>
      <c r="J25" s="32">
        <v>0</v>
      </c>
      <c r="K25" s="32">
        <v>92.857142857142861</v>
      </c>
      <c r="L25" s="32">
        <v>0</v>
      </c>
      <c r="M25" s="32">
        <v>92.948717948717956</v>
      </c>
      <c r="N25" s="32">
        <v>0</v>
      </c>
      <c r="O25" s="13">
        <f t="shared" si="0"/>
        <v>55.555555555555557</v>
      </c>
      <c r="P25" s="13">
        <f t="shared" si="1"/>
        <v>23.931623931623928</v>
      </c>
      <c r="Q25" s="13">
        <f t="shared" si="2"/>
        <v>51.871921182266014</v>
      </c>
    </row>
    <row r="26" spans="1:17" x14ac:dyDescent="0.35">
      <c r="A26" s="6">
        <v>22</v>
      </c>
      <c r="B26" s="4" t="s">
        <v>20</v>
      </c>
      <c r="C26" s="32">
        <v>59.375</v>
      </c>
      <c r="D26" s="32">
        <v>9.5238095238095237</v>
      </c>
      <c r="E26" s="32">
        <v>51.428571428571423</v>
      </c>
      <c r="F26" s="32">
        <v>0</v>
      </c>
      <c r="G26" s="32">
        <v>52.173913043478258</v>
      </c>
      <c r="H26" s="32">
        <v>12.727272727272727</v>
      </c>
      <c r="I26" s="32">
        <v>94.31781701444622</v>
      </c>
      <c r="J26" s="32">
        <v>2.0666666666666664</v>
      </c>
      <c r="K26" s="32">
        <v>86.240208877284601</v>
      </c>
      <c r="L26" s="32">
        <v>2.9955947136563874</v>
      </c>
      <c r="M26" s="32">
        <v>89.832949308755758</v>
      </c>
      <c r="N26" s="32">
        <v>2.5997345616363492</v>
      </c>
      <c r="O26" s="13">
        <f t="shared" si="0"/>
        <v>62.952050714771957</v>
      </c>
      <c r="P26" s="13">
        <f t="shared" si="1"/>
        <v>59.634098871156084</v>
      </c>
      <c r="Q26" s="13">
        <f t="shared" si="2"/>
        <v>58.078815673920012</v>
      </c>
    </row>
    <row r="27" spans="1:17" x14ac:dyDescent="0.35">
      <c r="A27" s="6">
        <v>23</v>
      </c>
      <c r="B27" s="4" t="s">
        <v>55</v>
      </c>
      <c r="C27" s="32">
        <v>55.357142857142861</v>
      </c>
      <c r="D27" s="32">
        <v>20.512820512820511</v>
      </c>
      <c r="E27" s="32">
        <v>14.285714285714285</v>
      </c>
      <c r="F27" s="32">
        <v>0</v>
      </c>
      <c r="G27" s="32">
        <v>45.569620253164558</v>
      </c>
      <c r="H27" s="32">
        <v>16.279069767441861</v>
      </c>
      <c r="I27" s="32">
        <v>93.333333333333329</v>
      </c>
      <c r="J27" s="32">
        <v>0</v>
      </c>
      <c r="K27" s="32">
        <v>86.635944700460826</v>
      </c>
      <c r="L27" s="32">
        <v>2.083333333333333</v>
      </c>
      <c r="M27" s="32">
        <v>89.644012944983814</v>
      </c>
      <c r="N27" s="32">
        <v>0</v>
      </c>
      <c r="O27" s="13">
        <f t="shared" si="0"/>
        <v>59.311224489795919</v>
      </c>
      <c r="P27" s="13">
        <f t="shared" si="1"/>
        <v>16.48936170212766</v>
      </c>
      <c r="Q27" s="13">
        <f t="shared" si="2"/>
        <v>50.833980715624008</v>
      </c>
    </row>
    <row r="28" spans="1:17" x14ac:dyDescent="0.35">
      <c r="A28" s="6">
        <v>24</v>
      </c>
      <c r="B28" s="4" t="s">
        <v>56</v>
      </c>
      <c r="C28" s="32">
        <v>63.414634146341463</v>
      </c>
      <c r="D28" s="32">
        <v>0</v>
      </c>
      <c r="E28" s="32">
        <v>35.714285714285715</v>
      </c>
      <c r="F28" s="32">
        <v>0</v>
      </c>
      <c r="G28" s="32">
        <v>57.446808510638306</v>
      </c>
      <c r="H28" s="32">
        <v>0</v>
      </c>
      <c r="I28" s="32">
        <v>94.883720930232556</v>
      </c>
      <c r="J28" s="32">
        <v>2.8571428571428572</v>
      </c>
      <c r="K28" s="32">
        <v>91.89765458422174</v>
      </c>
      <c r="L28" s="32">
        <v>0.69124423963133641</v>
      </c>
      <c r="M28" s="32">
        <v>93.033381712626991</v>
      </c>
      <c r="N28" s="32">
        <v>1.5360983102918586</v>
      </c>
      <c r="O28" s="13">
        <f t="shared" si="0"/>
        <v>66.834050693448106</v>
      </c>
      <c r="P28" s="13">
        <f t="shared" si="1"/>
        <v>38.863109048723906</v>
      </c>
      <c r="Q28" s="13">
        <f t="shared" si="2"/>
        <v>61.748597603478615</v>
      </c>
    </row>
    <row r="29" spans="1:17" x14ac:dyDescent="0.35">
      <c r="A29" s="6">
        <v>25</v>
      </c>
      <c r="B29" s="4" t="s">
        <v>21</v>
      </c>
      <c r="C29" s="32">
        <v>56.399999999999991</v>
      </c>
      <c r="D29" s="32">
        <v>10.759493670886076</v>
      </c>
      <c r="E29" s="32">
        <v>36.413043478260867</v>
      </c>
      <c r="F29" s="32">
        <v>16.25</v>
      </c>
      <c r="G29" s="32">
        <v>48.24355971896955</v>
      </c>
      <c r="H29" s="32">
        <v>10.822510822510822</v>
      </c>
      <c r="I29" s="32">
        <v>95.167525773195877</v>
      </c>
      <c r="J29" s="32">
        <v>1.7952127659574471</v>
      </c>
      <c r="K29" s="32">
        <v>89.051918735891647</v>
      </c>
      <c r="L29" s="32">
        <v>1.2927439532944121</v>
      </c>
      <c r="M29" s="32">
        <v>91.232227488151665</v>
      </c>
      <c r="N29" s="32">
        <v>1.5345268542199488</v>
      </c>
      <c r="O29" s="13">
        <f t="shared" si="0"/>
        <v>59.263913337846972</v>
      </c>
      <c r="P29" s="13">
        <f t="shared" si="1"/>
        <v>40.8896787347771</v>
      </c>
      <c r="Q29" s="13">
        <f t="shared" si="2"/>
        <v>52.8799537698835</v>
      </c>
    </row>
    <row r="30" spans="1:17" x14ac:dyDescent="0.35">
      <c r="A30" s="6">
        <v>26</v>
      </c>
      <c r="B30" s="4" t="s">
        <v>22</v>
      </c>
      <c r="C30" s="32">
        <v>62.889983579638752</v>
      </c>
      <c r="D30" s="32">
        <v>10.093896713615024</v>
      </c>
      <c r="E30" s="32">
        <v>37.024221453287197</v>
      </c>
      <c r="F30" s="32">
        <v>13.709677419354838</v>
      </c>
      <c r="G30" s="32">
        <v>50.295358649789037</v>
      </c>
      <c r="H30" s="32">
        <v>11.30952380952381</v>
      </c>
      <c r="I30" s="32">
        <v>90.91123701605288</v>
      </c>
      <c r="J30" s="32">
        <v>3.6045056320400501</v>
      </c>
      <c r="K30" s="32">
        <v>78.14611486486487</v>
      </c>
      <c r="L30" s="32">
        <v>5.1755060210094799</v>
      </c>
      <c r="M30" s="32">
        <v>84.163047109923156</v>
      </c>
      <c r="N30" s="32">
        <v>4.390182186234818</v>
      </c>
      <c r="O30" s="13">
        <f t="shared" si="0"/>
        <v>69.177348855712737</v>
      </c>
      <c r="P30" s="13">
        <f t="shared" si="1"/>
        <v>47.378198541682828</v>
      </c>
      <c r="Q30" s="13">
        <f t="shared" si="2"/>
        <v>59.759431694648114</v>
      </c>
    </row>
    <row r="31" spans="1:17" x14ac:dyDescent="0.35">
      <c r="A31" s="6">
        <v>27</v>
      </c>
      <c r="B31" s="4" t="s">
        <v>23</v>
      </c>
      <c r="C31" s="32">
        <v>55.248618784530393</v>
      </c>
      <c r="D31" s="32">
        <v>6.5420560747663545</v>
      </c>
      <c r="E31" s="32">
        <v>32.156862745098039</v>
      </c>
      <c r="F31" s="32">
        <v>12.76595744680851</v>
      </c>
      <c r="G31" s="32">
        <v>46.078431372549019</v>
      </c>
      <c r="H31" s="32">
        <v>9.6153846153846168</v>
      </c>
      <c r="I31" s="32">
        <v>93.650190114068437</v>
      </c>
      <c r="J31" s="32">
        <v>2.281293394167824</v>
      </c>
      <c r="K31" s="32">
        <v>86.865515436944008</v>
      </c>
      <c r="L31" s="32">
        <v>2.3385792028239449</v>
      </c>
      <c r="M31" s="32">
        <v>89.620959615533678</v>
      </c>
      <c r="N31" s="32">
        <v>2.3644654619152172</v>
      </c>
      <c r="O31" s="13">
        <f t="shared" si="0"/>
        <v>58.994668048442932</v>
      </c>
      <c r="P31" s="13">
        <f t="shared" si="1"/>
        <v>37.019135364989367</v>
      </c>
      <c r="Q31" s="13">
        <f t="shared" si="2"/>
        <v>51.4147935597003</v>
      </c>
    </row>
    <row r="32" spans="1:17" x14ac:dyDescent="0.35">
      <c r="A32" s="6">
        <v>28</v>
      </c>
      <c r="B32" s="4" t="s">
        <v>24</v>
      </c>
      <c r="C32" s="32">
        <v>55.895196506550214</v>
      </c>
      <c r="D32" s="32">
        <v>12.328767123287671</v>
      </c>
      <c r="E32" s="32">
        <v>23.52941176470588</v>
      </c>
      <c r="F32" s="32">
        <v>25.925925925925924</v>
      </c>
      <c r="G32" s="32">
        <v>42.159383033419026</v>
      </c>
      <c r="H32" s="32">
        <v>14.136125654450263</v>
      </c>
      <c r="I32" s="32">
        <v>94.788732394366193</v>
      </c>
      <c r="J32" s="32">
        <v>1.1747430249632893</v>
      </c>
      <c r="K32" s="32">
        <v>86.381950040290093</v>
      </c>
      <c r="L32" s="32">
        <v>1.7415215398716772</v>
      </c>
      <c r="M32" s="32">
        <v>89.252814738996932</v>
      </c>
      <c r="N32" s="32">
        <v>1.7464788732394365</v>
      </c>
      <c r="O32" s="13">
        <f t="shared" si="0"/>
        <v>58.968186507653272</v>
      </c>
      <c r="P32" s="13">
        <f t="shared" si="1"/>
        <v>27.238805970149251</v>
      </c>
      <c r="Q32" s="13">
        <f t="shared" si="2"/>
        <v>47.235914247305487</v>
      </c>
    </row>
    <row r="33" spans="1:17" x14ac:dyDescent="0.35">
      <c r="A33" s="6">
        <v>29</v>
      </c>
      <c r="B33" s="4" t="s">
        <v>57</v>
      </c>
      <c r="C33" s="32">
        <v>50</v>
      </c>
      <c r="D33" s="32">
        <v>0</v>
      </c>
      <c r="E33" s="32">
        <v>52.631578947368418</v>
      </c>
      <c r="F33" s="32">
        <v>0</v>
      </c>
      <c r="G33" s="32">
        <v>47.826086956521742</v>
      </c>
      <c r="H33" s="32">
        <v>15.384615384615385</v>
      </c>
      <c r="I33" s="32">
        <v>90.797546012269933</v>
      </c>
      <c r="J33" s="32">
        <v>1.9867549668874174</v>
      </c>
      <c r="K33" s="32">
        <v>81.071428571428569</v>
      </c>
      <c r="L33" s="32">
        <v>4.2194092827004219</v>
      </c>
      <c r="M33" s="32">
        <v>85.227272727272734</v>
      </c>
      <c r="N33" s="32">
        <v>3.1007751937984498</v>
      </c>
      <c r="O33" s="13">
        <f t="shared" si="0"/>
        <v>55.067567567567565</v>
      </c>
      <c r="P33" s="13">
        <f t="shared" si="1"/>
        <v>64.92000927428704</v>
      </c>
      <c r="Q33" s="13">
        <f t="shared" si="2"/>
        <v>56.115942028985508</v>
      </c>
    </row>
    <row r="34" spans="1:17" x14ac:dyDescent="0.35">
      <c r="A34" s="6">
        <v>30</v>
      </c>
      <c r="B34" s="4" t="s">
        <v>58</v>
      </c>
      <c r="C34" s="32">
        <v>60</v>
      </c>
      <c r="D34" s="32">
        <v>40</v>
      </c>
      <c r="E34" s="32">
        <v>0</v>
      </c>
      <c r="F34" s="32">
        <v>0</v>
      </c>
      <c r="G34" s="32">
        <v>59.090909090909093</v>
      </c>
      <c r="H34" s="32">
        <v>23.52941176470588</v>
      </c>
      <c r="I34" s="32">
        <v>100</v>
      </c>
      <c r="J34" s="32">
        <v>0</v>
      </c>
      <c r="K34" s="32">
        <v>87.356321839080465</v>
      </c>
      <c r="L34" s="32">
        <v>0</v>
      </c>
      <c r="M34" s="32">
        <v>90.350877192982466</v>
      </c>
      <c r="N34" s="32">
        <v>0</v>
      </c>
      <c r="O34" s="13">
        <f t="shared" si="0"/>
        <v>60</v>
      </c>
      <c r="P34" s="13">
        <f t="shared" si="1"/>
        <v>0</v>
      </c>
      <c r="Q34" s="13">
        <f t="shared" si="2"/>
        <v>65.401588702559579</v>
      </c>
    </row>
    <row r="35" spans="1:17" x14ac:dyDescent="0.35">
      <c r="A35" s="6">
        <v>31</v>
      </c>
      <c r="B35" s="4" t="s">
        <v>25</v>
      </c>
      <c r="C35" s="32">
        <v>50</v>
      </c>
      <c r="D35" s="32">
        <v>12.962962962962962</v>
      </c>
      <c r="E35" s="32">
        <v>25.373134328358208</v>
      </c>
      <c r="F35" s="32">
        <v>22.727272727272727</v>
      </c>
      <c r="G35" s="32">
        <v>40.119760479041915</v>
      </c>
      <c r="H35" s="32">
        <v>16.25</v>
      </c>
      <c r="I35" s="32">
        <v>94.846491228070178</v>
      </c>
      <c r="J35" s="32">
        <v>2.1493212669683257</v>
      </c>
      <c r="K35" s="32">
        <v>86.233062330623312</v>
      </c>
      <c r="L35" s="32">
        <v>2.691131498470948</v>
      </c>
      <c r="M35" s="32">
        <v>89.917535397541627</v>
      </c>
      <c r="N35" s="32">
        <v>2.4312004052000677</v>
      </c>
      <c r="O35" s="13">
        <f t="shared" si="0"/>
        <v>52.716763005780344</v>
      </c>
      <c r="P35" s="13">
        <f t="shared" si="1"/>
        <v>29.423904987945249</v>
      </c>
      <c r="Q35" s="13">
        <f t="shared" si="2"/>
        <v>44.618394289462252</v>
      </c>
    </row>
    <row r="36" spans="1:17" x14ac:dyDescent="0.35">
      <c r="A36" s="6">
        <v>32</v>
      </c>
      <c r="B36" s="4" t="s">
        <v>7</v>
      </c>
      <c r="C36" s="32">
        <v>83.333333333333343</v>
      </c>
      <c r="D36" s="32">
        <v>0</v>
      </c>
      <c r="E36" s="32">
        <v>35.714285714285715</v>
      </c>
      <c r="F36" s="32">
        <v>0</v>
      </c>
      <c r="G36" s="32">
        <v>58.666666666666664</v>
      </c>
      <c r="H36" s="32">
        <v>0</v>
      </c>
      <c r="I36" s="32">
        <v>93.650793650793645</v>
      </c>
      <c r="J36" s="32">
        <v>1.6666666666666667</v>
      </c>
      <c r="K36" s="32">
        <v>90.243902439024396</v>
      </c>
      <c r="L36" s="32">
        <v>1.3333333333333335</v>
      </c>
      <c r="M36" s="32">
        <v>90.613026819923377</v>
      </c>
      <c r="N36" s="32">
        <v>2.8747433264887063</v>
      </c>
      <c r="O36" s="13">
        <f t="shared" si="0"/>
        <v>88.983050847457648</v>
      </c>
      <c r="P36" s="13">
        <f t="shared" si="1"/>
        <v>39.575289575289574</v>
      </c>
      <c r="Q36" s="13">
        <f t="shared" si="2"/>
        <v>64.744186046511615</v>
      </c>
    </row>
    <row r="37" spans="1:17" x14ac:dyDescent="0.35">
      <c r="A37" s="6">
        <v>33</v>
      </c>
      <c r="B37" s="4" t="s">
        <v>26</v>
      </c>
      <c r="C37" s="32">
        <v>51.442786069651739</v>
      </c>
      <c r="D37" s="32">
        <v>13.25503355704698</v>
      </c>
      <c r="E37" s="32">
        <v>13.594771241830065</v>
      </c>
      <c r="F37" s="32">
        <v>23.52941176470588</v>
      </c>
      <c r="G37" s="32">
        <v>34.997163925127623</v>
      </c>
      <c r="H37" s="32">
        <v>14.424410540915394</v>
      </c>
      <c r="I37" s="32">
        <v>92.194509240983308</v>
      </c>
      <c r="J37" s="32">
        <v>3.7106446776611692</v>
      </c>
      <c r="K37" s="32">
        <v>74.791273902504713</v>
      </c>
      <c r="L37" s="32">
        <v>5.975960724564076</v>
      </c>
      <c r="M37" s="32">
        <v>82.234868876413131</v>
      </c>
      <c r="N37" s="32">
        <v>4.9003913198150126</v>
      </c>
      <c r="O37" s="13">
        <f t="shared" si="0"/>
        <v>55.798101745069907</v>
      </c>
      <c r="P37" s="13">
        <f t="shared" si="1"/>
        <v>18.17694836907275</v>
      </c>
      <c r="Q37" s="13">
        <f t="shared" si="2"/>
        <v>42.557572479045589</v>
      </c>
    </row>
    <row r="38" spans="1:17" x14ac:dyDescent="0.35">
      <c r="A38" s="6">
        <v>34</v>
      </c>
      <c r="B38" s="4" t="s">
        <v>59</v>
      </c>
      <c r="C38" s="32">
        <v>70.588235294117652</v>
      </c>
      <c r="D38" s="32">
        <v>0</v>
      </c>
      <c r="E38" s="32">
        <v>33.333333333333329</v>
      </c>
      <c r="F38" s="32">
        <v>0</v>
      </c>
      <c r="G38" s="32">
        <v>65.625</v>
      </c>
      <c r="H38" s="32">
        <v>0</v>
      </c>
      <c r="I38" s="32">
        <v>92.36641221374046</v>
      </c>
      <c r="J38" s="32">
        <v>2.4193548387096775</v>
      </c>
      <c r="K38" s="32">
        <v>87.341772151898738</v>
      </c>
      <c r="L38" s="32">
        <v>1.4285714285714286</v>
      </c>
      <c r="M38" s="32">
        <v>89.438202247191015</v>
      </c>
      <c r="N38" s="32">
        <v>0.99502487562189057</v>
      </c>
      <c r="O38" s="13">
        <f t="shared" si="0"/>
        <v>76.421973748176967</v>
      </c>
      <c r="P38" s="13">
        <f t="shared" si="1"/>
        <v>38.164251207729464</v>
      </c>
      <c r="Q38" s="13">
        <f t="shared" si="2"/>
        <v>73.374685929648237</v>
      </c>
    </row>
    <row r="39" spans="1:17" x14ac:dyDescent="0.35">
      <c r="A39" s="6">
        <v>35</v>
      </c>
      <c r="B39" s="4" t="s">
        <v>27</v>
      </c>
      <c r="C39" s="32">
        <v>59.016393442622949</v>
      </c>
      <c r="D39" s="32">
        <v>5.2631578947368416</v>
      </c>
      <c r="E39" s="32">
        <v>36.986301369863014</v>
      </c>
      <c r="F39" s="32">
        <v>18.181818181818183</v>
      </c>
      <c r="G39" s="32">
        <v>51.546391752577314</v>
      </c>
      <c r="H39" s="32">
        <v>9.0909090909090917</v>
      </c>
      <c r="I39" s="32">
        <v>94.798350137488541</v>
      </c>
      <c r="J39" s="32">
        <v>2.221696998345545</v>
      </c>
      <c r="K39" s="32">
        <v>87.303643724696357</v>
      </c>
      <c r="L39" s="32">
        <v>2.2838499184339316</v>
      </c>
      <c r="M39" s="32">
        <v>90.406149174416399</v>
      </c>
      <c r="N39" s="32">
        <v>2.2771566314493796</v>
      </c>
      <c r="O39" s="13">
        <f t="shared" si="0"/>
        <v>62.254663036888211</v>
      </c>
      <c r="P39" s="13">
        <f t="shared" si="1"/>
        <v>42.365129096439269</v>
      </c>
      <c r="Q39" s="13">
        <f t="shared" si="2"/>
        <v>57.016466494033772</v>
      </c>
    </row>
    <row r="40" spans="1:17" x14ac:dyDescent="0.35">
      <c r="A40" s="6">
        <v>36</v>
      </c>
      <c r="B40" s="4" t="s">
        <v>28</v>
      </c>
      <c r="C40" s="32">
        <v>64.457831325301214</v>
      </c>
      <c r="D40" s="32">
        <v>3.6036036036036037</v>
      </c>
      <c r="E40" s="32">
        <v>37.5</v>
      </c>
      <c r="F40" s="32">
        <v>22</v>
      </c>
      <c r="G40" s="32">
        <v>52.189781021897808</v>
      </c>
      <c r="H40" s="32">
        <v>11.728395061728394</v>
      </c>
      <c r="I40" s="32">
        <v>94.326241134751783</v>
      </c>
      <c r="J40" s="32">
        <v>2.0378099680824944</v>
      </c>
      <c r="K40" s="32">
        <v>84.448398576512446</v>
      </c>
      <c r="L40" s="32">
        <v>3.0042918454935621</v>
      </c>
      <c r="M40" s="32">
        <v>88.720812182741113</v>
      </c>
      <c r="N40" s="32">
        <v>2.4882838652086585</v>
      </c>
      <c r="O40" s="13">
        <f t="shared" si="0"/>
        <v>68.334994111785491</v>
      </c>
      <c r="P40" s="13">
        <f t="shared" si="1"/>
        <v>44.405815423514547</v>
      </c>
      <c r="Q40" s="13">
        <f t="shared" si="2"/>
        <v>58.824733157763298</v>
      </c>
    </row>
    <row r="41" spans="1:17" x14ac:dyDescent="0.35">
      <c r="A41" s="6">
        <v>37</v>
      </c>
      <c r="B41" s="4" t="s">
        <v>29</v>
      </c>
      <c r="C41" s="32">
        <v>38.502673796791441</v>
      </c>
      <c r="D41" s="32">
        <v>24.210526315789473</v>
      </c>
      <c r="E41" s="32">
        <v>23.026315789473685</v>
      </c>
      <c r="F41" s="32">
        <v>36.363636363636367</v>
      </c>
      <c r="G41" s="32">
        <v>33.035714285714285</v>
      </c>
      <c r="H41" s="32">
        <v>25</v>
      </c>
      <c r="I41" s="32">
        <v>93.220338983050837</v>
      </c>
      <c r="J41" s="32">
        <v>2.9982363315696645</v>
      </c>
      <c r="K41" s="32">
        <v>88.8380603842635</v>
      </c>
      <c r="L41" s="32">
        <v>1.1201629327902241</v>
      </c>
      <c r="M41" s="32">
        <v>90.762812872467222</v>
      </c>
      <c r="N41" s="32">
        <v>1.5513897866839044</v>
      </c>
      <c r="O41" s="13">
        <f t="shared" si="0"/>
        <v>41.302868254739913</v>
      </c>
      <c r="P41" s="13">
        <f t="shared" si="1"/>
        <v>25.919426527183042</v>
      </c>
      <c r="Q41" s="13">
        <f t="shared" si="2"/>
        <v>36.397851983866431</v>
      </c>
    </row>
    <row r="42" spans="1:17" x14ac:dyDescent="0.35">
      <c r="A42" s="6">
        <v>38</v>
      </c>
      <c r="B42" s="4" t="s">
        <v>60</v>
      </c>
      <c r="C42" s="32">
        <v>43.75</v>
      </c>
      <c r="D42" s="32">
        <v>0</v>
      </c>
      <c r="E42" s="32">
        <v>33.333333333333329</v>
      </c>
      <c r="F42" s="32">
        <v>0</v>
      </c>
      <c r="G42" s="32">
        <v>48.571428571428569</v>
      </c>
      <c r="H42" s="32">
        <v>15</v>
      </c>
      <c r="I42" s="32">
        <v>100</v>
      </c>
      <c r="J42" s="32">
        <v>0</v>
      </c>
      <c r="K42" s="32">
        <v>80</v>
      </c>
      <c r="L42" s="32">
        <v>0</v>
      </c>
      <c r="M42" s="32">
        <v>86.666666666666671</v>
      </c>
      <c r="N42" s="32">
        <v>0</v>
      </c>
      <c r="O42" s="13">
        <f t="shared" si="0"/>
        <v>43.75</v>
      </c>
      <c r="P42" s="13">
        <f t="shared" si="1"/>
        <v>41.666666666666664</v>
      </c>
      <c r="Q42" s="13">
        <f t="shared" si="2"/>
        <v>56.043956043956037</v>
      </c>
    </row>
    <row r="43" spans="1:17" x14ac:dyDescent="0.35">
      <c r="A43" s="6">
        <v>39</v>
      </c>
      <c r="B43" s="4" t="s">
        <v>61</v>
      </c>
      <c r="C43" s="32">
        <v>62.5</v>
      </c>
      <c r="D43" s="32">
        <v>0</v>
      </c>
      <c r="E43" s="32">
        <v>23.076923076923077</v>
      </c>
      <c r="F43" s="32">
        <v>0</v>
      </c>
      <c r="G43" s="32">
        <v>53.225806451612897</v>
      </c>
      <c r="H43" s="32">
        <v>0</v>
      </c>
      <c r="I43" s="32">
        <v>95.180722891566262</v>
      </c>
      <c r="J43" s="32">
        <v>0.94043887147335425</v>
      </c>
      <c r="K43" s="32">
        <v>89.965986394557831</v>
      </c>
      <c r="L43" s="32">
        <v>0.75046904315196994</v>
      </c>
      <c r="M43" s="32">
        <v>91.902173913043484</v>
      </c>
      <c r="N43" s="32">
        <v>0.82111436950146632</v>
      </c>
      <c r="O43" s="13">
        <f t="shared" si="0"/>
        <v>65.664556962025316</v>
      </c>
      <c r="P43" s="13">
        <f t="shared" si="1"/>
        <v>25.65071979060637</v>
      </c>
      <c r="Q43" s="13">
        <f t="shared" si="2"/>
        <v>57.91572079891646</v>
      </c>
    </row>
    <row r="44" spans="1:17" x14ac:dyDescent="0.35">
      <c r="A44" s="6">
        <v>40</v>
      </c>
      <c r="B44" s="4" t="s">
        <v>30</v>
      </c>
      <c r="C44" s="32">
        <v>56.666666666666664</v>
      </c>
      <c r="D44" s="32">
        <v>15</v>
      </c>
      <c r="E44" s="32">
        <v>33.962264150943398</v>
      </c>
      <c r="F44" s="32">
        <v>0</v>
      </c>
      <c r="G44" s="32">
        <v>49.523809523809526</v>
      </c>
      <c r="H44" s="32">
        <v>7.1428571428571423</v>
      </c>
      <c r="I44" s="32">
        <v>91.90070210631896</v>
      </c>
      <c r="J44" s="32">
        <v>2.8624436787702092</v>
      </c>
      <c r="K44" s="32">
        <v>80.424339471577269</v>
      </c>
      <c r="L44" s="32">
        <v>4.0363028421304037</v>
      </c>
      <c r="M44" s="32">
        <v>85.525144637294176</v>
      </c>
      <c r="N44" s="32">
        <v>3.4902699309478971</v>
      </c>
      <c r="O44" s="13">
        <f t="shared" si="0"/>
        <v>61.660754888585714</v>
      </c>
      <c r="P44" s="13">
        <f t="shared" si="1"/>
        <v>42.228838152840517</v>
      </c>
      <c r="Q44" s="13">
        <f t="shared" si="2"/>
        <v>57.905554832834646</v>
      </c>
    </row>
    <row r="45" spans="1:17" x14ac:dyDescent="0.35">
      <c r="A45" s="6">
        <v>41</v>
      </c>
      <c r="B45" s="4" t="s">
        <v>62</v>
      </c>
      <c r="C45" s="32">
        <v>66.666666666666657</v>
      </c>
      <c r="D45" s="32">
        <v>0</v>
      </c>
      <c r="E45" s="32">
        <v>100</v>
      </c>
      <c r="F45" s="32">
        <v>0</v>
      </c>
      <c r="G45" s="32">
        <v>50</v>
      </c>
      <c r="H45" s="32">
        <v>0</v>
      </c>
      <c r="I45" s="32">
        <v>95</v>
      </c>
      <c r="J45" s="32">
        <v>0</v>
      </c>
      <c r="K45" s="32">
        <v>92.222222222222229</v>
      </c>
      <c r="L45" s="32">
        <v>0</v>
      </c>
      <c r="M45" s="32">
        <v>93.023255813953483</v>
      </c>
      <c r="N45" s="32">
        <v>0</v>
      </c>
      <c r="O45" s="13">
        <f t="shared" si="0"/>
        <v>70.175438596491219</v>
      </c>
      <c r="P45" s="13">
        <f t="shared" si="1"/>
        <v>108.43373493975903</v>
      </c>
      <c r="Q45" s="13">
        <f t="shared" si="2"/>
        <v>53.75</v>
      </c>
    </row>
    <row r="46" spans="1:17" x14ac:dyDescent="0.35">
      <c r="A46" s="6">
        <v>42</v>
      </c>
      <c r="B46" s="4" t="s">
        <v>31</v>
      </c>
      <c r="C46" s="32">
        <v>58.139534883720934</v>
      </c>
      <c r="D46" s="32">
        <v>19.35483870967742</v>
      </c>
      <c r="E46" s="32">
        <v>33.333333333333329</v>
      </c>
      <c r="F46" s="32">
        <v>17.647058823529413</v>
      </c>
      <c r="G46" s="32">
        <v>45.121951219512198</v>
      </c>
      <c r="H46" s="32">
        <v>18.681318681318682</v>
      </c>
      <c r="I46" s="32">
        <v>93.188590889740325</v>
      </c>
      <c r="J46" s="32">
        <v>3.0128489144882584</v>
      </c>
      <c r="K46" s="32">
        <v>88.158885542168676</v>
      </c>
      <c r="L46" s="32">
        <v>2.7616279069767442</v>
      </c>
      <c r="M46" s="32">
        <v>90.559055905590554</v>
      </c>
      <c r="N46" s="32">
        <v>2.8537710546078747</v>
      </c>
      <c r="O46" s="13">
        <f t="shared" si="0"/>
        <v>62.389112581937169</v>
      </c>
      <c r="P46" s="13">
        <f t="shared" si="1"/>
        <v>37.810520321731076</v>
      </c>
      <c r="Q46" s="13">
        <f t="shared" si="2"/>
        <v>49.825995609486746</v>
      </c>
    </row>
    <row r="47" spans="1:17" x14ac:dyDescent="0.35">
      <c r="A47" s="6">
        <v>43</v>
      </c>
      <c r="B47" s="4" t="s">
        <v>32</v>
      </c>
      <c r="C47" s="32">
        <v>71.341463414634148</v>
      </c>
      <c r="D47" s="32">
        <v>0</v>
      </c>
      <c r="E47" s="32">
        <v>27.058823529411764</v>
      </c>
      <c r="F47" s="32">
        <v>14.814814814814813</v>
      </c>
      <c r="G47" s="32">
        <v>48.929663608562691</v>
      </c>
      <c r="H47" s="32">
        <v>4.1916167664670656</v>
      </c>
      <c r="I47" s="32">
        <v>95.721424109931291</v>
      </c>
      <c r="J47" s="32">
        <v>1.573538856775851</v>
      </c>
      <c r="K47" s="32">
        <v>86.366630076838632</v>
      </c>
      <c r="L47" s="32">
        <v>2.4063507814438103</v>
      </c>
      <c r="M47" s="32">
        <v>90.175122328096833</v>
      </c>
      <c r="N47" s="32">
        <v>2.069640609704936</v>
      </c>
      <c r="O47" s="13">
        <f t="shared" si="0"/>
        <v>74.530298810329057</v>
      </c>
      <c r="P47" s="13">
        <f t="shared" si="1"/>
        <v>31.330183318879158</v>
      </c>
      <c r="Q47" s="13">
        <f t="shared" si="2"/>
        <v>54.2607122067825</v>
      </c>
    </row>
    <row r="48" spans="1:17" x14ac:dyDescent="0.35">
      <c r="A48" s="6">
        <v>44</v>
      </c>
      <c r="B48" s="4" t="s">
        <v>33</v>
      </c>
      <c r="C48" s="32">
        <v>62.903225806451616</v>
      </c>
      <c r="D48" s="32">
        <v>10.344827586206897</v>
      </c>
      <c r="E48" s="32">
        <v>31.168831168831169</v>
      </c>
      <c r="F48" s="32">
        <v>20</v>
      </c>
      <c r="G48" s="32">
        <v>52.427184466019419</v>
      </c>
      <c r="H48" s="32">
        <v>10.743801652892563</v>
      </c>
      <c r="I48" s="32">
        <v>89.760147601476021</v>
      </c>
      <c r="J48" s="32">
        <v>3.8623910895535793</v>
      </c>
      <c r="K48" s="32">
        <v>83.831830819782624</v>
      </c>
      <c r="L48" s="32">
        <v>4.9120795107033643</v>
      </c>
      <c r="M48" s="32">
        <v>86.789915966386559</v>
      </c>
      <c r="N48" s="32">
        <v>4.3880762821699681</v>
      </c>
      <c r="O48" s="13">
        <f t="shared" si="0"/>
        <v>70.079236150250296</v>
      </c>
      <c r="P48" s="13">
        <f t="shared" si="1"/>
        <v>37.180186647523335</v>
      </c>
      <c r="Q48" s="13">
        <f t="shared" si="2"/>
        <v>60.406999917276437</v>
      </c>
    </row>
    <row r="49" spans="1:17" x14ac:dyDescent="0.35">
      <c r="A49" s="6">
        <v>45</v>
      </c>
      <c r="B49" s="4" t="s">
        <v>63</v>
      </c>
      <c r="C49" s="32">
        <v>66.423357664233578</v>
      </c>
      <c r="D49" s="32">
        <v>8.3892617449664435</v>
      </c>
      <c r="E49" s="32">
        <v>26.710097719869708</v>
      </c>
      <c r="F49" s="32">
        <v>24.770642201834864</v>
      </c>
      <c r="G49" s="32">
        <v>49.655172413793103</v>
      </c>
      <c r="H49" s="32">
        <v>12.408759124087592</v>
      </c>
      <c r="I49" s="32">
        <v>93.808948004836751</v>
      </c>
      <c r="J49" s="32">
        <v>2.7331995987963893</v>
      </c>
      <c r="K49" s="32">
        <v>78.36637047163363</v>
      </c>
      <c r="L49" s="32">
        <v>5.071413785965639</v>
      </c>
      <c r="M49" s="32">
        <v>84.753228551406551</v>
      </c>
      <c r="N49" s="32">
        <v>3.9700544464609799</v>
      </c>
      <c r="O49" s="13">
        <f t="shared" si="0"/>
        <v>70.807059536376869</v>
      </c>
      <c r="P49" s="13">
        <f t="shared" si="1"/>
        <v>34.083622297574692</v>
      </c>
      <c r="Q49" s="13">
        <f t="shared" si="2"/>
        <v>58.587942031818955</v>
      </c>
    </row>
    <row r="50" spans="1:17" x14ac:dyDescent="0.35">
      <c r="A50" s="6">
        <v>46</v>
      </c>
      <c r="B50" s="4" t="s">
        <v>8</v>
      </c>
      <c r="C50" s="32">
        <v>54.146341463414636</v>
      </c>
      <c r="D50" s="32">
        <v>15.909090909090908</v>
      </c>
      <c r="E50" s="32">
        <v>41.935483870967744</v>
      </c>
      <c r="F50" s="32">
        <v>11.864406779661017</v>
      </c>
      <c r="G50" s="32">
        <v>49.112426035502956</v>
      </c>
      <c r="H50" s="32">
        <v>16.161616161616163</v>
      </c>
      <c r="I50" s="32">
        <v>94.351464435146454</v>
      </c>
      <c r="J50" s="32">
        <v>2.8017241379310347</v>
      </c>
      <c r="K50" s="32">
        <v>88.430698739977089</v>
      </c>
      <c r="L50" s="32">
        <v>1.7811704834605597</v>
      </c>
      <c r="M50" s="32">
        <v>90.553505535055351</v>
      </c>
      <c r="N50" s="32">
        <v>2.0750199521149244</v>
      </c>
      <c r="O50" s="13">
        <f t="shared" si="0"/>
        <v>57.387918446811959</v>
      </c>
      <c r="P50" s="13">
        <f t="shared" si="1"/>
        <v>47.421861942169485</v>
      </c>
      <c r="Q50" s="13">
        <f t="shared" si="2"/>
        <v>54.235808702613284</v>
      </c>
    </row>
    <row r="51" spans="1:17" x14ac:dyDescent="0.35">
      <c r="A51" s="6">
        <v>47</v>
      </c>
      <c r="B51" s="4" t="s">
        <v>64</v>
      </c>
      <c r="C51" s="32">
        <v>73.643410852713174</v>
      </c>
      <c r="D51" s="32">
        <v>4.0404040404040407</v>
      </c>
      <c r="E51" s="32">
        <v>40.425531914893611</v>
      </c>
      <c r="F51" s="32">
        <v>17.391304347826086</v>
      </c>
      <c r="G51" s="32">
        <v>61.046511627906973</v>
      </c>
      <c r="H51" s="32">
        <v>7.8947368421052628</v>
      </c>
      <c r="I51" s="32">
        <v>93.893129770992374</v>
      </c>
      <c r="J51" s="32">
        <v>2.1868787276341948</v>
      </c>
      <c r="K51" s="32">
        <v>82.109617373319537</v>
      </c>
      <c r="L51" s="32">
        <v>3.2886723507917175</v>
      </c>
      <c r="M51" s="32">
        <v>86.232370718603093</v>
      </c>
      <c r="N51" s="32">
        <v>2.8744326777609683</v>
      </c>
      <c r="O51" s="13">
        <f t="shared" si="0"/>
        <v>78.433226192727034</v>
      </c>
      <c r="P51" s="13">
        <f t="shared" si="1"/>
        <v>49.233613805670181</v>
      </c>
      <c r="Q51" s="13">
        <f t="shared" si="2"/>
        <v>70.793034123016724</v>
      </c>
    </row>
    <row r="52" spans="1:17" x14ac:dyDescent="0.35">
      <c r="A52" s="6">
        <v>48</v>
      </c>
      <c r="B52" s="4" t="s">
        <v>65</v>
      </c>
      <c r="C52" s="32">
        <v>60</v>
      </c>
      <c r="D52" s="32">
        <v>12.307692307692308</v>
      </c>
      <c r="E52" s="32">
        <v>23.076923076923077</v>
      </c>
      <c r="F52" s="32">
        <v>25</v>
      </c>
      <c r="G52" s="32">
        <v>50</v>
      </c>
      <c r="H52" s="32">
        <v>11.842105263157894</v>
      </c>
      <c r="I52" s="32">
        <v>98</v>
      </c>
      <c r="J52" s="32">
        <v>0</v>
      </c>
      <c r="K52" s="32">
        <v>88.695652173913047</v>
      </c>
      <c r="L52" s="32">
        <v>1.2903225806451613</v>
      </c>
      <c r="M52" s="32">
        <v>91.075050709939148</v>
      </c>
      <c r="N52" s="32">
        <v>0.88300220750551872</v>
      </c>
      <c r="O52" s="13">
        <f t="shared" si="0"/>
        <v>61.224489795918366</v>
      </c>
      <c r="P52" s="13">
        <f t="shared" si="1"/>
        <v>26.018099547511309</v>
      </c>
      <c r="Q52" s="13">
        <f t="shared" si="2"/>
        <v>54.899777282850778</v>
      </c>
    </row>
    <row r="53" spans="1:17" x14ac:dyDescent="0.35">
      <c r="A53" s="6">
        <v>49</v>
      </c>
      <c r="B53" s="4" t="s">
        <v>34</v>
      </c>
      <c r="C53" s="32">
        <v>53.020134228187921</v>
      </c>
      <c r="D53" s="32">
        <v>12.222222222222221</v>
      </c>
      <c r="E53" s="32">
        <v>36.633663366336634</v>
      </c>
      <c r="F53" s="32">
        <v>7.5</v>
      </c>
      <c r="G53" s="32">
        <v>45.2</v>
      </c>
      <c r="H53" s="32">
        <v>12.403100775193799</v>
      </c>
      <c r="I53" s="32">
        <v>91.565319733228705</v>
      </c>
      <c r="J53" s="32">
        <v>2.8039977790116599</v>
      </c>
      <c r="K53" s="32">
        <v>81.605426794799314</v>
      </c>
      <c r="L53" s="32">
        <v>4.7002904673884345</v>
      </c>
      <c r="M53" s="32">
        <v>86.244541484716152</v>
      </c>
      <c r="N53" s="32">
        <v>3.7563451776649748</v>
      </c>
      <c r="O53" s="13">
        <f t="shared" si="0"/>
        <v>57.904165444580556</v>
      </c>
      <c r="P53" s="13">
        <f t="shared" si="1"/>
        <v>44.891209819236295</v>
      </c>
      <c r="Q53" s="13">
        <f t="shared" si="2"/>
        <v>52.409113924050644</v>
      </c>
    </row>
    <row r="54" spans="1:17" x14ac:dyDescent="0.35">
      <c r="A54" s="6">
        <v>50</v>
      </c>
      <c r="B54" s="4" t="s">
        <v>35</v>
      </c>
      <c r="C54" s="32">
        <v>48.484848484848484</v>
      </c>
      <c r="D54" s="32">
        <v>15.789473684210526</v>
      </c>
      <c r="E54" s="32">
        <v>24.615384615384617</v>
      </c>
      <c r="F54" s="32">
        <v>27.27272727272727</v>
      </c>
      <c r="G54" s="32">
        <v>35.251798561151077</v>
      </c>
      <c r="H54" s="32">
        <v>24.615384615384617</v>
      </c>
      <c r="I54" s="32">
        <v>94.336531710741866</v>
      </c>
      <c r="J54" s="32">
        <v>2.5622431713802274</v>
      </c>
      <c r="K54" s="32">
        <v>88.163037409268568</v>
      </c>
      <c r="L54" s="32">
        <v>2.2291021671826625</v>
      </c>
      <c r="M54" s="32">
        <v>90.874209270973765</v>
      </c>
      <c r="N54" s="32">
        <v>2.416481069042316</v>
      </c>
      <c r="O54" s="13">
        <f t="shared" si="0"/>
        <v>51.395623313261616</v>
      </c>
      <c r="P54" s="13">
        <f t="shared" si="1"/>
        <v>27.920300092561018</v>
      </c>
      <c r="Q54" s="13">
        <f t="shared" si="2"/>
        <v>38.79186277817869</v>
      </c>
    </row>
    <row r="55" spans="1:17" x14ac:dyDescent="0.35">
      <c r="A55" s="6">
        <v>51</v>
      </c>
      <c r="B55" s="4" t="s">
        <v>66</v>
      </c>
      <c r="C55" s="32">
        <v>60.24096385542169</v>
      </c>
      <c r="D55" s="32">
        <v>16.666666666666664</v>
      </c>
      <c r="E55" s="32">
        <v>50</v>
      </c>
      <c r="F55" s="32">
        <v>0</v>
      </c>
      <c r="G55" s="32">
        <v>57.758620689655174</v>
      </c>
      <c r="H55" s="32">
        <v>12.987012987012985</v>
      </c>
      <c r="I55" s="32">
        <v>93.734939759036138</v>
      </c>
      <c r="J55" s="32">
        <v>2.9925187032418954</v>
      </c>
      <c r="K55" s="32">
        <v>85.696517412935322</v>
      </c>
      <c r="L55" s="32">
        <v>2.9577464788732395</v>
      </c>
      <c r="M55" s="32">
        <v>88.467874794069189</v>
      </c>
      <c r="N55" s="32">
        <v>3.3303330333033303</v>
      </c>
      <c r="O55" s="13">
        <f t="shared" si="0"/>
        <v>64.26735218508999</v>
      </c>
      <c r="P55" s="13">
        <f t="shared" si="1"/>
        <v>58.345428156748916</v>
      </c>
      <c r="Q55" s="13">
        <f t="shared" si="2"/>
        <v>65.2876773903551</v>
      </c>
    </row>
    <row r="56" spans="1:17" x14ac:dyDescent="0.35">
      <c r="A56" s="6">
        <v>52</v>
      </c>
      <c r="B56" s="4" t="s">
        <v>36</v>
      </c>
      <c r="C56" s="32">
        <v>57.485029940119759</v>
      </c>
      <c r="D56" s="32">
        <v>11.926605504587156</v>
      </c>
      <c r="E56" s="32">
        <v>18.446601941747574</v>
      </c>
      <c r="F56" s="32">
        <v>0</v>
      </c>
      <c r="G56" s="32">
        <v>42.238267148014444</v>
      </c>
      <c r="H56" s="32">
        <v>10.687022900763358</v>
      </c>
      <c r="I56" s="32">
        <v>93.001903482252828</v>
      </c>
      <c r="J56" s="32">
        <v>2.7172639962520497</v>
      </c>
      <c r="K56" s="32">
        <v>87.104600167957443</v>
      </c>
      <c r="L56" s="32">
        <v>2.8009162848812998</v>
      </c>
      <c r="M56" s="32">
        <v>89.769027269027262</v>
      </c>
      <c r="N56" s="32">
        <v>2.7984355202996749</v>
      </c>
      <c r="O56" s="13">
        <f t="shared" si="0"/>
        <v>61.810595039153569</v>
      </c>
      <c r="P56" s="13">
        <f t="shared" si="1"/>
        <v>21.177528978008436</v>
      </c>
      <c r="Q56" s="13">
        <f t="shared" si="2"/>
        <v>47.05216089891595</v>
      </c>
    </row>
    <row r="57" spans="1:17" x14ac:dyDescent="0.35">
      <c r="A57" s="6">
        <v>53</v>
      </c>
      <c r="B57" s="4" t="s">
        <v>67</v>
      </c>
      <c r="C57" s="32">
        <v>59.016393442622949</v>
      </c>
      <c r="D57" s="32">
        <v>5.2631578947368416</v>
      </c>
      <c r="E57" s="32">
        <v>35.227272727272727</v>
      </c>
      <c r="F57" s="32">
        <v>11.428571428571429</v>
      </c>
      <c r="G57" s="32">
        <v>52.767527675276746</v>
      </c>
      <c r="H57" s="32">
        <v>7.741935483870968</v>
      </c>
      <c r="I57" s="32">
        <v>94.413407821229043</v>
      </c>
      <c r="J57" s="32">
        <v>2.4374599101988452</v>
      </c>
      <c r="K57" s="32">
        <v>87.914614121510667</v>
      </c>
      <c r="L57" s="32">
        <v>1.1812476928755997</v>
      </c>
      <c r="M57" s="32">
        <v>90.10092334120678</v>
      </c>
      <c r="N57" s="32">
        <v>1.6178194607268463</v>
      </c>
      <c r="O57" s="13">
        <f t="shared" si="0"/>
        <v>62.508487729168692</v>
      </c>
      <c r="P57" s="13">
        <f t="shared" si="1"/>
        <v>40.069871294189561</v>
      </c>
      <c r="Q57" s="13">
        <f t="shared" si="2"/>
        <v>58.564913342174407</v>
      </c>
    </row>
    <row r="58" spans="1:17" x14ac:dyDescent="0.35">
      <c r="A58" s="6">
        <v>54</v>
      </c>
      <c r="B58" s="4" t="s">
        <v>68</v>
      </c>
      <c r="C58" s="32">
        <v>37.5</v>
      </c>
      <c r="D58" s="32">
        <v>0</v>
      </c>
      <c r="E58" s="32">
        <v>40</v>
      </c>
      <c r="F58" s="32">
        <v>0</v>
      </c>
      <c r="G58" s="32">
        <v>47.058823529411761</v>
      </c>
      <c r="H58" s="32">
        <v>0</v>
      </c>
      <c r="I58" s="32">
        <v>92.561983471074385</v>
      </c>
      <c r="J58" s="32">
        <v>3.0303030303030303</v>
      </c>
      <c r="K58" s="32">
        <v>87.135922330097088</v>
      </c>
      <c r="L58" s="32">
        <v>3.2345013477088949</v>
      </c>
      <c r="M58" s="32">
        <v>90.232558139534873</v>
      </c>
      <c r="N58" s="32">
        <v>2.348993288590604</v>
      </c>
      <c r="O58" s="13">
        <f t="shared" si="0"/>
        <v>40.513392857142854</v>
      </c>
      <c r="P58" s="13">
        <f t="shared" si="1"/>
        <v>45.905292479108631</v>
      </c>
      <c r="Q58" s="13">
        <f t="shared" si="2"/>
        <v>52.152819890842942</v>
      </c>
    </row>
    <row r="59" spans="1:17" x14ac:dyDescent="0.35">
      <c r="A59" s="6">
        <v>55</v>
      </c>
      <c r="B59" s="4" t="s">
        <v>69</v>
      </c>
      <c r="C59" s="32">
        <v>81.818181818181827</v>
      </c>
      <c r="D59" s="32">
        <v>0</v>
      </c>
      <c r="E59" s="32">
        <v>53.333333333333336</v>
      </c>
      <c r="F59" s="32">
        <v>0</v>
      </c>
      <c r="G59" s="32">
        <v>63.636363636363633</v>
      </c>
      <c r="H59" s="32">
        <v>0</v>
      </c>
      <c r="I59" s="32">
        <v>95.973154362416096</v>
      </c>
      <c r="J59" s="32">
        <v>0</v>
      </c>
      <c r="K59" s="32">
        <v>88.311688311688314</v>
      </c>
      <c r="L59" s="32">
        <v>1.4492753623188406</v>
      </c>
      <c r="M59" s="32">
        <v>90.969162995594715</v>
      </c>
      <c r="N59" s="32">
        <v>1.431980906921241</v>
      </c>
      <c r="O59" s="13">
        <f t="shared" si="0"/>
        <v>85.251112523839808</v>
      </c>
      <c r="P59" s="13">
        <f t="shared" si="1"/>
        <v>60.392156862745097</v>
      </c>
      <c r="Q59" s="13">
        <f t="shared" si="2"/>
        <v>69.953775038520789</v>
      </c>
    </row>
    <row r="60" spans="1:17" x14ac:dyDescent="0.35">
      <c r="A60" s="6">
        <v>56</v>
      </c>
      <c r="B60" s="4" t="s">
        <v>70</v>
      </c>
      <c r="C60" s="32">
        <v>46.666666666666664</v>
      </c>
      <c r="D60" s="32">
        <v>30</v>
      </c>
      <c r="E60" s="32">
        <v>40</v>
      </c>
      <c r="F60" s="32">
        <v>0</v>
      </c>
      <c r="G60" s="32">
        <v>55.000000000000007</v>
      </c>
      <c r="H60" s="32">
        <v>21.428571428571427</v>
      </c>
      <c r="I60" s="32">
        <v>100</v>
      </c>
      <c r="J60" s="32">
        <v>0</v>
      </c>
      <c r="K60" s="32">
        <v>86.111111111111114</v>
      </c>
      <c r="L60" s="32">
        <v>0</v>
      </c>
      <c r="M60" s="32">
        <v>90.145985401459853</v>
      </c>
      <c r="N60" s="32">
        <v>0</v>
      </c>
      <c r="O60" s="13">
        <f t="shared" si="0"/>
        <v>46.666666666666664</v>
      </c>
      <c r="P60" s="13">
        <f t="shared" si="1"/>
        <v>46.451612903225801</v>
      </c>
      <c r="Q60" s="13">
        <f t="shared" si="2"/>
        <v>61.012145748987869</v>
      </c>
    </row>
    <row r="61" spans="1:17" x14ac:dyDescent="0.35">
      <c r="A61" s="6">
        <v>57</v>
      </c>
      <c r="B61" s="4" t="s">
        <v>71</v>
      </c>
      <c r="C61" s="32">
        <v>51.428571428571423</v>
      </c>
      <c r="D61" s="32">
        <v>18.181818181818183</v>
      </c>
      <c r="E61" s="32">
        <v>40</v>
      </c>
      <c r="F61" s="32">
        <v>0</v>
      </c>
      <c r="G61" s="32">
        <v>52.083333333333336</v>
      </c>
      <c r="H61" s="32">
        <v>13.793103448275861</v>
      </c>
      <c r="I61" s="32">
        <v>95.255474452554751</v>
      </c>
      <c r="J61" s="32">
        <v>1.6949152542372881</v>
      </c>
      <c r="K61" s="32">
        <v>86.33053221288516</v>
      </c>
      <c r="L61" s="32">
        <v>2.0965692503176618</v>
      </c>
      <c r="M61" s="32">
        <v>89.878260869565224</v>
      </c>
      <c r="N61" s="32">
        <v>1.8609950626661602</v>
      </c>
      <c r="O61" s="13">
        <f t="shared" si="0"/>
        <v>53.990147783251217</v>
      </c>
      <c r="P61" s="13">
        <f t="shared" si="1"/>
        <v>46.333549643088901</v>
      </c>
      <c r="Q61" s="13">
        <f t="shared" si="2"/>
        <v>57.948755159958722</v>
      </c>
    </row>
    <row r="62" spans="1:17" x14ac:dyDescent="0.35">
      <c r="A62" s="6">
        <v>58</v>
      </c>
      <c r="B62" s="4" t="s">
        <v>72</v>
      </c>
      <c r="C62" s="32">
        <v>63.636363636363633</v>
      </c>
      <c r="D62" s="32">
        <v>12.5</v>
      </c>
      <c r="E62" s="32">
        <v>0</v>
      </c>
      <c r="F62" s="32">
        <v>0</v>
      </c>
      <c r="G62" s="32">
        <v>56.25</v>
      </c>
      <c r="H62" s="32">
        <v>18.181818181818183</v>
      </c>
      <c r="I62" s="32">
        <v>94.73684210526315</v>
      </c>
      <c r="J62" s="32">
        <v>0</v>
      </c>
      <c r="K62" s="32">
        <v>83.850931677018636</v>
      </c>
      <c r="L62" s="32">
        <v>0</v>
      </c>
      <c r="M62" s="32">
        <v>88.936170212765958</v>
      </c>
      <c r="N62" s="32">
        <v>0</v>
      </c>
      <c r="O62" s="13">
        <f t="shared" si="0"/>
        <v>67.171717171717177</v>
      </c>
      <c r="P62" s="13">
        <f t="shared" si="1"/>
        <v>0</v>
      </c>
      <c r="Q62" s="13">
        <f t="shared" si="2"/>
        <v>63.247607655502392</v>
      </c>
    </row>
    <row r="63" spans="1:17" x14ac:dyDescent="0.35">
      <c r="A63" s="6">
        <v>59</v>
      </c>
      <c r="B63" s="4" t="s">
        <v>37</v>
      </c>
      <c r="C63" s="32">
        <v>63.265306122448983</v>
      </c>
      <c r="D63" s="32">
        <v>8.8235294117647065</v>
      </c>
      <c r="E63" s="32">
        <v>38.70967741935484</v>
      </c>
      <c r="F63" s="32">
        <v>0</v>
      </c>
      <c r="G63" s="32">
        <v>50</v>
      </c>
      <c r="H63" s="32">
        <v>6.5217391304347823</v>
      </c>
      <c r="I63" s="32">
        <v>94.071983062808755</v>
      </c>
      <c r="J63" s="32">
        <v>2.576283573908277</v>
      </c>
      <c r="K63" s="32">
        <v>89.524635168328288</v>
      </c>
      <c r="L63" s="32">
        <v>2.5326411829479314</v>
      </c>
      <c r="M63" s="32">
        <v>91.577943747020498</v>
      </c>
      <c r="N63" s="32">
        <v>2.5450240974042448</v>
      </c>
      <c r="O63" s="13">
        <f t="shared" si="0"/>
        <v>67.252017085904129</v>
      </c>
      <c r="P63" s="13">
        <f t="shared" si="1"/>
        <v>43.239134509256751</v>
      </c>
      <c r="Q63" s="13">
        <f t="shared" si="2"/>
        <v>54.59829949678987</v>
      </c>
    </row>
    <row r="64" spans="1:17" x14ac:dyDescent="0.35">
      <c r="A64" s="6">
        <v>60</v>
      </c>
      <c r="B64" s="4" t="s">
        <v>73</v>
      </c>
      <c r="C64" s="32">
        <v>65.384615384615387</v>
      </c>
      <c r="D64" s="32">
        <v>0</v>
      </c>
      <c r="E64" s="32">
        <v>50</v>
      </c>
      <c r="F64" s="32">
        <v>0</v>
      </c>
      <c r="G64" s="32">
        <v>51.515151515151516</v>
      </c>
      <c r="H64" s="32">
        <v>0</v>
      </c>
      <c r="I64" s="32">
        <v>100</v>
      </c>
      <c r="J64" s="32">
        <v>0</v>
      </c>
      <c r="K64" s="32">
        <v>87.5</v>
      </c>
      <c r="L64" s="32">
        <v>0</v>
      </c>
      <c r="M64" s="32">
        <v>87.254901960784309</v>
      </c>
      <c r="N64" s="32">
        <v>0</v>
      </c>
      <c r="O64" s="13">
        <f t="shared" si="0"/>
        <v>65.384615384615387</v>
      </c>
      <c r="P64" s="13">
        <f t="shared" si="1"/>
        <v>57.142857142857139</v>
      </c>
      <c r="Q64" s="13">
        <f t="shared" si="2"/>
        <v>59.039836567926464</v>
      </c>
    </row>
    <row r="65" spans="1:17" x14ac:dyDescent="0.35">
      <c r="A65" s="6">
        <v>61</v>
      </c>
      <c r="B65" s="4" t="s">
        <v>83</v>
      </c>
      <c r="C65" s="32">
        <v>0</v>
      </c>
      <c r="D65" s="32">
        <v>0</v>
      </c>
      <c r="E65" s="32">
        <v>0</v>
      </c>
      <c r="F65" s="32">
        <v>0</v>
      </c>
      <c r="G65" s="32">
        <v>0</v>
      </c>
      <c r="H65" s="32">
        <v>0</v>
      </c>
      <c r="I65" s="32">
        <v>92.307692307692307</v>
      </c>
      <c r="J65" s="32">
        <v>0</v>
      </c>
      <c r="K65" s="32">
        <v>88.709677419354833</v>
      </c>
      <c r="L65" s="32">
        <v>0</v>
      </c>
      <c r="M65" s="32">
        <v>84.905660377358487</v>
      </c>
      <c r="N65" s="32">
        <v>6.25</v>
      </c>
      <c r="O65" s="13">
        <f t="shared" si="0"/>
        <v>0</v>
      </c>
      <c r="P65" s="13">
        <f t="shared" si="1"/>
        <v>0</v>
      </c>
      <c r="Q65" s="13">
        <f t="shared" si="2"/>
        <v>0</v>
      </c>
    </row>
    <row r="66" spans="1:17" x14ac:dyDescent="0.35">
      <c r="A66" s="6">
        <v>62</v>
      </c>
      <c r="B66" s="4" t="s">
        <v>74</v>
      </c>
      <c r="C66" s="32">
        <v>68.181818181818173</v>
      </c>
      <c r="D66" s="32">
        <v>0</v>
      </c>
      <c r="E66" s="32">
        <v>43.75</v>
      </c>
      <c r="F66" s="32">
        <v>0</v>
      </c>
      <c r="G66" s="32">
        <v>59.016393442622949</v>
      </c>
      <c r="H66" s="32">
        <v>0</v>
      </c>
      <c r="I66" s="32">
        <v>89.690721649484544</v>
      </c>
      <c r="J66" s="32">
        <v>4.395604395604396</v>
      </c>
      <c r="K66" s="32">
        <v>89.526184538653368</v>
      </c>
      <c r="L66" s="32">
        <v>1.1019283746556474</v>
      </c>
      <c r="M66" s="32">
        <v>88.235294117647058</v>
      </c>
      <c r="N66" s="32">
        <v>3.0520646319569118</v>
      </c>
      <c r="O66" s="13">
        <f t="shared" si="0"/>
        <v>76.018808777429442</v>
      </c>
      <c r="P66" s="13">
        <f t="shared" si="1"/>
        <v>48.868384401114206</v>
      </c>
      <c r="Q66" s="13">
        <f t="shared" si="2"/>
        <v>66.885245901639351</v>
      </c>
    </row>
    <row r="67" spans="1:17" x14ac:dyDescent="0.35">
      <c r="A67" s="6">
        <v>63</v>
      </c>
      <c r="B67" s="4" t="s">
        <v>75</v>
      </c>
      <c r="C67" s="32">
        <v>53.571428571428569</v>
      </c>
      <c r="D67" s="32">
        <v>0</v>
      </c>
      <c r="E67" s="32">
        <v>50</v>
      </c>
      <c r="F67" s="32">
        <v>0</v>
      </c>
      <c r="G67" s="32">
        <v>57.446808510638306</v>
      </c>
      <c r="H67" s="32">
        <v>0</v>
      </c>
      <c r="I67" s="32">
        <v>95.614035087719301</v>
      </c>
      <c r="J67" s="32">
        <v>0</v>
      </c>
      <c r="K67" s="32">
        <v>88.129496402877692</v>
      </c>
      <c r="L67" s="32">
        <v>0</v>
      </c>
      <c r="M67" s="32">
        <v>89.487179487179489</v>
      </c>
      <c r="N67" s="32">
        <v>0.85227272727272718</v>
      </c>
      <c r="O67" s="13">
        <f t="shared" si="0"/>
        <v>56.028833551769331</v>
      </c>
      <c r="P67" s="13">
        <f t="shared" si="1"/>
        <v>56.734693877551024</v>
      </c>
      <c r="Q67" s="13">
        <f t="shared" si="2"/>
        <v>64.195573980369446</v>
      </c>
    </row>
    <row r="68" spans="1:17" x14ac:dyDescent="0.35">
      <c r="A68" s="6">
        <v>64</v>
      </c>
      <c r="B68" s="4" t="s">
        <v>38</v>
      </c>
      <c r="C68" s="32">
        <v>63.636363636363633</v>
      </c>
      <c r="D68" s="32">
        <v>0</v>
      </c>
      <c r="E68" s="32">
        <v>38.461538461538467</v>
      </c>
      <c r="F68" s="32">
        <v>0</v>
      </c>
      <c r="G68" s="32">
        <v>49.056603773584904</v>
      </c>
      <c r="H68" s="32">
        <v>0</v>
      </c>
      <c r="I68" s="32">
        <v>94.716919025674784</v>
      </c>
      <c r="J68" s="32">
        <v>2.0592239618788288</v>
      </c>
      <c r="K68" s="32">
        <v>88.964269561284482</v>
      </c>
      <c r="L68" s="32">
        <v>2.6719445818901533</v>
      </c>
      <c r="M68" s="32">
        <v>91.726363851058807</v>
      </c>
      <c r="N68" s="32">
        <v>2.3629964806435395</v>
      </c>
      <c r="O68" s="13">
        <f t="shared" si="0"/>
        <v>67.185846299660369</v>
      </c>
      <c r="P68" s="13">
        <f t="shared" si="1"/>
        <v>43.232568143600183</v>
      </c>
      <c r="Q68" s="13">
        <f t="shared" si="2"/>
        <v>53.481465648459405</v>
      </c>
    </row>
    <row r="69" spans="1:17" x14ac:dyDescent="0.35">
      <c r="A69" s="6">
        <v>65</v>
      </c>
      <c r="B69" s="4" t="s">
        <v>76</v>
      </c>
      <c r="C69" s="32">
        <v>43.75</v>
      </c>
      <c r="D69" s="32">
        <v>0</v>
      </c>
      <c r="E69" s="32">
        <v>37.5</v>
      </c>
      <c r="F69" s="32">
        <v>0</v>
      </c>
      <c r="G69" s="32">
        <v>48.387096774193552</v>
      </c>
      <c r="H69" s="32">
        <v>0</v>
      </c>
      <c r="I69" s="32">
        <v>84.810126582278471</v>
      </c>
      <c r="J69" s="32">
        <v>9.4594594594594597</v>
      </c>
      <c r="K69" s="32">
        <v>92.537313432835816</v>
      </c>
      <c r="L69" s="32">
        <v>0</v>
      </c>
      <c r="M69" s="32">
        <v>92.307692307692307</v>
      </c>
      <c r="N69" s="32">
        <v>3.5175879396984926</v>
      </c>
      <c r="O69" s="13">
        <f t="shared" si="0"/>
        <v>51.585820895522396</v>
      </c>
      <c r="P69" s="13">
        <f t="shared" si="1"/>
        <v>40.524193548387103</v>
      </c>
      <c r="Q69" s="13">
        <f t="shared" si="2"/>
        <v>52.419354838709687</v>
      </c>
    </row>
    <row r="70" spans="1:17" x14ac:dyDescent="0.35">
      <c r="A70" s="6">
        <v>66</v>
      </c>
      <c r="B70" s="4" t="s">
        <v>77</v>
      </c>
      <c r="C70" s="32">
        <v>73.68421052631578</v>
      </c>
      <c r="D70" s="32">
        <v>0</v>
      </c>
      <c r="E70" s="32">
        <v>0</v>
      </c>
      <c r="F70" s="32">
        <v>0</v>
      </c>
      <c r="G70" s="32">
        <v>63.333333333333329</v>
      </c>
      <c r="H70" s="32">
        <v>0</v>
      </c>
      <c r="I70" s="32">
        <v>96.506024096385545</v>
      </c>
      <c r="J70" s="32">
        <v>0.49689440993788819</v>
      </c>
      <c r="K70" s="32">
        <v>87.139516757599381</v>
      </c>
      <c r="L70" s="32">
        <v>2.0157756354075373</v>
      </c>
      <c r="M70" s="32">
        <v>91.258907363420434</v>
      </c>
      <c r="N70" s="32">
        <v>1.2339331619537275</v>
      </c>
      <c r="O70" s="13">
        <f t="shared" ref="O70:O84" si="3">C70/I70*100</f>
        <v>76.351928510414595</v>
      </c>
      <c r="P70" s="13">
        <f t="shared" ref="P70:P84" si="4">E70/K70*100</f>
        <v>0</v>
      </c>
      <c r="Q70" s="13">
        <f t="shared" ref="Q70:Q84" si="5">G70/M70*100</f>
        <v>69.399618254381394</v>
      </c>
    </row>
    <row r="71" spans="1:17" x14ac:dyDescent="0.35">
      <c r="A71" s="6">
        <v>67</v>
      </c>
      <c r="B71" s="4" t="s">
        <v>9</v>
      </c>
      <c r="C71" s="32">
        <v>73.267326732673268</v>
      </c>
      <c r="D71" s="32">
        <v>6.3291139240506329</v>
      </c>
      <c r="E71" s="32">
        <v>35.593220338983052</v>
      </c>
      <c r="F71" s="32">
        <v>19.230769230769234</v>
      </c>
      <c r="G71" s="32">
        <v>61.111111111111114</v>
      </c>
      <c r="H71" s="32">
        <v>7.4766355140186906</v>
      </c>
      <c r="I71" s="32">
        <v>93.288590604026851</v>
      </c>
      <c r="J71" s="32">
        <v>2.112676056338028</v>
      </c>
      <c r="K71" s="32">
        <v>87.463556851311949</v>
      </c>
      <c r="L71" s="32">
        <v>0</v>
      </c>
      <c r="M71" s="32">
        <v>89.613034623217928</v>
      </c>
      <c r="N71" s="32">
        <v>0.67720090293453727</v>
      </c>
      <c r="O71" s="13">
        <f t="shared" si="3"/>
        <v>78.538357432865595</v>
      </c>
      <c r="P71" s="13">
        <f t="shared" si="4"/>
        <v>40.694915254237287</v>
      </c>
      <c r="Q71" s="13">
        <f t="shared" si="5"/>
        <v>68.194444444444443</v>
      </c>
    </row>
    <row r="72" spans="1:17" x14ac:dyDescent="0.35">
      <c r="A72" s="6">
        <v>68</v>
      </c>
      <c r="B72" s="4" t="s">
        <v>78</v>
      </c>
      <c r="C72" s="32">
        <v>60</v>
      </c>
      <c r="D72" s="32">
        <v>0</v>
      </c>
      <c r="E72" s="32">
        <v>0</v>
      </c>
      <c r="F72" s="32">
        <v>0</v>
      </c>
      <c r="G72" s="32">
        <v>50</v>
      </c>
      <c r="H72" s="32">
        <v>0</v>
      </c>
      <c r="I72" s="32">
        <v>93.181818181818173</v>
      </c>
      <c r="J72" s="32">
        <v>6.8181818181818175</v>
      </c>
      <c r="K72" s="32">
        <v>87.837837837837839</v>
      </c>
      <c r="L72" s="32">
        <v>5.7971014492753623</v>
      </c>
      <c r="M72" s="32">
        <v>92.10526315789474</v>
      </c>
      <c r="N72" s="32">
        <v>0</v>
      </c>
      <c r="O72" s="13">
        <f t="shared" si="3"/>
        <v>64.390243902439025</v>
      </c>
      <c r="P72" s="13">
        <f t="shared" si="4"/>
        <v>0</v>
      </c>
      <c r="Q72" s="13">
        <f t="shared" si="5"/>
        <v>54.285714285714285</v>
      </c>
    </row>
    <row r="73" spans="1:17" x14ac:dyDescent="0.35">
      <c r="A73" s="6">
        <v>69</v>
      </c>
      <c r="B73" s="4" t="s">
        <v>10</v>
      </c>
      <c r="C73" s="32">
        <v>52.380952380952387</v>
      </c>
      <c r="D73" s="32">
        <v>10.810810810810811</v>
      </c>
      <c r="E73" s="32">
        <v>33.333333333333329</v>
      </c>
      <c r="F73" s="32">
        <v>0</v>
      </c>
      <c r="G73" s="32">
        <v>49.462365591397848</v>
      </c>
      <c r="H73" s="32">
        <v>8</v>
      </c>
      <c r="I73" s="32">
        <v>96.043165467625897</v>
      </c>
      <c r="J73" s="32">
        <v>0</v>
      </c>
      <c r="K73" s="32">
        <v>89.503816793893137</v>
      </c>
      <c r="L73" s="32">
        <v>1.0548523206751055</v>
      </c>
      <c r="M73" s="32">
        <v>91.677018633540371</v>
      </c>
      <c r="N73" s="32">
        <v>1.0723860589812333</v>
      </c>
      <c r="O73" s="13">
        <f t="shared" si="3"/>
        <v>54.538969145710723</v>
      </c>
      <c r="P73" s="13">
        <f t="shared" si="4"/>
        <v>37.242359630419323</v>
      </c>
      <c r="Q73" s="13">
        <f t="shared" si="5"/>
        <v>53.952851356470553</v>
      </c>
    </row>
    <row r="74" spans="1:17" x14ac:dyDescent="0.35">
      <c r="A74" s="6">
        <v>70</v>
      </c>
      <c r="B74" s="4" t="s">
        <v>39</v>
      </c>
      <c r="C74" s="32">
        <v>60.869565217391312</v>
      </c>
      <c r="D74" s="32">
        <v>0</v>
      </c>
      <c r="E74" s="32">
        <v>40</v>
      </c>
      <c r="F74" s="32">
        <v>33.333333333333329</v>
      </c>
      <c r="G74" s="32">
        <v>52.845528455284551</v>
      </c>
      <c r="H74" s="32">
        <v>12.162162162162163</v>
      </c>
      <c r="I74" s="32">
        <v>94.379391100702577</v>
      </c>
      <c r="J74" s="32">
        <v>1.4669926650366749</v>
      </c>
      <c r="K74" s="32">
        <v>88.992042440318301</v>
      </c>
      <c r="L74" s="32">
        <v>1.9005847953216373</v>
      </c>
      <c r="M74" s="32">
        <v>90.448013524936599</v>
      </c>
      <c r="N74" s="32">
        <v>1.6544117647058825</v>
      </c>
      <c r="O74" s="13">
        <f t="shared" si="3"/>
        <v>64.494551731578383</v>
      </c>
      <c r="P74" s="13">
        <f t="shared" si="4"/>
        <v>44.947839046199704</v>
      </c>
      <c r="Q74" s="13">
        <f t="shared" si="5"/>
        <v>58.426411366917407</v>
      </c>
    </row>
    <row r="75" spans="1:17" x14ac:dyDescent="0.35">
      <c r="A75" s="6">
        <v>71</v>
      </c>
      <c r="B75" s="4" t="s">
        <v>79</v>
      </c>
      <c r="C75" s="32">
        <v>52.380952380952387</v>
      </c>
      <c r="D75" s="32">
        <v>13.725490196078432</v>
      </c>
      <c r="E75" s="32">
        <v>34.042553191489361</v>
      </c>
      <c r="F75" s="32">
        <v>0</v>
      </c>
      <c r="G75" s="32">
        <v>47.5177304964539</v>
      </c>
      <c r="H75" s="32">
        <v>14.102564102564102</v>
      </c>
      <c r="I75" s="32">
        <v>94.345238095238088</v>
      </c>
      <c r="J75" s="32">
        <v>1.2461059190031152</v>
      </c>
      <c r="K75" s="32">
        <v>87.593423019431995</v>
      </c>
      <c r="L75" s="32">
        <v>1.5126050420168067</v>
      </c>
      <c r="M75" s="32">
        <v>89.930209371884345</v>
      </c>
      <c r="N75" s="32">
        <v>1.0964912280701753</v>
      </c>
      <c r="O75" s="13">
        <f t="shared" si="3"/>
        <v>55.520504731861209</v>
      </c>
      <c r="P75" s="13">
        <f t="shared" si="4"/>
        <v>38.864280008713962</v>
      </c>
      <c r="Q75" s="13">
        <f t="shared" si="5"/>
        <v>52.838451982198741</v>
      </c>
    </row>
    <row r="76" spans="1:17" x14ac:dyDescent="0.35">
      <c r="A76" s="6">
        <v>72</v>
      </c>
      <c r="B76" s="4" t="s">
        <v>80</v>
      </c>
      <c r="C76" s="32">
        <v>100</v>
      </c>
      <c r="D76" s="32">
        <v>0</v>
      </c>
      <c r="E76" s="32">
        <v>100</v>
      </c>
      <c r="F76" s="32">
        <v>0</v>
      </c>
      <c r="G76" s="32">
        <v>78.571428571428569</v>
      </c>
      <c r="H76" s="32">
        <v>0</v>
      </c>
      <c r="I76" s="32">
        <v>100</v>
      </c>
      <c r="J76" s="32">
        <v>0</v>
      </c>
      <c r="K76" s="32">
        <v>89.87341772151899</v>
      </c>
      <c r="L76" s="32">
        <v>0</v>
      </c>
      <c r="M76" s="32">
        <v>92.592592592592595</v>
      </c>
      <c r="N76" s="32">
        <v>0</v>
      </c>
      <c r="O76" s="13">
        <f t="shared" si="3"/>
        <v>100</v>
      </c>
      <c r="P76" s="13">
        <f t="shared" si="4"/>
        <v>111.26760563380283</v>
      </c>
      <c r="Q76" s="13">
        <f t="shared" si="5"/>
        <v>84.857142857142847</v>
      </c>
    </row>
    <row r="77" spans="1:17" x14ac:dyDescent="0.35">
      <c r="A77" s="6">
        <v>73</v>
      </c>
      <c r="B77" s="4" t="s">
        <v>40</v>
      </c>
      <c r="C77" s="32">
        <v>53.642384105960261</v>
      </c>
      <c r="D77" s="32">
        <v>10</v>
      </c>
      <c r="E77" s="32">
        <v>44.791666666666671</v>
      </c>
      <c r="F77" s="32">
        <v>0</v>
      </c>
      <c r="G77" s="32">
        <v>49.212598425196852</v>
      </c>
      <c r="H77" s="32">
        <v>10.071942446043165</v>
      </c>
      <c r="I77" s="32">
        <v>91.568804576934653</v>
      </c>
      <c r="J77" s="32">
        <v>2.9674537332482451</v>
      </c>
      <c r="K77" s="32">
        <v>83.819260381168746</v>
      </c>
      <c r="L77" s="32">
        <v>3.5859465737514515</v>
      </c>
      <c r="M77" s="32">
        <v>87.344640527363865</v>
      </c>
      <c r="N77" s="32">
        <v>3.2993766154781814</v>
      </c>
      <c r="O77" s="13">
        <f t="shared" si="3"/>
        <v>58.58150529953766</v>
      </c>
      <c r="P77" s="13">
        <f t="shared" si="4"/>
        <v>53.438394067158569</v>
      </c>
      <c r="Q77" s="13">
        <f t="shared" si="5"/>
        <v>56.343008715891649</v>
      </c>
    </row>
    <row r="78" spans="1:17" x14ac:dyDescent="0.35">
      <c r="A78" s="6">
        <v>74</v>
      </c>
      <c r="B78" s="4" t="s">
        <v>41</v>
      </c>
      <c r="C78" s="32">
        <v>56.832971800433839</v>
      </c>
      <c r="D78" s="32">
        <v>10.884353741496598</v>
      </c>
      <c r="E78" s="32">
        <v>24.414715719063544</v>
      </c>
      <c r="F78" s="32">
        <v>16.091954022988507</v>
      </c>
      <c r="G78" s="32">
        <v>44.083224967490246</v>
      </c>
      <c r="H78" s="32">
        <v>12.853470437017995</v>
      </c>
      <c r="I78" s="32">
        <v>92.242482405630199</v>
      </c>
      <c r="J78" s="32">
        <v>3.173270651443922</v>
      </c>
      <c r="K78" s="32">
        <v>79.784334636805312</v>
      </c>
      <c r="L78" s="32">
        <v>4.5370764213809727</v>
      </c>
      <c r="M78" s="32">
        <v>85.049336509016669</v>
      </c>
      <c r="N78" s="32">
        <v>3.9132774659798573</v>
      </c>
      <c r="O78" s="13">
        <f t="shared" si="3"/>
        <v>61.612578411013061</v>
      </c>
      <c r="P78" s="13">
        <f t="shared" si="4"/>
        <v>30.600889046959338</v>
      </c>
      <c r="Q78" s="13">
        <f t="shared" si="5"/>
        <v>51.832532476977853</v>
      </c>
    </row>
    <row r="79" spans="1:17" x14ac:dyDescent="0.35">
      <c r="A79" s="6">
        <v>75</v>
      </c>
      <c r="B79" s="4" t="s">
        <v>11</v>
      </c>
      <c r="C79" s="32">
        <v>55.952380952380956</v>
      </c>
      <c r="D79" s="32">
        <v>6</v>
      </c>
      <c r="E79" s="32">
        <v>38.888888888888893</v>
      </c>
      <c r="F79" s="32">
        <v>0</v>
      </c>
      <c r="G79" s="32">
        <v>49.635036496350367</v>
      </c>
      <c r="H79" s="32">
        <v>6.8493150684931505</v>
      </c>
      <c r="I79" s="32">
        <v>94.103773584905653</v>
      </c>
      <c r="J79" s="32">
        <v>1.9656019656019657</v>
      </c>
      <c r="K79" s="32">
        <v>91.895113230035747</v>
      </c>
      <c r="L79" s="32">
        <v>0.64432989690721643</v>
      </c>
      <c r="M79" s="32">
        <v>92.589641434262944</v>
      </c>
      <c r="N79" s="32">
        <v>1.1904761904761905</v>
      </c>
      <c r="O79" s="13">
        <f t="shared" si="3"/>
        <v>59.458169232605329</v>
      </c>
      <c r="P79" s="13">
        <f t="shared" si="4"/>
        <v>42.318777921890771</v>
      </c>
      <c r="Q79" s="13">
        <f t="shared" si="5"/>
        <v>53.607548023166707</v>
      </c>
    </row>
    <row r="80" spans="1:17" x14ac:dyDescent="0.35">
      <c r="A80" s="6">
        <v>76</v>
      </c>
      <c r="B80" s="4" t="s">
        <v>42</v>
      </c>
      <c r="C80" s="32">
        <v>66.873706004140786</v>
      </c>
      <c r="D80" s="32">
        <v>7.4498567335243555</v>
      </c>
      <c r="E80" s="32">
        <v>29.107981220657276</v>
      </c>
      <c r="F80" s="32">
        <v>13.888888888888889</v>
      </c>
      <c r="G80" s="32">
        <v>49.445676274944567</v>
      </c>
      <c r="H80" s="32">
        <v>8.4188911704312108</v>
      </c>
      <c r="I80" s="32">
        <v>93.682460515378224</v>
      </c>
      <c r="J80" s="32">
        <v>2.8676643422392853</v>
      </c>
      <c r="K80" s="32">
        <v>75.039970483335381</v>
      </c>
      <c r="L80" s="32">
        <v>7.1591600730371265</v>
      </c>
      <c r="M80" s="32">
        <v>83.424327715419309</v>
      </c>
      <c r="N80" s="32">
        <v>5.0154440154440154</v>
      </c>
      <c r="O80" s="13">
        <f t="shared" si="3"/>
        <v>71.383379168572631</v>
      </c>
      <c r="P80" s="13">
        <f t="shared" si="4"/>
        <v>38.789968910131009</v>
      </c>
      <c r="Q80" s="13">
        <f t="shared" si="5"/>
        <v>59.270092584522594</v>
      </c>
    </row>
    <row r="81" spans="1:17" x14ac:dyDescent="0.35">
      <c r="A81" s="6">
        <v>77</v>
      </c>
      <c r="B81" s="4" t="s">
        <v>43</v>
      </c>
      <c r="C81" s="32">
        <v>58.536585365853654</v>
      </c>
      <c r="D81" s="32">
        <v>0</v>
      </c>
      <c r="E81" s="32">
        <v>5.6603773584905666</v>
      </c>
      <c r="F81" s="32">
        <v>50</v>
      </c>
      <c r="G81" s="32">
        <v>28.155339805825243</v>
      </c>
      <c r="H81" s="32">
        <v>14.705882352941178</v>
      </c>
      <c r="I81" s="32">
        <v>94.530551415797319</v>
      </c>
      <c r="J81" s="32">
        <v>1.8263426714130941</v>
      </c>
      <c r="K81" s="32">
        <v>92.56604834176504</v>
      </c>
      <c r="L81" s="32">
        <v>1.906180193596426</v>
      </c>
      <c r="M81" s="32">
        <v>93.572669368847713</v>
      </c>
      <c r="N81" s="32">
        <v>1.8524142119647737</v>
      </c>
      <c r="O81" s="13">
        <f t="shared" si="3"/>
        <v>61.92345700849409</v>
      </c>
      <c r="P81" s="13">
        <f t="shared" si="4"/>
        <v>6.1149605712796218</v>
      </c>
      <c r="Q81" s="13">
        <f t="shared" si="5"/>
        <v>30.089277131596653</v>
      </c>
    </row>
    <row r="82" spans="1:17" x14ac:dyDescent="0.35">
      <c r="A82" s="6">
        <v>78</v>
      </c>
      <c r="B82" s="4" t="s">
        <v>81</v>
      </c>
      <c r="C82" s="32">
        <v>65.060240963855421</v>
      </c>
      <c r="D82" s="32">
        <v>8.9887640449438209</v>
      </c>
      <c r="E82" s="32">
        <v>41.95804195804196</v>
      </c>
      <c r="F82" s="32">
        <v>11.76470588235294</v>
      </c>
      <c r="G82" s="32">
        <v>56.510416666666664</v>
      </c>
      <c r="H82" s="32">
        <v>8.4388185654008439</v>
      </c>
      <c r="I82" s="32">
        <v>95.471180237877405</v>
      </c>
      <c r="J82" s="32">
        <v>1.510146295422369</v>
      </c>
      <c r="K82" s="32">
        <v>87.486910994764401</v>
      </c>
      <c r="L82" s="32">
        <v>2.1089630931458698</v>
      </c>
      <c r="M82" s="32">
        <v>90.45</v>
      </c>
      <c r="N82" s="32">
        <v>1.7737556561085974</v>
      </c>
      <c r="O82" s="13">
        <f t="shared" si="3"/>
        <v>68.146471848101555</v>
      </c>
      <c r="P82" s="13">
        <f t="shared" si="4"/>
        <v>47.959222106439341</v>
      </c>
      <c r="Q82" s="13">
        <f t="shared" si="5"/>
        <v>62.476967016768</v>
      </c>
    </row>
    <row r="83" spans="1:17" x14ac:dyDescent="0.35">
      <c r="A83" s="6">
        <v>79</v>
      </c>
      <c r="B83" s="4" t="s">
        <v>82</v>
      </c>
      <c r="C83" s="32">
        <v>35.714285714285715</v>
      </c>
      <c r="D83" s="32">
        <v>50</v>
      </c>
      <c r="E83" s="32">
        <v>42.857142857142854</v>
      </c>
      <c r="F83" s="32">
        <v>0</v>
      </c>
      <c r="G83" s="32">
        <v>37.5</v>
      </c>
      <c r="H83" s="32">
        <v>35.714285714285715</v>
      </c>
      <c r="I83" s="32">
        <v>100</v>
      </c>
      <c r="J83" s="32">
        <v>0</v>
      </c>
      <c r="K83" s="32">
        <v>87.671232876712324</v>
      </c>
      <c r="L83" s="32">
        <v>0</v>
      </c>
      <c r="M83" s="32">
        <v>90.721649484536087</v>
      </c>
      <c r="N83" s="32">
        <v>0</v>
      </c>
      <c r="O83" s="13">
        <f t="shared" si="3"/>
        <v>35.714285714285715</v>
      </c>
      <c r="P83" s="13">
        <f t="shared" si="4"/>
        <v>48.883928571428569</v>
      </c>
      <c r="Q83" s="13">
        <f t="shared" si="5"/>
        <v>41.335227272727273</v>
      </c>
    </row>
    <row r="84" spans="1:17" x14ac:dyDescent="0.35">
      <c r="A84" s="6">
        <v>80</v>
      </c>
      <c r="B84" s="4" t="s">
        <v>87</v>
      </c>
      <c r="C84" s="32">
        <v>59.950296310456899</v>
      </c>
      <c r="D84" s="32">
        <v>9.8980031604654499</v>
      </c>
      <c r="E84" s="32">
        <v>30.00402738622634</v>
      </c>
      <c r="F84" s="32">
        <v>15.468986384266264</v>
      </c>
      <c r="G84" s="32">
        <v>47.50097727145809</v>
      </c>
      <c r="H84" s="32">
        <v>11.44195731389901</v>
      </c>
      <c r="I84" s="32">
        <v>93.246265964355288</v>
      </c>
      <c r="J84" s="32">
        <v>2.6137918241472859</v>
      </c>
      <c r="K84" s="32">
        <v>84.316040741086823</v>
      </c>
      <c r="L84" s="32">
        <v>3.3807396158825651</v>
      </c>
      <c r="M84" s="32">
        <v>88.185941315881294</v>
      </c>
      <c r="N84" s="32">
        <v>3.0316980313408628</v>
      </c>
      <c r="O84" s="13">
        <f t="shared" si="3"/>
        <v>64.292436475015251</v>
      </c>
      <c r="P84" s="13">
        <f t="shared" si="4"/>
        <v>35.585194848464361</v>
      </c>
      <c r="Q84" s="13">
        <f t="shared" si="5"/>
        <v>53.864569071514467</v>
      </c>
    </row>
    <row r="85" spans="1:17" x14ac:dyDescent="0.35">
      <c r="A85" s="7"/>
      <c r="C85" s="9"/>
      <c r="D85" s="9"/>
      <c r="E85" s="9"/>
      <c r="F85" s="9"/>
      <c r="G85" s="9"/>
      <c r="H85" s="9"/>
    </row>
    <row r="86" spans="1:17" x14ac:dyDescent="0.35">
      <c r="C86" s="9"/>
      <c r="D86" s="9"/>
      <c r="E86" s="9"/>
      <c r="F86" s="9"/>
      <c r="G86" s="9"/>
      <c r="H86" s="9"/>
    </row>
    <row r="87" spans="1:17" x14ac:dyDescent="0.35">
      <c r="A87" s="7"/>
      <c r="C87" s="9"/>
      <c r="D87" s="9"/>
      <c r="E87" s="9"/>
      <c r="F87" s="9"/>
      <c r="G87" s="9"/>
      <c r="H87" s="9"/>
    </row>
    <row r="88" spans="1:17" x14ac:dyDescent="0.35">
      <c r="C88" s="9"/>
      <c r="D88" s="9"/>
      <c r="E88" s="9"/>
      <c r="F88" s="9"/>
      <c r="G88" s="9"/>
      <c r="H88" s="9"/>
    </row>
    <row r="89" spans="1:17" x14ac:dyDescent="0.35">
      <c r="A89" s="7"/>
    </row>
    <row r="90" spans="1:17" x14ac:dyDescent="0.35">
      <c r="A90" s="7"/>
    </row>
    <row r="91" spans="1:17" x14ac:dyDescent="0.35">
      <c r="A91" s="7"/>
    </row>
    <row r="92" spans="1:17" x14ac:dyDescent="0.35">
      <c r="A92" s="7"/>
    </row>
    <row r="98" spans="1:1" s="1" customFormat="1" x14ac:dyDescent="0.35">
      <c r="A98" s="8"/>
    </row>
  </sheetData>
  <sheetProtection sheet="1" objects="1" scenarios="1"/>
  <mergeCells count="6">
    <mergeCell ref="I3:J3"/>
    <mergeCell ref="K3:L3"/>
    <mergeCell ref="M3:N3"/>
    <mergeCell ref="C3:D3"/>
    <mergeCell ref="E3:F3"/>
    <mergeCell ref="G3:H3"/>
  </mergeCells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AA122"/>
  <sheetViews>
    <sheetView showGridLines="0" showRowColHeaders="0" tabSelected="1" zoomScale="90" zoomScaleNormal="90" workbookViewId="0">
      <pane xSplit="21" ySplit="5" topLeftCell="V6" activePane="bottomRight" state="frozen"/>
      <selection pane="topRight" activeCell="V1" sqref="V1"/>
      <selection pane="bottomLeft" activeCell="A6" sqref="A6"/>
      <selection pane="bottomRight" activeCell="H3" sqref="H3"/>
    </sheetView>
  </sheetViews>
  <sheetFormatPr defaultColWidth="9.1328125" defaultRowHeight="13.15" x14ac:dyDescent="0.35"/>
  <cols>
    <col min="1" max="1" width="5.73046875" style="14" customWidth="1"/>
    <col min="2" max="2" width="13.59765625" style="14" customWidth="1"/>
    <col min="3" max="10" width="9.86328125" style="14" customWidth="1"/>
    <col min="11" max="11" width="2.59765625" style="14" customWidth="1"/>
    <col min="12" max="20" width="9.86328125" style="14" customWidth="1"/>
    <col min="21" max="26" width="9.1328125" style="14"/>
    <col min="27" max="27" width="44" style="14" customWidth="1"/>
    <col min="28" max="16384" width="9.1328125" style="14"/>
  </cols>
  <sheetData>
    <row r="1" spans="2:21" ht="36.75" customHeight="1" x14ac:dyDescent="0.35">
      <c r="B1" s="37" t="s">
        <v>108</v>
      </c>
      <c r="C1" s="37"/>
      <c r="D1" s="37"/>
      <c r="E1" s="37"/>
      <c r="F1" s="37"/>
      <c r="G1" s="37"/>
      <c r="H1" s="37"/>
      <c r="I1" s="37"/>
      <c r="J1" s="37"/>
      <c r="L1" s="36" t="s">
        <v>107</v>
      </c>
      <c r="M1" s="36"/>
      <c r="N1" s="36"/>
      <c r="O1" s="36"/>
      <c r="P1" s="36"/>
      <c r="Q1" s="36"/>
      <c r="R1" s="36"/>
      <c r="S1" s="36"/>
      <c r="T1" s="36"/>
    </row>
    <row r="2" spans="2:21" ht="15" x14ac:dyDescent="0.35">
      <c r="B2" s="38" t="s">
        <v>124</v>
      </c>
      <c r="C2" s="38"/>
      <c r="D2" s="38"/>
      <c r="E2" s="38"/>
      <c r="F2" s="38"/>
      <c r="G2" s="38"/>
      <c r="H2" s="38"/>
      <c r="I2" s="38"/>
      <c r="J2" s="38"/>
      <c r="N2" s="14" t="s">
        <v>112</v>
      </c>
    </row>
    <row r="3" spans="2:21" ht="15.75" customHeight="1" x14ac:dyDescent="0.35">
      <c r="R3" s="30">
        <v>1</v>
      </c>
    </row>
    <row r="4" spans="2:21" ht="15.75" customHeight="1" x14ac:dyDescent="0.35">
      <c r="I4" s="18" t="s">
        <v>84</v>
      </c>
    </row>
    <row r="5" spans="2:21" ht="16.5" customHeight="1" x14ac:dyDescent="0.35">
      <c r="B5" s="15" t="s">
        <v>111</v>
      </c>
      <c r="E5" s="15" t="s">
        <v>110</v>
      </c>
      <c r="I5" s="18" t="s">
        <v>85</v>
      </c>
      <c r="L5" s="29"/>
      <c r="M5" s="29"/>
      <c r="N5" s="29"/>
      <c r="O5" s="29"/>
      <c r="P5" s="29"/>
      <c r="Q5" s="29"/>
      <c r="R5" s="29"/>
      <c r="S5" s="29"/>
      <c r="T5" s="29"/>
      <c r="U5" s="29"/>
    </row>
    <row r="6" spans="2:21" ht="17.25" customHeight="1" x14ac:dyDescent="0.35">
      <c r="B6" s="16">
        <v>26</v>
      </c>
      <c r="F6" s="16">
        <v>1</v>
      </c>
      <c r="L6" s="18"/>
      <c r="M6" s="18" t="s">
        <v>103</v>
      </c>
      <c r="N6" s="18" t="s">
        <v>104</v>
      </c>
      <c r="O6" s="18" t="s">
        <v>105</v>
      </c>
      <c r="P6" s="18"/>
      <c r="Q6" s="18"/>
      <c r="R6" s="18"/>
      <c r="S6" s="18"/>
      <c r="T6" s="29"/>
      <c r="U6" s="29"/>
    </row>
    <row r="7" spans="2:21" x14ac:dyDescent="0.35">
      <c r="C7" s="17">
        <v>0</v>
      </c>
      <c r="D7" s="17">
        <v>2</v>
      </c>
      <c r="E7" s="17">
        <v>4</v>
      </c>
      <c r="L7" s="24">
        <v>1</v>
      </c>
      <c r="M7" s="27" t="s">
        <v>44</v>
      </c>
      <c r="N7" s="25">
        <f>VLOOKUP(L7,'Data '!$A$5:$Q$84,2+$R$3)</f>
        <v>78.571428571428569</v>
      </c>
      <c r="O7" s="26">
        <f>N7+0.000001*L7</f>
        <v>78.571429571428567</v>
      </c>
      <c r="P7" s="26">
        <f t="shared" ref="P7:P38" si="0">RANK(O7,O$7:O$86)</f>
        <v>4</v>
      </c>
      <c r="Q7" s="26" t="str">
        <f t="shared" ref="Q7:Q38" si="1">VLOOKUP(MATCH(L7,P$7:P$86,0),$L$7:$N$86,2)</f>
        <v>West Wimmera</v>
      </c>
      <c r="R7" s="26">
        <f t="shared" ref="R7:R38" si="2">VLOOKUP(MATCH(L7,P$7:P$86,0),$L$7:$N$86,3)</f>
        <v>100</v>
      </c>
      <c r="S7" s="18"/>
      <c r="T7" s="29"/>
      <c r="U7" s="29"/>
    </row>
    <row r="8" spans="2:21" x14ac:dyDescent="0.35">
      <c r="B8" s="19"/>
      <c r="C8" s="20" t="s">
        <v>2</v>
      </c>
      <c r="D8" s="20" t="s">
        <v>3</v>
      </c>
      <c r="E8" s="20" t="s">
        <v>4</v>
      </c>
      <c r="L8" s="24">
        <v>2</v>
      </c>
      <c r="M8" s="27" t="s">
        <v>5</v>
      </c>
      <c r="N8" s="25">
        <f>VLOOKUP(L8,'Data '!$A$5:$Q$84,2+$R$3)</f>
        <v>38.461538461538467</v>
      </c>
      <c r="O8" s="26">
        <f t="shared" ref="O8:O71" si="3">N8+0.000001*L8</f>
        <v>38.461540461538469</v>
      </c>
      <c r="P8" s="26">
        <f t="shared" si="0"/>
        <v>75</v>
      </c>
      <c r="Q8" s="26" t="str">
        <f t="shared" si="1"/>
        <v>Horsham</v>
      </c>
      <c r="R8" s="26">
        <f t="shared" si="2"/>
        <v>83.333333333333343</v>
      </c>
      <c r="S8" s="18"/>
      <c r="T8" s="29"/>
      <c r="U8" s="29"/>
    </row>
    <row r="9" spans="2:21" x14ac:dyDescent="0.35">
      <c r="B9" s="21" t="s">
        <v>1</v>
      </c>
      <c r="C9" s="22">
        <f>VLOOKUP($B$6,'Data '!$A$5:$N$84,2+$F$6+C7)</f>
        <v>62.889983579638752</v>
      </c>
      <c r="D9" s="22">
        <f>VLOOKUP($B$6,'Data '!$A$5:$N$84,2+$F$6+D7)</f>
        <v>37.024221453287197</v>
      </c>
      <c r="E9" s="22">
        <f>VLOOKUP($B$6,'Data '!$A$5:$N$84,2+$F$6+E7)</f>
        <v>50.295358649789037</v>
      </c>
      <c r="L9" s="24">
        <v>3</v>
      </c>
      <c r="M9" s="27" t="s">
        <v>12</v>
      </c>
      <c r="N9" s="25">
        <f>VLOOKUP(L9,'Data '!$A$5:$Q$84,2+$R$3)</f>
        <v>49.735449735449734</v>
      </c>
      <c r="O9" s="26">
        <f t="shared" si="3"/>
        <v>49.735452735449734</v>
      </c>
      <c r="P9" s="26">
        <f t="shared" si="0"/>
        <v>67</v>
      </c>
      <c r="Q9" s="26" t="str">
        <f t="shared" si="1"/>
        <v>Moyne</v>
      </c>
      <c r="R9" s="26">
        <f t="shared" si="2"/>
        <v>81.818181818181827</v>
      </c>
      <c r="S9" s="18"/>
      <c r="T9" s="29"/>
      <c r="U9" s="29"/>
    </row>
    <row r="10" spans="2:21" x14ac:dyDescent="0.35">
      <c r="B10" s="23" t="s">
        <v>86</v>
      </c>
      <c r="C10" s="22">
        <f>VLOOKUP($B$6,'Data '!$A$5:$N$84,8+$F$6+C7)</f>
        <v>90.91123701605288</v>
      </c>
      <c r="D10" s="22">
        <f>VLOOKUP($B$6,'Data '!$A$5:$N$84,8+$F$6+D7)</f>
        <v>78.14611486486487</v>
      </c>
      <c r="E10" s="22">
        <f>VLOOKUP($B$6,'Data '!$A$5:$N$84,8+$F$6+E7)</f>
        <v>84.163047109923156</v>
      </c>
      <c r="L10" s="24">
        <v>4</v>
      </c>
      <c r="M10" s="27" t="s">
        <v>13</v>
      </c>
      <c r="N10" s="25">
        <f>VLOOKUP(L10,'Data '!$A$5:$Q$84,2+$R$3)</f>
        <v>43.835616438356162</v>
      </c>
      <c r="O10" s="26">
        <f t="shared" si="3"/>
        <v>43.835620438356159</v>
      </c>
      <c r="P10" s="26">
        <f t="shared" si="0"/>
        <v>70</v>
      </c>
      <c r="Q10" s="26" t="str">
        <f t="shared" si="1"/>
        <v>Alpine</v>
      </c>
      <c r="R10" s="26">
        <f t="shared" si="2"/>
        <v>78.571428571428569</v>
      </c>
      <c r="S10" s="18"/>
      <c r="T10" s="29"/>
      <c r="U10" s="29"/>
    </row>
    <row r="11" spans="2:21" x14ac:dyDescent="0.35">
      <c r="L11" s="24">
        <v>5</v>
      </c>
      <c r="M11" s="27" t="s">
        <v>45</v>
      </c>
      <c r="N11" s="25">
        <f>VLOOKUP(L11,'Data '!$A$5:$Q$84,2+$R$3)</f>
        <v>57.142857142857139</v>
      </c>
      <c r="O11" s="26">
        <f t="shared" si="3"/>
        <v>57.14286214285714</v>
      </c>
      <c r="P11" s="26">
        <f t="shared" si="0"/>
        <v>45</v>
      </c>
      <c r="Q11" s="26" t="str">
        <f t="shared" si="1"/>
        <v>Cardinia</v>
      </c>
      <c r="R11" s="26">
        <f t="shared" si="2"/>
        <v>74.458874458874462</v>
      </c>
      <c r="S11" s="18"/>
      <c r="T11" s="29"/>
      <c r="U11" s="29"/>
    </row>
    <row r="12" spans="2:21" x14ac:dyDescent="0.35">
      <c r="L12" s="24">
        <v>6</v>
      </c>
      <c r="M12" s="27" t="s">
        <v>46</v>
      </c>
      <c r="N12" s="25">
        <f>VLOOKUP(L12,'Data '!$A$5:$Q$84,2+$R$3)</f>
        <v>67.272727272727266</v>
      </c>
      <c r="O12" s="26">
        <f t="shared" si="3"/>
        <v>67.272733272727265</v>
      </c>
      <c r="P12" s="26">
        <f t="shared" si="0"/>
        <v>15</v>
      </c>
      <c r="Q12" s="26" t="str">
        <f t="shared" si="1"/>
        <v>Surf Coast</v>
      </c>
      <c r="R12" s="26">
        <f t="shared" si="2"/>
        <v>73.68421052631578</v>
      </c>
      <c r="S12" s="18"/>
      <c r="T12" s="29"/>
      <c r="U12" s="29"/>
    </row>
    <row r="13" spans="2:21" x14ac:dyDescent="0.35">
      <c r="L13" s="24">
        <v>7</v>
      </c>
      <c r="M13" s="27" t="s">
        <v>14</v>
      </c>
      <c r="N13" s="25">
        <f>VLOOKUP(L13,'Data '!$A$5:$Q$84,2+$R$3)</f>
        <v>34.615384615384613</v>
      </c>
      <c r="O13" s="26">
        <f t="shared" si="3"/>
        <v>34.61539161538461</v>
      </c>
      <c r="P13" s="26">
        <f t="shared" si="0"/>
        <v>78</v>
      </c>
      <c r="Q13" s="26" t="str">
        <f t="shared" si="1"/>
        <v>Mitchell</v>
      </c>
      <c r="R13" s="26">
        <f t="shared" si="2"/>
        <v>73.643410852713174</v>
      </c>
      <c r="S13" s="18"/>
      <c r="T13" s="29"/>
      <c r="U13" s="29"/>
    </row>
    <row r="14" spans="2:21" x14ac:dyDescent="0.35">
      <c r="L14" s="24">
        <v>8</v>
      </c>
      <c r="M14" s="27" t="s">
        <v>6</v>
      </c>
      <c r="N14" s="25">
        <f>VLOOKUP(L14,'Data '!$A$5:$Q$84,2+$R$3)</f>
        <v>56.000000000000007</v>
      </c>
      <c r="O14" s="26">
        <f t="shared" si="3"/>
        <v>56.000008000000008</v>
      </c>
      <c r="P14" s="26">
        <f t="shared" si="0"/>
        <v>49</v>
      </c>
      <c r="Q14" s="26" t="str">
        <f t="shared" si="1"/>
        <v>Swan Hill</v>
      </c>
      <c r="R14" s="26">
        <f t="shared" si="2"/>
        <v>73.267326732673268</v>
      </c>
      <c r="S14" s="18"/>
      <c r="T14" s="29"/>
      <c r="U14" s="29"/>
    </row>
    <row r="15" spans="2:21" x14ac:dyDescent="0.35">
      <c r="L15" s="24">
        <v>9</v>
      </c>
      <c r="M15" s="27" t="s">
        <v>15</v>
      </c>
      <c r="N15" s="25">
        <f>VLOOKUP(L15,'Data '!$A$5:$Q$84,2+$R$3)</f>
        <v>40</v>
      </c>
      <c r="O15" s="26">
        <f t="shared" si="3"/>
        <v>40.000008999999999</v>
      </c>
      <c r="P15" s="26">
        <f t="shared" si="0"/>
        <v>73</v>
      </c>
      <c r="Q15" s="26" t="str">
        <f t="shared" si="1"/>
        <v>Casey</v>
      </c>
      <c r="R15" s="26">
        <f t="shared" si="2"/>
        <v>72.093023255813947</v>
      </c>
      <c r="S15" s="18"/>
      <c r="T15" s="29"/>
      <c r="U15" s="29"/>
    </row>
    <row r="16" spans="2:21" x14ac:dyDescent="0.35">
      <c r="L16" s="24">
        <v>10</v>
      </c>
      <c r="M16" s="27" t="s">
        <v>16</v>
      </c>
      <c r="N16" s="25">
        <f>VLOOKUP(L16,'Data '!$A$5:$Q$84,2+$R$3)</f>
        <v>60.747663551401864</v>
      </c>
      <c r="O16" s="26">
        <f t="shared" si="3"/>
        <v>60.747673551401867</v>
      </c>
      <c r="P16" s="26">
        <f t="shared" si="0"/>
        <v>31</v>
      </c>
      <c r="Q16" s="26" t="str">
        <f t="shared" si="1"/>
        <v>Maroondah</v>
      </c>
      <c r="R16" s="26">
        <f t="shared" si="2"/>
        <v>71.341463414634148</v>
      </c>
      <c r="S16" s="18"/>
      <c r="T16" s="29"/>
      <c r="U16" s="29"/>
    </row>
    <row r="17" spans="12:23" x14ac:dyDescent="0.35">
      <c r="L17" s="24">
        <v>11</v>
      </c>
      <c r="M17" s="27" t="s">
        <v>47</v>
      </c>
      <c r="N17" s="25">
        <f>VLOOKUP(L17,'Data '!$A$5:$Q$84,2+$R$3)</f>
        <v>0</v>
      </c>
      <c r="O17" s="26">
        <f t="shared" si="3"/>
        <v>1.1E-5</v>
      </c>
      <c r="P17" s="26">
        <f t="shared" si="0"/>
        <v>80</v>
      </c>
      <c r="Q17" s="26" t="str">
        <f t="shared" si="1"/>
        <v>Colac-Otway</v>
      </c>
      <c r="R17" s="26">
        <f t="shared" si="2"/>
        <v>70.909090909090907</v>
      </c>
      <c r="S17" s="18"/>
      <c r="T17" s="29"/>
      <c r="U17" s="29"/>
    </row>
    <row r="18" spans="12:23" x14ac:dyDescent="0.35">
      <c r="L18" s="24">
        <v>12</v>
      </c>
      <c r="M18" s="27" t="s">
        <v>48</v>
      </c>
      <c r="N18" s="25">
        <f>VLOOKUP(L18,'Data '!$A$5:$Q$84,2+$R$3)</f>
        <v>65.753424657534239</v>
      </c>
      <c r="O18" s="26">
        <f t="shared" si="3"/>
        <v>65.753436657534237</v>
      </c>
      <c r="P18" s="26">
        <f t="shared" si="0"/>
        <v>19</v>
      </c>
      <c r="Q18" s="26" t="str">
        <f t="shared" si="1"/>
        <v>Indigo</v>
      </c>
      <c r="R18" s="26">
        <f t="shared" si="2"/>
        <v>70.588235294117652</v>
      </c>
      <c r="S18" s="18"/>
      <c r="T18" s="29"/>
      <c r="U18" s="29"/>
    </row>
    <row r="19" spans="12:23" x14ac:dyDescent="0.35">
      <c r="L19" s="24">
        <v>13</v>
      </c>
      <c r="M19" s="27" t="s">
        <v>49</v>
      </c>
      <c r="N19" s="25">
        <f>VLOOKUP(L19,'Data '!$A$5:$Q$84,2+$R$3)</f>
        <v>74.458874458874462</v>
      </c>
      <c r="O19" s="26">
        <f t="shared" si="3"/>
        <v>74.458887458874457</v>
      </c>
      <c r="P19" s="26">
        <f t="shared" si="0"/>
        <v>5</v>
      </c>
      <c r="Q19" s="26" t="str">
        <f t="shared" si="1"/>
        <v>Corangamite</v>
      </c>
      <c r="R19" s="26">
        <f t="shared" si="2"/>
        <v>70.588235294117652</v>
      </c>
      <c r="S19" s="18"/>
      <c r="T19" s="29"/>
      <c r="U19" s="29"/>
    </row>
    <row r="20" spans="12:23" x14ac:dyDescent="0.35">
      <c r="L20" s="24">
        <v>14</v>
      </c>
      <c r="M20" s="27" t="s">
        <v>17</v>
      </c>
      <c r="N20" s="25">
        <f>VLOOKUP(L20,'Data '!$A$5:$Q$84,2+$R$3)</f>
        <v>72.093023255813947</v>
      </c>
      <c r="O20" s="26">
        <f t="shared" si="3"/>
        <v>72.09303725581394</v>
      </c>
      <c r="P20" s="26">
        <f t="shared" si="0"/>
        <v>9</v>
      </c>
      <c r="Q20" s="26" t="str">
        <f t="shared" si="1"/>
        <v>South Gippsland</v>
      </c>
      <c r="R20" s="26">
        <f t="shared" si="2"/>
        <v>68.181818181818173</v>
      </c>
      <c r="S20" s="18"/>
      <c r="T20" s="29"/>
      <c r="U20" s="29"/>
    </row>
    <row r="21" spans="12:23" x14ac:dyDescent="0.35">
      <c r="L21" s="24">
        <v>15</v>
      </c>
      <c r="M21" s="27" t="s">
        <v>50</v>
      </c>
      <c r="N21" s="25">
        <f>VLOOKUP(L21,'Data '!$A$5:$Q$84,2+$R$3)</f>
        <v>50</v>
      </c>
      <c r="O21" s="26">
        <f t="shared" si="3"/>
        <v>50.000014999999998</v>
      </c>
      <c r="P21" s="26">
        <f t="shared" si="0"/>
        <v>66</v>
      </c>
      <c r="Q21" s="26" t="str">
        <f t="shared" si="1"/>
        <v>Baw Baw</v>
      </c>
      <c r="R21" s="26">
        <f t="shared" si="2"/>
        <v>67.272727272727266</v>
      </c>
      <c r="S21" s="18"/>
      <c r="T21" s="29"/>
      <c r="U21" s="29"/>
      <c r="V21" s="18"/>
      <c r="W21" s="18"/>
    </row>
    <row r="22" spans="12:23" x14ac:dyDescent="0.35">
      <c r="L22" s="24">
        <v>16</v>
      </c>
      <c r="M22" s="27" t="s">
        <v>51</v>
      </c>
      <c r="N22" s="25">
        <f>VLOOKUP(L22,'Data '!$A$5:$Q$84,2+$R$3)</f>
        <v>70.909090909090907</v>
      </c>
      <c r="O22" s="26">
        <f t="shared" si="3"/>
        <v>70.909106909090909</v>
      </c>
      <c r="P22" s="26">
        <f t="shared" si="0"/>
        <v>11</v>
      </c>
      <c r="Q22" s="26" t="str">
        <f t="shared" si="1"/>
        <v>Wyndham</v>
      </c>
      <c r="R22" s="26">
        <f t="shared" si="2"/>
        <v>66.873706004140786</v>
      </c>
      <c r="S22" s="18"/>
      <c r="T22" s="29"/>
      <c r="U22" s="29"/>
      <c r="V22" s="18"/>
      <c r="W22" s="18"/>
    </row>
    <row r="23" spans="12:23" x14ac:dyDescent="0.35">
      <c r="L23" s="24">
        <v>17</v>
      </c>
      <c r="M23" s="27" t="s">
        <v>52</v>
      </c>
      <c r="N23" s="25">
        <f>VLOOKUP(L23,'Data '!$A$5:$Q$84,2+$R$3)</f>
        <v>70.588235294117652</v>
      </c>
      <c r="O23" s="26">
        <f t="shared" si="3"/>
        <v>70.588252294117652</v>
      </c>
      <c r="P23" s="26">
        <f t="shared" si="0"/>
        <v>13</v>
      </c>
      <c r="Q23" s="26" t="str">
        <f t="shared" si="1"/>
        <v>Mansfield</v>
      </c>
      <c r="R23" s="26">
        <f t="shared" si="2"/>
        <v>66.666666666666657</v>
      </c>
      <c r="S23" s="18"/>
      <c r="T23" s="29"/>
      <c r="U23" s="29"/>
      <c r="V23" s="18"/>
      <c r="W23" s="18"/>
    </row>
    <row r="24" spans="12:23" x14ac:dyDescent="0.35">
      <c r="L24" s="24">
        <v>18</v>
      </c>
      <c r="M24" s="27" t="s">
        <v>18</v>
      </c>
      <c r="N24" s="25">
        <f>VLOOKUP(L24,'Data '!$A$5:$Q$84,2+$R$3)</f>
        <v>54</v>
      </c>
      <c r="O24" s="26">
        <f t="shared" si="3"/>
        <v>54.000017999999997</v>
      </c>
      <c r="P24" s="26">
        <f t="shared" si="0"/>
        <v>56</v>
      </c>
      <c r="Q24" s="26" t="str">
        <f t="shared" si="1"/>
        <v>Melton</v>
      </c>
      <c r="R24" s="26">
        <f t="shared" si="2"/>
        <v>66.423357664233578</v>
      </c>
      <c r="S24" s="18"/>
      <c r="T24" s="29"/>
      <c r="U24" s="29"/>
      <c r="V24" s="18"/>
      <c r="W24" s="18"/>
    </row>
    <row r="25" spans="12:23" x14ac:dyDescent="0.35">
      <c r="L25" s="24">
        <v>19</v>
      </c>
      <c r="M25" s="27" t="s">
        <v>53</v>
      </c>
      <c r="N25" s="25">
        <f>VLOOKUP(L25,'Data '!$A$5:$Q$84,2+$R$3)</f>
        <v>58.333333333333336</v>
      </c>
      <c r="O25" s="26">
        <f t="shared" si="3"/>
        <v>58.333352333333337</v>
      </c>
      <c r="P25" s="26">
        <f t="shared" si="0"/>
        <v>42</v>
      </c>
      <c r="Q25" s="26" t="str">
        <f t="shared" si="1"/>
        <v>Campaspe</v>
      </c>
      <c r="R25" s="26">
        <f t="shared" si="2"/>
        <v>65.753424657534239</v>
      </c>
      <c r="S25" s="18"/>
      <c r="T25" s="29"/>
      <c r="U25" s="29"/>
      <c r="V25" s="18"/>
      <c r="W25" s="18"/>
    </row>
    <row r="26" spans="12:23" x14ac:dyDescent="0.35">
      <c r="L26" s="24">
        <v>20</v>
      </c>
      <c r="M26" s="27" t="s">
        <v>19</v>
      </c>
      <c r="N26" s="25">
        <f>VLOOKUP(L26,'Data '!$A$5:$Q$84,2+$R$3)</f>
        <v>59.479553903345725</v>
      </c>
      <c r="O26" s="26">
        <f t="shared" si="3"/>
        <v>59.479573903345724</v>
      </c>
      <c r="P26" s="26">
        <f t="shared" si="0"/>
        <v>37</v>
      </c>
      <c r="Q26" s="26" t="str">
        <f t="shared" si="1"/>
        <v>Pyrenees</v>
      </c>
      <c r="R26" s="26">
        <f t="shared" si="2"/>
        <v>65.384615384615387</v>
      </c>
      <c r="S26" s="18"/>
      <c r="T26" s="29"/>
      <c r="U26" s="29"/>
      <c r="V26" s="18"/>
      <c r="W26" s="18"/>
    </row>
    <row r="27" spans="12:23" x14ac:dyDescent="0.35">
      <c r="L27" s="24">
        <v>21</v>
      </c>
      <c r="M27" s="27" t="s">
        <v>54</v>
      </c>
      <c r="N27" s="25">
        <f>VLOOKUP(L27,'Data '!$A$5:$Q$84,2+$R$3)</f>
        <v>55.555555555555557</v>
      </c>
      <c r="O27" s="26">
        <f t="shared" si="3"/>
        <v>55.555576555555554</v>
      </c>
      <c r="P27" s="26">
        <f t="shared" si="0"/>
        <v>52</v>
      </c>
      <c r="Q27" s="26" t="str">
        <f t="shared" si="1"/>
        <v>Yarra Ranges</v>
      </c>
      <c r="R27" s="26">
        <f t="shared" si="2"/>
        <v>65.060240963855421</v>
      </c>
      <c r="S27" s="18"/>
      <c r="T27" s="29"/>
      <c r="U27" s="29"/>
      <c r="V27" s="18"/>
      <c r="W27" s="18"/>
    </row>
    <row r="28" spans="12:23" x14ac:dyDescent="0.35">
      <c r="L28" s="24">
        <v>22</v>
      </c>
      <c r="M28" s="27" t="s">
        <v>20</v>
      </c>
      <c r="N28" s="25">
        <f>VLOOKUP(L28,'Data '!$A$5:$Q$84,2+$R$3)</f>
        <v>59.375</v>
      </c>
      <c r="O28" s="26">
        <f t="shared" si="3"/>
        <v>59.375022000000001</v>
      </c>
      <c r="P28" s="26">
        <f t="shared" si="0"/>
        <v>38</v>
      </c>
      <c r="Q28" s="26" t="str">
        <f t="shared" si="1"/>
        <v>Knox</v>
      </c>
      <c r="R28" s="26">
        <f t="shared" si="2"/>
        <v>64.457831325301214</v>
      </c>
      <c r="S28" s="18"/>
      <c r="T28" s="29"/>
      <c r="U28" s="29"/>
      <c r="V28" s="18"/>
      <c r="W28" s="18"/>
    </row>
    <row r="29" spans="12:23" x14ac:dyDescent="0.35">
      <c r="L29" s="24">
        <v>23</v>
      </c>
      <c r="M29" s="27" t="s">
        <v>55</v>
      </c>
      <c r="N29" s="25">
        <f>VLOOKUP(L29,'Data '!$A$5:$Q$84,2+$R$3)</f>
        <v>55.357142857142861</v>
      </c>
      <c r="O29" s="26">
        <f t="shared" si="3"/>
        <v>55.35716585714286</v>
      </c>
      <c r="P29" s="26">
        <f t="shared" si="0"/>
        <v>53</v>
      </c>
      <c r="Q29" s="26" t="str">
        <f t="shared" si="1"/>
        <v>Stonnington</v>
      </c>
      <c r="R29" s="26">
        <f t="shared" si="2"/>
        <v>63.636363636363633</v>
      </c>
      <c r="S29" s="18"/>
      <c r="T29" s="29"/>
      <c r="U29" s="29"/>
      <c r="V29" s="18"/>
      <c r="W29" s="18"/>
    </row>
    <row r="30" spans="12:23" x14ac:dyDescent="0.35">
      <c r="L30" s="24">
        <v>24</v>
      </c>
      <c r="M30" s="27" t="s">
        <v>56</v>
      </c>
      <c r="N30" s="25">
        <f>VLOOKUP(L30,'Data '!$A$5:$Q$84,2+$R$3)</f>
        <v>63.414634146341463</v>
      </c>
      <c r="O30" s="26">
        <f t="shared" si="3"/>
        <v>63.414658146341466</v>
      </c>
      <c r="P30" s="26">
        <f t="shared" si="0"/>
        <v>25</v>
      </c>
      <c r="Q30" s="26" t="str">
        <f t="shared" si="1"/>
        <v>Northern Grampians</v>
      </c>
      <c r="R30" s="26">
        <f t="shared" si="2"/>
        <v>63.636363636363633</v>
      </c>
      <c r="S30" s="18"/>
      <c r="T30" s="29"/>
      <c r="U30" s="29"/>
      <c r="V30" s="18"/>
      <c r="W30" s="18"/>
    </row>
    <row r="31" spans="12:23" x14ac:dyDescent="0.35">
      <c r="L31" s="24">
        <v>25</v>
      </c>
      <c r="M31" s="27" t="s">
        <v>21</v>
      </c>
      <c r="N31" s="25">
        <f>VLOOKUP(L31,'Data '!$A$5:$Q$84,2+$R$3)</f>
        <v>56.399999999999991</v>
      </c>
      <c r="O31" s="26">
        <f t="shared" si="3"/>
        <v>56.400024999999992</v>
      </c>
      <c r="P31" s="26">
        <f t="shared" si="0"/>
        <v>48</v>
      </c>
      <c r="Q31" s="26" t="str">
        <f t="shared" si="1"/>
        <v>Golden Plains</v>
      </c>
      <c r="R31" s="26">
        <f t="shared" si="2"/>
        <v>63.414634146341463</v>
      </c>
      <c r="S31" s="18"/>
      <c r="T31" s="29"/>
      <c r="U31" s="29"/>
      <c r="V31" s="18"/>
      <c r="W31" s="18"/>
    </row>
    <row r="32" spans="12:23" ht="6" customHeight="1" x14ac:dyDescent="0.35">
      <c r="L32" s="24">
        <v>26</v>
      </c>
      <c r="M32" s="27" t="s">
        <v>22</v>
      </c>
      <c r="N32" s="25">
        <f>VLOOKUP(L32,'Data '!$A$5:$Q$84,2+$R$3)</f>
        <v>62.889983579638752</v>
      </c>
      <c r="O32" s="26">
        <f t="shared" si="3"/>
        <v>62.89000957963875</v>
      </c>
      <c r="P32" s="26">
        <f t="shared" si="0"/>
        <v>28</v>
      </c>
      <c r="Q32" s="26" t="str">
        <f t="shared" si="1"/>
        <v>Port Phillip</v>
      </c>
      <c r="R32" s="26">
        <f t="shared" si="2"/>
        <v>63.265306122448983</v>
      </c>
      <c r="S32" s="18"/>
      <c r="T32" s="29"/>
      <c r="U32" s="29"/>
      <c r="V32" s="18"/>
      <c r="W32" s="18"/>
    </row>
    <row r="33" spans="1:27" ht="16.5" customHeight="1" x14ac:dyDescent="0.35">
      <c r="L33" s="24">
        <v>27</v>
      </c>
      <c r="M33" s="27" t="s">
        <v>23</v>
      </c>
      <c r="N33" s="25">
        <f>VLOOKUP(L33,'Data '!$A$5:$Q$84,2+$R$3)</f>
        <v>55.248618784530393</v>
      </c>
      <c r="O33" s="26">
        <f t="shared" si="3"/>
        <v>55.248645784530396</v>
      </c>
      <c r="P33" s="26">
        <f t="shared" si="0"/>
        <v>54</v>
      </c>
      <c r="Q33" s="26" t="str">
        <f t="shared" si="1"/>
        <v>Melbourne</v>
      </c>
      <c r="R33" s="26">
        <f t="shared" si="2"/>
        <v>62.903225806451616</v>
      </c>
      <c r="S33" s="18"/>
      <c r="T33" s="29"/>
      <c r="U33" s="29"/>
      <c r="V33" s="18"/>
      <c r="W33" s="18"/>
      <c r="Z33" s="18"/>
      <c r="AA33" s="18"/>
    </row>
    <row r="34" spans="1:27" x14ac:dyDescent="0.35">
      <c r="A34" s="29"/>
      <c r="B34" s="29"/>
      <c r="C34" s="29"/>
      <c r="D34" s="29"/>
      <c r="E34" s="29"/>
      <c r="F34" s="29"/>
      <c r="G34" s="29"/>
      <c r="I34" s="29"/>
      <c r="J34" s="29"/>
      <c r="L34" s="24">
        <v>28</v>
      </c>
      <c r="M34" s="27" t="s">
        <v>24</v>
      </c>
      <c r="N34" s="25">
        <f>VLOOKUP(L34,'Data '!$A$5:$Q$84,2+$R$3)</f>
        <v>55.895196506550214</v>
      </c>
      <c r="O34" s="26">
        <f t="shared" si="3"/>
        <v>55.895224506550214</v>
      </c>
      <c r="P34" s="26">
        <f t="shared" si="0"/>
        <v>51</v>
      </c>
      <c r="Q34" s="26" t="str">
        <f t="shared" si="1"/>
        <v>Greater Dandenong</v>
      </c>
      <c r="R34" s="26">
        <f t="shared" si="2"/>
        <v>62.889983579638752</v>
      </c>
      <c r="S34" s="18"/>
      <c r="T34" s="29"/>
      <c r="U34" s="29"/>
      <c r="V34" s="18"/>
      <c r="W34" s="18"/>
      <c r="Z34" s="18"/>
      <c r="AA34" s="18"/>
    </row>
    <row r="35" spans="1:27" x14ac:dyDescent="0.35">
      <c r="A35" s="29"/>
      <c r="B35" s="29"/>
      <c r="C35" s="29"/>
      <c r="D35" s="29"/>
      <c r="E35" s="29"/>
      <c r="F35" s="29"/>
      <c r="G35" s="29"/>
      <c r="H35" s="29"/>
      <c r="I35" s="29"/>
      <c r="J35" s="29"/>
      <c r="L35" s="24">
        <v>29</v>
      </c>
      <c r="M35" s="27" t="s">
        <v>57</v>
      </c>
      <c r="N35" s="25">
        <f>VLOOKUP(L35,'Data '!$A$5:$Q$84,2+$R$3)</f>
        <v>50</v>
      </c>
      <c r="O35" s="26">
        <f t="shared" si="3"/>
        <v>50.000028999999998</v>
      </c>
      <c r="P35" s="26">
        <f t="shared" si="0"/>
        <v>65</v>
      </c>
      <c r="Q35" s="26" t="str">
        <f t="shared" si="1"/>
        <v>Macedon Ranges</v>
      </c>
      <c r="R35" s="26">
        <f t="shared" si="2"/>
        <v>62.5</v>
      </c>
      <c r="S35" s="18"/>
      <c r="T35" s="29"/>
      <c r="U35" s="29"/>
      <c r="V35" s="18"/>
      <c r="W35" s="18"/>
      <c r="Z35" s="18"/>
      <c r="AA35" s="28" t="s">
        <v>96</v>
      </c>
    </row>
    <row r="36" spans="1:27" x14ac:dyDescent="0.35">
      <c r="A36" s="29"/>
      <c r="B36" s="29"/>
      <c r="F36" s="29"/>
      <c r="G36" s="29"/>
      <c r="H36" s="29"/>
      <c r="I36" s="29"/>
      <c r="J36" s="29"/>
      <c r="L36" s="24">
        <v>30</v>
      </c>
      <c r="M36" s="27" t="s">
        <v>58</v>
      </c>
      <c r="N36" s="25">
        <f>VLOOKUP(L36,'Data '!$A$5:$Q$84,2+$R$3)</f>
        <v>60</v>
      </c>
      <c r="O36" s="26">
        <f t="shared" si="3"/>
        <v>60.000030000000002</v>
      </c>
      <c r="P36" s="26">
        <f t="shared" si="0"/>
        <v>35</v>
      </c>
      <c r="Q36" s="26" t="str">
        <f t="shared" si="1"/>
        <v>Warrnambool</v>
      </c>
      <c r="R36" s="26">
        <f t="shared" si="2"/>
        <v>60.869565217391312</v>
      </c>
      <c r="S36" s="18"/>
      <c r="T36" s="29"/>
      <c r="U36" s="29"/>
      <c r="V36" s="18"/>
      <c r="W36" s="18"/>
      <c r="Z36" s="18"/>
      <c r="AA36" s="28" t="s">
        <v>99</v>
      </c>
    </row>
    <row r="37" spans="1:27" x14ac:dyDescent="0.35">
      <c r="H37" s="29"/>
      <c r="I37" s="29"/>
      <c r="J37" s="29"/>
      <c r="L37" s="24">
        <v>31</v>
      </c>
      <c r="M37" s="27" t="s">
        <v>25</v>
      </c>
      <c r="N37" s="25">
        <f>VLOOKUP(L37,'Data '!$A$5:$Q$84,2+$R$3)</f>
        <v>50</v>
      </c>
      <c r="O37" s="26">
        <f t="shared" si="3"/>
        <v>50.000031</v>
      </c>
      <c r="P37" s="26">
        <f t="shared" si="0"/>
        <v>64</v>
      </c>
      <c r="Q37" s="26" t="str">
        <f t="shared" si="1"/>
        <v>Brimbank</v>
      </c>
      <c r="R37" s="26">
        <f t="shared" si="2"/>
        <v>60.747663551401864</v>
      </c>
      <c r="S37" s="18"/>
      <c r="T37" s="29"/>
      <c r="U37" s="29"/>
      <c r="V37" s="18"/>
      <c r="W37" s="18"/>
      <c r="Z37" s="18"/>
      <c r="AA37" s="28" t="s">
        <v>91</v>
      </c>
    </row>
    <row r="38" spans="1:27" x14ac:dyDescent="0.35">
      <c r="H38" s="29"/>
      <c r="I38" s="29"/>
      <c r="J38" s="29"/>
      <c r="L38" s="24">
        <v>32</v>
      </c>
      <c r="M38" s="27" t="s">
        <v>7</v>
      </c>
      <c r="N38" s="25">
        <f>VLOOKUP(L38,'Data '!$A$5:$Q$84,2+$R$3)</f>
        <v>83.333333333333343</v>
      </c>
      <c r="O38" s="26">
        <f t="shared" si="3"/>
        <v>83.333365333333347</v>
      </c>
      <c r="P38" s="26">
        <f t="shared" si="0"/>
        <v>2</v>
      </c>
      <c r="Q38" s="26" t="str">
        <f t="shared" si="1"/>
        <v>Moorabool</v>
      </c>
      <c r="R38" s="26">
        <f t="shared" si="2"/>
        <v>60.24096385542169</v>
      </c>
      <c r="S38" s="18"/>
      <c r="T38" s="29"/>
      <c r="U38" s="29"/>
      <c r="V38" s="18"/>
      <c r="W38" s="18"/>
      <c r="Z38" s="18"/>
      <c r="AA38" s="28" t="s">
        <v>97</v>
      </c>
    </row>
    <row r="39" spans="1:27" x14ac:dyDescent="0.35">
      <c r="H39" s="29"/>
      <c r="I39" s="29"/>
      <c r="J39" s="29"/>
      <c r="L39" s="24">
        <v>33</v>
      </c>
      <c r="M39" s="27" t="s">
        <v>26</v>
      </c>
      <c r="N39" s="25">
        <f>VLOOKUP(L39,'Data '!$A$5:$Q$84,2+$R$3)</f>
        <v>51.442786069651739</v>
      </c>
      <c r="O39" s="26">
        <f t="shared" si="3"/>
        <v>51.44281906965174</v>
      </c>
      <c r="P39" s="26">
        <f t="shared" ref="P39:P70" si="4">RANK(O39,O$7:O$86)</f>
        <v>62</v>
      </c>
      <c r="Q39" s="26" t="str">
        <f t="shared" ref="Q39:Q70" si="5">VLOOKUP(MATCH(L39,P$7:P$86,0),$L$7:$N$86,2)</f>
        <v>Towong</v>
      </c>
      <c r="R39" s="26">
        <f t="shared" ref="R39:R70" si="6">VLOOKUP(MATCH(L39,P$7:P$86,0),$L$7:$N$86,3)</f>
        <v>60</v>
      </c>
      <c r="S39" s="18"/>
      <c r="T39" s="29"/>
      <c r="U39" s="29"/>
      <c r="V39" s="18"/>
      <c r="W39" s="18"/>
      <c r="Z39" s="18"/>
      <c r="AA39" s="28" t="s">
        <v>92</v>
      </c>
    </row>
    <row r="40" spans="1:27" x14ac:dyDescent="0.35">
      <c r="H40" s="29"/>
      <c r="I40" s="29"/>
      <c r="J40" s="29"/>
      <c r="L40" s="24">
        <v>34</v>
      </c>
      <c r="M40" s="27" t="s">
        <v>59</v>
      </c>
      <c r="N40" s="25">
        <f>VLOOKUP(L40,'Data '!$A$5:$Q$84,2+$R$3)</f>
        <v>70.588235294117652</v>
      </c>
      <c r="O40" s="26">
        <f t="shared" si="3"/>
        <v>70.588269294117651</v>
      </c>
      <c r="P40" s="26">
        <f t="shared" si="4"/>
        <v>12</v>
      </c>
      <c r="Q40" s="26" t="str">
        <f t="shared" si="5"/>
        <v>Moira</v>
      </c>
      <c r="R40" s="26">
        <f t="shared" si="6"/>
        <v>60</v>
      </c>
      <c r="S40" s="18"/>
      <c r="T40" s="29"/>
      <c r="U40" s="29"/>
      <c r="V40" s="18"/>
      <c r="W40" s="18"/>
      <c r="Z40" s="18"/>
      <c r="AA40" s="28" t="s">
        <v>98</v>
      </c>
    </row>
    <row r="41" spans="1:27" x14ac:dyDescent="0.35">
      <c r="H41" s="29"/>
      <c r="I41" s="29"/>
      <c r="J41" s="29"/>
      <c r="L41" s="24">
        <v>35</v>
      </c>
      <c r="M41" s="27" t="s">
        <v>27</v>
      </c>
      <c r="N41" s="25">
        <f>VLOOKUP(L41,'Data '!$A$5:$Q$84,2+$R$3)</f>
        <v>59.016393442622949</v>
      </c>
      <c r="O41" s="26">
        <f t="shared" si="3"/>
        <v>59.016428442622946</v>
      </c>
      <c r="P41" s="26">
        <f t="shared" si="4"/>
        <v>40</v>
      </c>
      <c r="Q41" s="26" t="str">
        <f t="shared" si="5"/>
        <v>Hindmarsh</v>
      </c>
      <c r="R41" s="26">
        <f t="shared" si="6"/>
        <v>60</v>
      </c>
      <c r="S41" s="18"/>
      <c r="T41" s="29"/>
      <c r="U41" s="29"/>
      <c r="V41" s="18"/>
      <c r="W41" s="18"/>
      <c r="Z41" s="18"/>
      <c r="AA41" s="28" t="s">
        <v>93</v>
      </c>
    </row>
    <row r="42" spans="1:27" x14ac:dyDescent="0.35">
      <c r="H42" s="29"/>
      <c r="I42" s="29"/>
      <c r="J42" s="29"/>
      <c r="L42" s="24">
        <v>36</v>
      </c>
      <c r="M42" s="27" t="s">
        <v>28</v>
      </c>
      <c r="N42" s="25">
        <f>VLOOKUP(L42,'Data '!$A$5:$Q$84,2+$R$3)</f>
        <v>64.457831325301214</v>
      </c>
      <c r="O42" s="26">
        <f t="shared" si="3"/>
        <v>64.457867325301208</v>
      </c>
      <c r="P42" s="26">
        <f t="shared" si="4"/>
        <v>22</v>
      </c>
      <c r="Q42" s="26" t="str">
        <f t="shared" si="5"/>
        <v>Victoria</v>
      </c>
      <c r="R42" s="26">
        <f t="shared" si="6"/>
        <v>59.950296310456899</v>
      </c>
      <c r="S42" s="18"/>
      <c r="T42" s="29"/>
      <c r="U42" s="29"/>
      <c r="V42" s="18"/>
      <c r="W42" s="18"/>
      <c r="Z42" s="18"/>
      <c r="AA42" s="28" t="s">
        <v>100</v>
      </c>
    </row>
    <row r="43" spans="1:27" x14ac:dyDescent="0.35">
      <c r="H43" s="29"/>
      <c r="I43" s="29"/>
      <c r="J43" s="29"/>
      <c r="L43" s="24">
        <v>37</v>
      </c>
      <c r="M43" s="27" t="s">
        <v>29</v>
      </c>
      <c r="N43" s="25">
        <f>VLOOKUP(L43,'Data '!$A$5:$Q$84,2+$R$3)</f>
        <v>38.502673796791441</v>
      </c>
      <c r="O43" s="26">
        <f t="shared" si="3"/>
        <v>38.50271079679144</v>
      </c>
      <c r="P43" s="26">
        <f t="shared" si="4"/>
        <v>74</v>
      </c>
      <c r="Q43" s="26" t="str">
        <f t="shared" si="5"/>
        <v>Frankston</v>
      </c>
      <c r="R43" s="26">
        <f t="shared" si="6"/>
        <v>59.479553903345725</v>
      </c>
      <c r="S43" s="18"/>
      <c r="T43" s="29"/>
      <c r="U43" s="29"/>
      <c r="V43" s="18"/>
      <c r="W43" s="18"/>
      <c r="Z43" s="18"/>
      <c r="AA43" s="28" t="s">
        <v>94</v>
      </c>
    </row>
    <row r="44" spans="1:27" x14ac:dyDescent="0.35">
      <c r="H44" s="29"/>
      <c r="I44" s="29"/>
      <c r="J44" s="29"/>
      <c r="L44" s="24">
        <v>38</v>
      </c>
      <c r="M44" s="27" t="s">
        <v>60</v>
      </c>
      <c r="N44" s="25">
        <f>VLOOKUP(L44,'Data '!$A$5:$Q$84,2+$R$3)</f>
        <v>43.75</v>
      </c>
      <c r="O44" s="26">
        <f t="shared" si="3"/>
        <v>43.750038000000004</v>
      </c>
      <c r="P44" s="26">
        <f t="shared" si="4"/>
        <v>72</v>
      </c>
      <c r="Q44" s="26" t="str">
        <f t="shared" si="5"/>
        <v>Glen Eira</v>
      </c>
      <c r="R44" s="26">
        <f t="shared" si="6"/>
        <v>59.375</v>
      </c>
      <c r="S44" s="18"/>
      <c r="T44" s="29"/>
      <c r="U44" s="29"/>
      <c r="V44" s="18"/>
      <c r="W44" s="18"/>
      <c r="Z44" s="18"/>
      <c r="AA44" s="28" t="s">
        <v>101</v>
      </c>
    </row>
    <row r="45" spans="1:27" x14ac:dyDescent="0.35">
      <c r="H45" s="29"/>
      <c r="I45" s="29"/>
      <c r="J45" s="29"/>
      <c r="L45" s="24">
        <v>39</v>
      </c>
      <c r="M45" s="27" t="s">
        <v>61</v>
      </c>
      <c r="N45" s="25">
        <f>VLOOKUP(L45,'Data '!$A$5:$Q$84,2+$R$3)</f>
        <v>62.5</v>
      </c>
      <c r="O45" s="26">
        <f t="shared" si="3"/>
        <v>62.500039000000001</v>
      </c>
      <c r="P45" s="26">
        <f t="shared" si="4"/>
        <v>29</v>
      </c>
      <c r="Q45" s="26" t="str">
        <f t="shared" si="5"/>
        <v>Mornington Pen.</v>
      </c>
      <c r="R45" s="26">
        <f t="shared" si="6"/>
        <v>59.016393442622949</v>
      </c>
      <c r="S45" s="18"/>
      <c r="T45" s="29"/>
      <c r="U45" s="29"/>
      <c r="V45" s="18"/>
      <c r="W45" s="18"/>
      <c r="Z45" s="18"/>
      <c r="AA45" s="28" t="s">
        <v>95</v>
      </c>
    </row>
    <row r="46" spans="1:27" x14ac:dyDescent="0.35">
      <c r="H46" s="29"/>
      <c r="I46" s="29"/>
      <c r="J46" s="29"/>
      <c r="L46" s="24">
        <v>40</v>
      </c>
      <c r="M46" s="27" t="s">
        <v>30</v>
      </c>
      <c r="N46" s="25">
        <f>VLOOKUP(L46,'Data '!$A$5:$Q$84,2+$R$3)</f>
        <v>56.666666666666664</v>
      </c>
      <c r="O46" s="26">
        <f t="shared" si="3"/>
        <v>56.666706666666663</v>
      </c>
      <c r="P46" s="26">
        <f t="shared" si="4"/>
        <v>47</v>
      </c>
      <c r="Q46" s="26" t="str">
        <f t="shared" si="5"/>
        <v>Kingston</v>
      </c>
      <c r="R46" s="26">
        <f t="shared" si="6"/>
        <v>59.016393442622949</v>
      </c>
      <c r="S46" s="18"/>
      <c r="T46" s="29"/>
      <c r="U46" s="29"/>
      <c r="V46" s="18"/>
      <c r="W46" s="18"/>
      <c r="Z46" s="18"/>
      <c r="AA46" s="28" t="s">
        <v>102</v>
      </c>
    </row>
    <row r="47" spans="1:27" x14ac:dyDescent="0.35">
      <c r="H47" s="29"/>
      <c r="I47" s="29"/>
      <c r="J47" s="29"/>
      <c r="L47" s="24">
        <v>41</v>
      </c>
      <c r="M47" s="27" t="s">
        <v>62</v>
      </c>
      <c r="N47" s="25">
        <f>VLOOKUP(L47,'Data '!$A$5:$Q$84,2+$R$3)</f>
        <v>66.666666666666657</v>
      </c>
      <c r="O47" s="26">
        <f t="shared" si="3"/>
        <v>66.666707666666653</v>
      </c>
      <c r="P47" s="26">
        <f t="shared" si="4"/>
        <v>17</v>
      </c>
      <c r="Q47" s="26" t="str">
        <f t="shared" si="5"/>
        <v>Yarra</v>
      </c>
      <c r="R47" s="26">
        <f t="shared" si="6"/>
        <v>58.536585365853654</v>
      </c>
      <c r="S47" s="18"/>
      <c r="T47" s="29"/>
      <c r="U47" s="29"/>
      <c r="V47" s="18"/>
      <c r="W47" s="18"/>
      <c r="Z47" s="18"/>
      <c r="AA47" s="28" t="s">
        <v>109</v>
      </c>
    </row>
    <row r="48" spans="1:27" x14ac:dyDescent="0.35">
      <c r="H48" s="29"/>
      <c r="I48" s="29"/>
      <c r="J48" s="29"/>
      <c r="L48" s="24">
        <v>42</v>
      </c>
      <c r="M48" s="27" t="s">
        <v>31</v>
      </c>
      <c r="N48" s="25">
        <f>VLOOKUP(L48,'Data '!$A$5:$Q$84,2+$R$3)</f>
        <v>58.139534883720934</v>
      </c>
      <c r="O48" s="26">
        <f t="shared" si="3"/>
        <v>58.139576883720935</v>
      </c>
      <c r="P48" s="26">
        <f t="shared" si="4"/>
        <v>43</v>
      </c>
      <c r="Q48" s="26" t="str">
        <f t="shared" si="5"/>
        <v>East Gippsland</v>
      </c>
      <c r="R48" s="26">
        <f t="shared" si="6"/>
        <v>58.333333333333336</v>
      </c>
      <c r="S48" s="18"/>
      <c r="T48" s="29"/>
      <c r="U48" s="29"/>
      <c r="V48" s="18"/>
      <c r="W48" s="18"/>
      <c r="Z48" s="18"/>
      <c r="AA48" s="28" t="s">
        <v>113</v>
      </c>
    </row>
    <row r="49" spans="8:27" x14ac:dyDescent="0.35">
      <c r="H49" s="29"/>
      <c r="I49" s="29"/>
      <c r="J49" s="29"/>
      <c r="L49" s="24">
        <v>43</v>
      </c>
      <c r="M49" s="27" t="s">
        <v>32</v>
      </c>
      <c r="N49" s="25">
        <f>VLOOKUP(L49,'Data '!$A$5:$Q$84,2+$R$3)</f>
        <v>71.341463414634148</v>
      </c>
      <c r="O49" s="26">
        <f t="shared" si="3"/>
        <v>71.341506414634154</v>
      </c>
      <c r="P49" s="26">
        <f t="shared" si="4"/>
        <v>10</v>
      </c>
      <c r="Q49" s="26" t="str">
        <f t="shared" si="5"/>
        <v>Maribyrnong</v>
      </c>
      <c r="R49" s="26">
        <f t="shared" si="6"/>
        <v>58.139534883720934</v>
      </c>
      <c r="S49" s="18"/>
      <c r="T49" s="29"/>
      <c r="U49" s="29"/>
      <c r="V49" s="18"/>
      <c r="W49" s="18"/>
      <c r="Z49" s="18"/>
      <c r="AA49" s="28" t="s">
        <v>114</v>
      </c>
    </row>
    <row r="50" spans="8:27" x14ac:dyDescent="0.35">
      <c r="H50" s="29"/>
      <c r="I50" s="29"/>
      <c r="J50" s="29"/>
      <c r="L50" s="24">
        <v>44</v>
      </c>
      <c r="M50" s="27" t="s">
        <v>33</v>
      </c>
      <c r="N50" s="25">
        <f>VLOOKUP(L50,'Data '!$A$5:$Q$84,2+$R$3)</f>
        <v>62.903225806451616</v>
      </c>
      <c r="O50" s="26">
        <f t="shared" si="3"/>
        <v>62.903269806451618</v>
      </c>
      <c r="P50" s="26">
        <f t="shared" si="4"/>
        <v>27</v>
      </c>
      <c r="Q50" s="26" t="str">
        <f t="shared" si="5"/>
        <v>Moreland</v>
      </c>
      <c r="R50" s="26">
        <f t="shared" si="6"/>
        <v>57.485029940119759</v>
      </c>
      <c r="S50" s="18"/>
      <c r="T50" s="29"/>
      <c r="U50" s="29"/>
      <c r="V50" s="18"/>
      <c r="W50" s="18"/>
      <c r="Z50" s="18"/>
      <c r="AA50" s="18"/>
    </row>
    <row r="51" spans="8:27" x14ac:dyDescent="0.35">
      <c r="H51" s="29"/>
      <c r="I51" s="29"/>
      <c r="J51" s="29"/>
      <c r="L51" s="24">
        <v>45</v>
      </c>
      <c r="M51" s="27" t="s">
        <v>63</v>
      </c>
      <c r="N51" s="25">
        <f>VLOOKUP(L51,'Data '!$A$5:$Q$84,2+$R$3)</f>
        <v>66.423357664233578</v>
      </c>
      <c r="O51" s="26">
        <f t="shared" si="3"/>
        <v>66.423402664233578</v>
      </c>
      <c r="P51" s="26">
        <f t="shared" si="4"/>
        <v>18</v>
      </c>
      <c r="Q51" s="26" t="str">
        <f t="shared" si="5"/>
        <v>Bass Coast</v>
      </c>
      <c r="R51" s="26">
        <f t="shared" si="6"/>
        <v>57.142857142857139</v>
      </c>
      <c r="S51" s="18"/>
      <c r="T51" s="29"/>
      <c r="U51" s="29"/>
      <c r="V51" s="18"/>
      <c r="W51" s="18"/>
      <c r="Z51" s="18"/>
      <c r="AA51" s="18"/>
    </row>
    <row r="52" spans="8:27" x14ac:dyDescent="0.35">
      <c r="H52" s="29"/>
      <c r="I52" s="29"/>
      <c r="J52" s="29"/>
      <c r="L52" s="24">
        <v>46</v>
      </c>
      <c r="M52" s="27" t="s">
        <v>8</v>
      </c>
      <c r="N52" s="25">
        <f>VLOOKUP(L52,'Data '!$A$5:$Q$84,2+$R$3)</f>
        <v>54.146341463414636</v>
      </c>
      <c r="O52" s="26">
        <f t="shared" si="3"/>
        <v>54.146387463414634</v>
      </c>
      <c r="P52" s="26">
        <f t="shared" si="4"/>
        <v>55</v>
      </c>
      <c r="Q52" s="26" t="str">
        <f t="shared" si="5"/>
        <v>Whittlesea</v>
      </c>
      <c r="R52" s="26">
        <f t="shared" si="6"/>
        <v>56.832971800433839</v>
      </c>
      <c r="S52" s="18"/>
      <c r="T52" s="29"/>
      <c r="U52" s="29"/>
      <c r="V52" s="18"/>
      <c r="W52" s="18"/>
      <c r="Z52" s="18"/>
      <c r="AA52" s="18"/>
    </row>
    <row r="53" spans="8:27" x14ac:dyDescent="0.35">
      <c r="H53" s="29"/>
      <c r="I53" s="29"/>
      <c r="J53" s="29"/>
      <c r="L53" s="24">
        <v>47</v>
      </c>
      <c r="M53" s="27" t="s">
        <v>64</v>
      </c>
      <c r="N53" s="25">
        <f>VLOOKUP(L53,'Data '!$A$5:$Q$84,2+$R$3)</f>
        <v>73.643410852713174</v>
      </c>
      <c r="O53" s="26">
        <f t="shared" si="3"/>
        <v>73.643457852713169</v>
      </c>
      <c r="P53" s="26">
        <f t="shared" si="4"/>
        <v>7</v>
      </c>
      <c r="Q53" s="26" t="str">
        <f t="shared" si="5"/>
        <v>Manningham</v>
      </c>
      <c r="R53" s="26">
        <f t="shared" si="6"/>
        <v>56.666666666666664</v>
      </c>
      <c r="S53" s="18"/>
      <c r="T53" s="29"/>
      <c r="U53" s="29"/>
      <c r="V53" s="18"/>
      <c r="W53" s="18"/>
      <c r="Z53" s="18"/>
      <c r="AA53" s="18"/>
    </row>
    <row r="54" spans="8:27" x14ac:dyDescent="0.35">
      <c r="H54" s="29"/>
      <c r="I54" s="29"/>
      <c r="J54" s="29"/>
      <c r="L54" s="24">
        <v>48</v>
      </c>
      <c r="M54" s="27" t="s">
        <v>65</v>
      </c>
      <c r="N54" s="25">
        <f>VLOOKUP(L54,'Data '!$A$5:$Q$84,2+$R$3)</f>
        <v>60</v>
      </c>
      <c r="O54" s="26">
        <f t="shared" si="3"/>
        <v>60.000048</v>
      </c>
      <c r="P54" s="26">
        <f t="shared" si="4"/>
        <v>34</v>
      </c>
      <c r="Q54" s="26" t="str">
        <f t="shared" si="5"/>
        <v>Greater Bendigo</v>
      </c>
      <c r="R54" s="26">
        <f t="shared" si="6"/>
        <v>56.399999999999991</v>
      </c>
      <c r="S54" s="18"/>
      <c r="T54" s="29"/>
      <c r="U54" s="29"/>
      <c r="Z54" s="18"/>
      <c r="AA54" s="18"/>
    </row>
    <row r="55" spans="8:27" x14ac:dyDescent="0.35">
      <c r="H55" s="29"/>
      <c r="I55" s="29"/>
      <c r="J55" s="29"/>
      <c r="L55" s="24">
        <v>49</v>
      </c>
      <c r="M55" s="27" t="s">
        <v>34</v>
      </c>
      <c r="N55" s="25">
        <f>VLOOKUP(L55,'Data '!$A$5:$Q$84,2+$R$3)</f>
        <v>53.020134228187921</v>
      </c>
      <c r="O55" s="26">
        <f t="shared" si="3"/>
        <v>53.020183228187918</v>
      </c>
      <c r="P55" s="26">
        <f t="shared" si="4"/>
        <v>59</v>
      </c>
      <c r="Q55" s="26" t="str">
        <f t="shared" si="5"/>
        <v>Benalla</v>
      </c>
      <c r="R55" s="26">
        <f t="shared" si="6"/>
        <v>56.000000000000007</v>
      </c>
      <c r="S55" s="18"/>
      <c r="T55" s="29"/>
      <c r="U55" s="29"/>
    </row>
    <row r="56" spans="8:27" x14ac:dyDescent="0.35">
      <c r="H56" s="29"/>
      <c r="I56" s="29"/>
      <c r="J56" s="29"/>
      <c r="L56" s="24">
        <v>50</v>
      </c>
      <c r="M56" s="27" t="s">
        <v>35</v>
      </c>
      <c r="N56" s="25">
        <f>VLOOKUP(L56,'Data '!$A$5:$Q$84,2+$R$3)</f>
        <v>48.484848484848484</v>
      </c>
      <c r="O56" s="26">
        <f t="shared" si="3"/>
        <v>48.484898484848486</v>
      </c>
      <c r="P56" s="26">
        <f t="shared" si="4"/>
        <v>68</v>
      </c>
      <c r="Q56" s="26" t="str">
        <f t="shared" si="5"/>
        <v>Wodonga</v>
      </c>
      <c r="R56" s="26">
        <f t="shared" si="6"/>
        <v>55.952380952380956</v>
      </c>
      <c r="S56" s="18"/>
      <c r="T56" s="29"/>
      <c r="U56" s="29"/>
    </row>
    <row r="57" spans="8:27" x14ac:dyDescent="0.35">
      <c r="H57" s="29"/>
      <c r="I57" s="29"/>
      <c r="J57" s="29"/>
      <c r="L57" s="24">
        <v>51</v>
      </c>
      <c r="M57" s="27" t="s">
        <v>66</v>
      </c>
      <c r="N57" s="25">
        <f>VLOOKUP(L57,'Data '!$A$5:$Q$84,2+$R$3)</f>
        <v>60.24096385542169</v>
      </c>
      <c r="O57" s="26">
        <f t="shared" si="3"/>
        <v>60.241014855421689</v>
      </c>
      <c r="P57" s="26">
        <f t="shared" si="4"/>
        <v>32</v>
      </c>
      <c r="Q57" s="26" t="str">
        <f t="shared" si="5"/>
        <v>Greater Shepparton</v>
      </c>
      <c r="R57" s="26">
        <f t="shared" si="6"/>
        <v>55.895196506550214</v>
      </c>
      <c r="S57" s="18"/>
      <c r="T57" s="29"/>
      <c r="U57" s="29"/>
    </row>
    <row r="58" spans="8:27" x14ac:dyDescent="0.35">
      <c r="H58" s="29"/>
      <c r="I58" s="29"/>
      <c r="J58" s="29"/>
      <c r="L58" s="24">
        <v>52</v>
      </c>
      <c r="M58" s="27" t="s">
        <v>36</v>
      </c>
      <c r="N58" s="25">
        <f>VLOOKUP(L58,'Data '!$A$5:$Q$84,2+$R$3)</f>
        <v>57.485029940119759</v>
      </c>
      <c r="O58" s="26">
        <f t="shared" si="3"/>
        <v>57.485081940119755</v>
      </c>
      <c r="P58" s="26">
        <f t="shared" si="4"/>
        <v>44</v>
      </c>
      <c r="Q58" s="26" t="str">
        <f t="shared" si="5"/>
        <v>Gannawarra</v>
      </c>
      <c r="R58" s="26">
        <f t="shared" si="6"/>
        <v>55.555555555555557</v>
      </c>
      <c r="S58" s="18"/>
      <c r="T58" s="29"/>
      <c r="U58" s="29"/>
    </row>
    <row r="59" spans="8:27" x14ac:dyDescent="0.35">
      <c r="H59" s="29"/>
      <c r="I59" s="29"/>
      <c r="J59" s="29"/>
      <c r="L59" s="24">
        <v>53</v>
      </c>
      <c r="M59" s="27" t="s">
        <v>106</v>
      </c>
      <c r="N59" s="25">
        <f>VLOOKUP(L59,'Data '!$A$5:$Q$84,2+$R$3)</f>
        <v>59.016393442622949</v>
      </c>
      <c r="O59" s="26">
        <f t="shared" si="3"/>
        <v>59.01644644262295</v>
      </c>
      <c r="P59" s="26">
        <f t="shared" si="4"/>
        <v>39</v>
      </c>
      <c r="Q59" s="26" t="str">
        <f t="shared" si="5"/>
        <v>Glenelg</v>
      </c>
      <c r="R59" s="26">
        <f t="shared" si="6"/>
        <v>55.357142857142861</v>
      </c>
      <c r="S59" s="18"/>
      <c r="T59" s="29"/>
      <c r="U59" s="29"/>
    </row>
    <row r="60" spans="8:27" x14ac:dyDescent="0.35">
      <c r="H60" s="29"/>
      <c r="I60" s="29"/>
      <c r="J60" s="29"/>
      <c r="L60" s="24">
        <v>54</v>
      </c>
      <c r="M60" s="27" t="s">
        <v>68</v>
      </c>
      <c r="N60" s="25">
        <f>VLOOKUP(L60,'Data '!$A$5:$Q$84,2+$R$3)</f>
        <v>37.5</v>
      </c>
      <c r="O60" s="26">
        <f t="shared" si="3"/>
        <v>37.500053999999999</v>
      </c>
      <c r="P60" s="26">
        <f t="shared" si="4"/>
        <v>76</v>
      </c>
      <c r="Q60" s="26" t="str">
        <f t="shared" si="5"/>
        <v>Greater Geelong</v>
      </c>
      <c r="R60" s="26">
        <f t="shared" si="6"/>
        <v>55.248618784530393</v>
      </c>
      <c r="S60" s="18"/>
      <c r="T60" s="29"/>
      <c r="U60" s="29"/>
    </row>
    <row r="61" spans="8:27" x14ac:dyDescent="0.35">
      <c r="H61" s="29"/>
      <c r="I61" s="29"/>
      <c r="J61" s="29"/>
      <c r="L61" s="24">
        <v>55</v>
      </c>
      <c r="M61" s="27" t="s">
        <v>69</v>
      </c>
      <c r="N61" s="25">
        <f>VLOOKUP(L61,'Data '!$A$5:$Q$84,2+$R$3)</f>
        <v>81.818181818181827</v>
      </c>
      <c r="O61" s="26">
        <f t="shared" si="3"/>
        <v>81.81823681818183</v>
      </c>
      <c r="P61" s="26">
        <f t="shared" si="4"/>
        <v>3</v>
      </c>
      <c r="Q61" s="26" t="str">
        <f t="shared" si="5"/>
        <v>Mildura</v>
      </c>
      <c r="R61" s="26">
        <f t="shared" si="6"/>
        <v>54.146341463414636</v>
      </c>
      <c r="S61" s="18"/>
      <c r="T61" s="29"/>
      <c r="U61" s="29"/>
    </row>
    <row r="62" spans="8:27" x14ac:dyDescent="0.35">
      <c r="H62" s="29"/>
      <c r="I62" s="29"/>
      <c r="J62" s="29"/>
      <c r="L62" s="24">
        <v>56</v>
      </c>
      <c r="M62" s="27" t="s">
        <v>70</v>
      </c>
      <c r="N62" s="25">
        <f>VLOOKUP(L62,'Data '!$A$5:$Q$84,2+$R$3)</f>
        <v>46.666666666666664</v>
      </c>
      <c r="O62" s="26">
        <f t="shared" si="3"/>
        <v>46.666722666666665</v>
      </c>
      <c r="P62" s="26">
        <f t="shared" si="4"/>
        <v>69</v>
      </c>
      <c r="Q62" s="26" t="str">
        <f t="shared" si="5"/>
        <v>Darebin</v>
      </c>
      <c r="R62" s="26">
        <f t="shared" si="6"/>
        <v>54</v>
      </c>
      <c r="S62" s="18"/>
      <c r="T62" s="29"/>
      <c r="U62" s="29"/>
    </row>
    <row r="63" spans="8:27" x14ac:dyDescent="0.35">
      <c r="H63" s="29"/>
      <c r="I63" s="29"/>
      <c r="J63" s="29"/>
      <c r="L63" s="24">
        <v>57</v>
      </c>
      <c r="M63" s="27" t="s">
        <v>71</v>
      </c>
      <c r="N63" s="25">
        <f>VLOOKUP(L63,'Data '!$A$5:$Q$84,2+$R$3)</f>
        <v>51.428571428571423</v>
      </c>
      <c r="O63" s="26">
        <f t="shared" si="3"/>
        <v>51.428628428571422</v>
      </c>
      <c r="P63" s="26">
        <f t="shared" si="4"/>
        <v>63</v>
      </c>
      <c r="Q63" s="26" t="str">
        <f t="shared" si="5"/>
        <v>Whitehorse</v>
      </c>
      <c r="R63" s="26">
        <f t="shared" si="6"/>
        <v>53.642384105960261</v>
      </c>
      <c r="S63" s="18"/>
      <c r="T63" s="29"/>
      <c r="U63" s="29"/>
    </row>
    <row r="64" spans="8:27" x14ac:dyDescent="0.35">
      <c r="H64" s="29"/>
      <c r="I64" s="29"/>
      <c r="J64" s="29"/>
      <c r="L64" s="24">
        <v>58</v>
      </c>
      <c r="M64" s="27" t="s">
        <v>72</v>
      </c>
      <c r="N64" s="25">
        <f>VLOOKUP(L64,'Data '!$A$5:$Q$84,2+$R$3)</f>
        <v>63.636363636363633</v>
      </c>
      <c r="O64" s="26">
        <f t="shared" si="3"/>
        <v>63.636421636363636</v>
      </c>
      <c r="P64" s="26">
        <f t="shared" si="4"/>
        <v>24</v>
      </c>
      <c r="Q64" s="26" t="str">
        <f t="shared" si="5"/>
        <v>Southern Grampians</v>
      </c>
      <c r="R64" s="26">
        <f t="shared" si="6"/>
        <v>53.571428571428569</v>
      </c>
      <c r="S64" s="18"/>
      <c r="T64" s="29"/>
      <c r="U64" s="29"/>
    </row>
    <row r="65" spans="8:21" x14ac:dyDescent="0.35">
      <c r="H65" s="29"/>
      <c r="I65" s="29"/>
      <c r="J65" s="29"/>
      <c r="L65" s="24">
        <v>59</v>
      </c>
      <c r="M65" s="27" t="s">
        <v>37</v>
      </c>
      <c r="N65" s="25">
        <f>VLOOKUP(L65,'Data '!$A$5:$Q$84,2+$R$3)</f>
        <v>63.265306122448983</v>
      </c>
      <c r="O65" s="26">
        <f t="shared" si="3"/>
        <v>63.265365122448983</v>
      </c>
      <c r="P65" s="26">
        <f t="shared" si="4"/>
        <v>26</v>
      </c>
      <c r="Q65" s="26" t="str">
        <f t="shared" si="5"/>
        <v>Monash</v>
      </c>
      <c r="R65" s="26">
        <f t="shared" si="6"/>
        <v>53.020134228187921</v>
      </c>
      <c r="S65" s="18"/>
      <c r="T65" s="29"/>
      <c r="U65" s="29"/>
    </row>
    <row r="66" spans="8:21" x14ac:dyDescent="0.35">
      <c r="H66" s="29"/>
      <c r="I66" s="29"/>
      <c r="J66" s="29"/>
      <c r="L66" s="24">
        <v>60</v>
      </c>
      <c r="M66" s="27" t="s">
        <v>73</v>
      </c>
      <c r="N66" s="25">
        <f>VLOOKUP(L66,'Data '!$A$5:$Q$84,2+$R$3)</f>
        <v>65.384615384615387</v>
      </c>
      <c r="O66" s="26">
        <f t="shared" si="3"/>
        <v>65.384675384615392</v>
      </c>
      <c r="P66" s="26">
        <f t="shared" si="4"/>
        <v>20</v>
      </c>
      <c r="Q66" s="26" t="str">
        <f t="shared" si="5"/>
        <v>Wellington</v>
      </c>
      <c r="R66" s="26">
        <f t="shared" si="6"/>
        <v>52.380952380952387</v>
      </c>
      <c r="S66" s="18"/>
      <c r="T66" s="29"/>
      <c r="U66" s="29"/>
    </row>
    <row r="67" spans="8:21" x14ac:dyDescent="0.35">
      <c r="H67" s="29"/>
      <c r="I67" s="29"/>
      <c r="J67" s="29"/>
      <c r="L67" s="24">
        <v>61</v>
      </c>
      <c r="M67" s="27" t="s">
        <v>83</v>
      </c>
      <c r="N67" s="25">
        <f>VLOOKUP(L67,'Data '!$A$5:$Q$84,2+$R$3)</f>
        <v>0</v>
      </c>
      <c r="O67" s="26">
        <f t="shared" si="3"/>
        <v>6.0999999999999999E-5</v>
      </c>
      <c r="P67" s="26">
        <f t="shared" si="4"/>
        <v>79</v>
      </c>
      <c r="Q67" s="26" t="str">
        <f t="shared" si="5"/>
        <v>Wangaratta</v>
      </c>
      <c r="R67" s="26">
        <f t="shared" si="6"/>
        <v>52.380952380952387</v>
      </c>
      <c r="S67" s="18"/>
      <c r="T67" s="29"/>
      <c r="U67" s="29"/>
    </row>
    <row r="68" spans="8:21" x14ac:dyDescent="0.35">
      <c r="H68" s="29"/>
      <c r="I68" s="29"/>
      <c r="J68" s="29"/>
      <c r="L68" s="24">
        <v>62</v>
      </c>
      <c r="M68" s="27" t="s">
        <v>74</v>
      </c>
      <c r="N68" s="25">
        <f>VLOOKUP(L68,'Data '!$A$5:$Q$84,2+$R$3)</f>
        <v>68.181818181818173</v>
      </c>
      <c r="O68" s="26">
        <f t="shared" si="3"/>
        <v>68.181880181818173</v>
      </c>
      <c r="P68" s="26">
        <f t="shared" si="4"/>
        <v>14</v>
      </c>
      <c r="Q68" s="26" t="str">
        <f t="shared" si="5"/>
        <v>Hume</v>
      </c>
      <c r="R68" s="26">
        <f t="shared" si="6"/>
        <v>51.442786069651739</v>
      </c>
      <c r="S68" s="18"/>
      <c r="T68" s="29"/>
      <c r="U68" s="29"/>
    </row>
    <row r="69" spans="8:21" x14ac:dyDescent="0.35">
      <c r="H69" s="29"/>
      <c r="I69" s="29"/>
      <c r="J69" s="29"/>
      <c r="L69" s="24">
        <v>63</v>
      </c>
      <c r="M69" s="27" t="s">
        <v>75</v>
      </c>
      <c r="N69" s="25">
        <f>VLOOKUP(L69,'Data '!$A$5:$Q$84,2+$R$3)</f>
        <v>53.571428571428569</v>
      </c>
      <c r="O69" s="26">
        <f t="shared" si="3"/>
        <v>53.571491571428567</v>
      </c>
      <c r="P69" s="26">
        <f t="shared" si="4"/>
        <v>58</v>
      </c>
      <c r="Q69" s="26" t="str">
        <f t="shared" si="5"/>
        <v>Nillumbik</v>
      </c>
      <c r="R69" s="26">
        <f t="shared" si="6"/>
        <v>51.428571428571423</v>
      </c>
      <c r="S69" s="18"/>
      <c r="T69" s="29"/>
      <c r="U69" s="29"/>
    </row>
    <row r="70" spans="8:21" x14ac:dyDescent="0.35">
      <c r="H70" s="29"/>
      <c r="I70" s="29"/>
      <c r="J70" s="29"/>
      <c r="L70" s="24">
        <v>64</v>
      </c>
      <c r="M70" s="27" t="s">
        <v>38</v>
      </c>
      <c r="N70" s="25">
        <f>VLOOKUP(L70,'Data '!$A$5:$Q$84,2+$R$3)</f>
        <v>63.636363636363633</v>
      </c>
      <c r="O70" s="26">
        <f t="shared" si="3"/>
        <v>63.636427636363635</v>
      </c>
      <c r="P70" s="26">
        <f t="shared" si="4"/>
        <v>23</v>
      </c>
      <c r="Q70" s="26" t="str">
        <f t="shared" si="5"/>
        <v>Hobsons Bay</v>
      </c>
      <c r="R70" s="26">
        <f t="shared" si="6"/>
        <v>50</v>
      </c>
      <c r="S70" s="18"/>
      <c r="T70" s="29"/>
      <c r="U70" s="29"/>
    </row>
    <row r="71" spans="8:21" x14ac:dyDescent="0.35">
      <c r="H71" s="29"/>
      <c r="I71" s="29"/>
      <c r="J71" s="29"/>
      <c r="L71" s="24">
        <v>65</v>
      </c>
      <c r="M71" s="27" t="s">
        <v>76</v>
      </c>
      <c r="N71" s="25">
        <f>VLOOKUP(L71,'Data '!$A$5:$Q$84,2+$R$3)</f>
        <v>43.75</v>
      </c>
      <c r="O71" s="26">
        <f t="shared" si="3"/>
        <v>43.750064999999999</v>
      </c>
      <c r="P71" s="26">
        <f t="shared" ref="P71:P86" si="7">RANK(O71,O$7:O$86)</f>
        <v>71</v>
      </c>
      <c r="Q71" s="26" t="str">
        <f t="shared" ref="Q71:Q86" si="8">VLOOKUP(MATCH(L71,P$7:P$86,0),$L$7:$N$86,2)</f>
        <v>Hepburn</v>
      </c>
      <c r="R71" s="26">
        <f t="shared" ref="R71:R86" si="9">VLOOKUP(MATCH(L71,P$7:P$86,0),$L$7:$N$86,3)</f>
        <v>50</v>
      </c>
      <c r="S71" s="18"/>
      <c r="T71" s="29"/>
      <c r="U71" s="29"/>
    </row>
    <row r="72" spans="8:21" x14ac:dyDescent="0.35">
      <c r="H72" s="29"/>
      <c r="I72" s="29"/>
      <c r="J72" s="29"/>
      <c r="L72" s="24">
        <v>66</v>
      </c>
      <c r="M72" s="27" t="s">
        <v>77</v>
      </c>
      <c r="N72" s="25">
        <f>VLOOKUP(L72,'Data '!$A$5:$Q$84,2+$R$3)</f>
        <v>73.68421052631578</v>
      </c>
      <c r="O72" s="26">
        <f t="shared" ref="O72:O86" si="10">N72+0.000001*L72</f>
        <v>73.684276526315784</v>
      </c>
      <c r="P72" s="26">
        <f t="shared" si="7"/>
        <v>6</v>
      </c>
      <c r="Q72" s="26" t="str">
        <f t="shared" si="8"/>
        <v>Central Goldfields</v>
      </c>
      <c r="R72" s="26">
        <f t="shared" si="9"/>
        <v>50</v>
      </c>
      <c r="S72" s="18"/>
      <c r="T72" s="29"/>
      <c r="U72" s="29"/>
    </row>
    <row r="73" spans="8:21" x14ac:dyDescent="0.35">
      <c r="H73" s="29"/>
      <c r="I73" s="29"/>
      <c r="J73" s="29"/>
      <c r="L73" s="24">
        <v>67</v>
      </c>
      <c r="M73" s="27" t="s">
        <v>9</v>
      </c>
      <c r="N73" s="25">
        <f>VLOOKUP(L73,'Data '!$A$5:$Q$84,2+$R$3)</f>
        <v>73.267326732673268</v>
      </c>
      <c r="O73" s="26">
        <f t="shared" si="10"/>
        <v>73.26739373267327</v>
      </c>
      <c r="P73" s="26">
        <f t="shared" si="7"/>
        <v>8</v>
      </c>
      <c r="Q73" s="26" t="str">
        <f t="shared" si="8"/>
        <v>Ballarat</v>
      </c>
      <c r="R73" s="26">
        <f t="shared" si="9"/>
        <v>49.735449735449734</v>
      </c>
      <c r="S73" s="18"/>
      <c r="T73" s="29"/>
      <c r="U73" s="29"/>
    </row>
    <row r="74" spans="8:21" x14ac:dyDescent="0.35">
      <c r="H74" s="29"/>
      <c r="I74" s="29"/>
      <c r="J74" s="29"/>
      <c r="L74" s="24">
        <v>68</v>
      </c>
      <c r="M74" s="27" t="s">
        <v>78</v>
      </c>
      <c r="N74" s="25">
        <f>VLOOKUP(L74,'Data '!$A$5:$Q$84,2+$R$3)</f>
        <v>60</v>
      </c>
      <c r="O74" s="26">
        <f t="shared" si="10"/>
        <v>60.000067999999999</v>
      </c>
      <c r="P74" s="26">
        <f t="shared" si="7"/>
        <v>33</v>
      </c>
      <c r="Q74" s="26" t="str">
        <f t="shared" si="8"/>
        <v>Moonee Valley</v>
      </c>
      <c r="R74" s="26">
        <f t="shared" si="9"/>
        <v>48.484848484848484</v>
      </c>
      <c r="S74" s="18"/>
      <c r="T74" s="29"/>
      <c r="U74" s="29"/>
    </row>
    <row r="75" spans="8:21" x14ac:dyDescent="0.35">
      <c r="H75" s="29"/>
      <c r="I75" s="29"/>
      <c r="J75" s="29"/>
      <c r="L75" s="24">
        <v>69</v>
      </c>
      <c r="M75" s="27" t="s">
        <v>10</v>
      </c>
      <c r="N75" s="25">
        <f>VLOOKUP(L75,'Data '!$A$5:$Q$84,2+$R$3)</f>
        <v>52.380952380952387</v>
      </c>
      <c r="O75" s="26">
        <f t="shared" si="10"/>
        <v>52.38102138095239</v>
      </c>
      <c r="P75" s="26">
        <f t="shared" si="7"/>
        <v>61</v>
      </c>
      <c r="Q75" s="26" t="str">
        <f t="shared" si="8"/>
        <v>Murrindindi</v>
      </c>
      <c r="R75" s="26">
        <f t="shared" si="9"/>
        <v>46.666666666666664</v>
      </c>
      <c r="S75" s="18"/>
      <c r="T75" s="29"/>
      <c r="U75" s="29"/>
    </row>
    <row r="76" spans="8:21" x14ac:dyDescent="0.35">
      <c r="H76" s="29"/>
      <c r="I76" s="29"/>
      <c r="J76" s="29"/>
      <c r="L76" s="24">
        <v>70</v>
      </c>
      <c r="M76" s="27" t="s">
        <v>39</v>
      </c>
      <c r="N76" s="25">
        <f>VLOOKUP(L76,'Data '!$A$5:$Q$84,2+$R$3)</f>
        <v>60.869565217391312</v>
      </c>
      <c r="O76" s="26">
        <f t="shared" si="10"/>
        <v>60.869635217391313</v>
      </c>
      <c r="P76" s="26">
        <f t="shared" si="7"/>
        <v>30</v>
      </c>
      <c r="Q76" s="26" t="str">
        <f t="shared" si="8"/>
        <v>Banyule</v>
      </c>
      <c r="R76" s="26">
        <f t="shared" si="9"/>
        <v>43.835616438356162</v>
      </c>
      <c r="S76" s="18"/>
      <c r="T76" s="29"/>
      <c r="U76" s="29"/>
    </row>
    <row r="77" spans="8:21" x14ac:dyDescent="0.35">
      <c r="H77" s="29"/>
      <c r="I77" s="29"/>
      <c r="J77" s="29"/>
      <c r="L77" s="24">
        <v>71</v>
      </c>
      <c r="M77" s="27" t="s">
        <v>79</v>
      </c>
      <c r="N77" s="25">
        <f>VLOOKUP(L77,'Data '!$A$5:$Q$84,2+$R$3)</f>
        <v>52.380952380952387</v>
      </c>
      <c r="O77" s="26">
        <f t="shared" si="10"/>
        <v>52.381023380952385</v>
      </c>
      <c r="P77" s="26">
        <f t="shared" si="7"/>
        <v>60</v>
      </c>
      <c r="Q77" s="26" t="str">
        <f t="shared" si="8"/>
        <v>Strathbogie</v>
      </c>
      <c r="R77" s="26">
        <f t="shared" si="9"/>
        <v>43.75</v>
      </c>
      <c r="S77" s="18"/>
      <c r="T77" s="29"/>
      <c r="U77" s="29"/>
    </row>
    <row r="78" spans="8:21" x14ac:dyDescent="0.35">
      <c r="H78" s="29"/>
      <c r="I78" s="29"/>
      <c r="J78" s="29"/>
      <c r="L78" s="24">
        <v>72</v>
      </c>
      <c r="M78" s="27" t="s">
        <v>80</v>
      </c>
      <c r="N78" s="25">
        <f>VLOOKUP(L78,'Data '!$A$5:$Q$84,2+$R$3)</f>
        <v>100</v>
      </c>
      <c r="O78" s="26">
        <f t="shared" si="10"/>
        <v>100.000072</v>
      </c>
      <c r="P78" s="26">
        <f t="shared" si="7"/>
        <v>1</v>
      </c>
      <c r="Q78" s="26" t="str">
        <f t="shared" si="8"/>
        <v>Loddon</v>
      </c>
      <c r="R78" s="26">
        <f t="shared" si="9"/>
        <v>43.75</v>
      </c>
      <c r="S78" s="18"/>
      <c r="T78" s="29"/>
      <c r="U78" s="29"/>
    </row>
    <row r="79" spans="8:21" x14ac:dyDescent="0.35">
      <c r="H79" s="29"/>
      <c r="I79" s="29"/>
      <c r="J79" s="29"/>
      <c r="L79" s="24">
        <v>73</v>
      </c>
      <c r="M79" s="27" t="s">
        <v>40</v>
      </c>
      <c r="N79" s="25">
        <f>VLOOKUP(L79,'Data '!$A$5:$Q$84,2+$R$3)</f>
        <v>53.642384105960261</v>
      </c>
      <c r="O79" s="26">
        <f t="shared" si="10"/>
        <v>53.642457105960261</v>
      </c>
      <c r="P79" s="26">
        <f t="shared" si="7"/>
        <v>57</v>
      </c>
      <c r="Q79" s="26" t="str">
        <f t="shared" si="8"/>
        <v>Boroondara</v>
      </c>
      <c r="R79" s="26">
        <f t="shared" si="9"/>
        <v>40</v>
      </c>
      <c r="S79" s="18"/>
      <c r="T79" s="29"/>
      <c r="U79" s="29"/>
    </row>
    <row r="80" spans="8:21" x14ac:dyDescent="0.35">
      <c r="H80" s="29"/>
      <c r="I80" s="29"/>
      <c r="J80" s="29"/>
      <c r="L80" s="24">
        <v>74</v>
      </c>
      <c r="M80" s="27" t="s">
        <v>41</v>
      </c>
      <c r="N80" s="25">
        <f>VLOOKUP(L80,'Data '!$A$5:$Q$84,2+$R$3)</f>
        <v>56.832971800433839</v>
      </c>
      <c r="O80" s="26">
        <f t="shared" si="10"/>
        <v>56.833045800433837</v>
      </c>
      <c r="P80" s="26">
        <f t="shared" si="7"/>
        <v>46</v>
      </c>
      <c r="Q80" s="26" t="str">
        <f t="shared" si="8"/>
        <v>Latrobe</v>
      </c>
      <c r="R80" s="26">
        <f t="shared" si="9"/>
        <v>38.502673796791441</v>
      </c>
      <c r="S80" s="18"/>
      <c r="T80" s="29"/>
      <c r="U80" s="29"/>
    </row>
    <row r="81" spans="8:21" x14ac:dyDescent="0.35">
      <c r="H81" s="29"/>
      <c r="I81" s="29"/>
      <c r="J81" s="29"/>
      <c r="L81" s="24">
        <v>75</v>
      </c>
      <c r="M81" s="27" t="s">
        <v>11</v>
      </c>
      <c r="N81" s="25">
        <f>VLOOKUP(L81,'Data '!$A$5:$Q$84,2+$R$3)</f>
        <v>55.952380952380956</v>
      </c>
      <c r="O81" s="26">
        <f t="shared" si="10"/>
        <v>55.952455952380959</v>
      </c>
      <c r="P81" s="26">
        <f t="shared" si="7"/>
        <v>50</v>
      </c>
      <c r="Q81" s="26" t="str">
        <f t="shared" si="8"/>
        <v>Ararat</v>
      </c>
      <c r="R81" s="26">
        <f t="shared" si="9"/>
        <v>38.461538461538467</v>
      </c>
      <c r="S81" s="18"/>
      <c r="T81" s="29"/>
      <c r="U81" s="29"/>
    </row>
    <row r="82" spans="8:21" x14ac:dyDescent="0.35">
      <c r="H82" s="29"/>
      <c r="I82" s="29"/>
      <c r="J82" s="29"/>
      <c r="L82" s="24">
        <v>76</v>
      </c>
      <c r="M82" s="27" t="s">
        <v>42</v>
      </c>
      <c r="N82" s="25">
        <f>VLOOKUP(L82,'Data '!$A$5:$Q$84,2+$R$3)</f>
        <v>66.873706004140786</v>
      </c>
      <c r="O82" s="26">
        <f t="shared" si="10"/>
        <v>66.873782004140793</v>
      </c>
      <c r="P82" s="26">
        <f t="shared" si="7"/>
        <v>16</v>
      </c>
      <c r="Q82" s="26" t="str">
        <f t="shared" si="8"/>
        <v>Mount Alexander</v>
      </c>
      <c r="R82" s="26">
        <f t="shared" si="9"/>
        <v>37.5</v>
      </c>
      <c r="S82" s="18"/>
      <c r="T82" s="29"/>
      <c r="U82" s="29"/>
    </row>
    <row r="83" spans="8:21" x14ac:dyDescent="0.35">
      <c r="H83" s="29"/>
      <c r="I83" s="29"/>
      <c r="J83" s="29"/>
      <c r="L83" s="24">
        <v>77</v>
      </c>
      <c r="M83" s="27" t="s">
        <v>43</v>
      </c>
      <c r="N83" s="25">
        <f>VLOOKUP(L83,'Data '!$A$5:$Q$84,2+$R$3)</f>
        <v>58.536585365853654</v>
      </c>
      <c r="O83" s="26">
        <f t="shared" si="10"/>
        <v>58.536662365853651</v>
      </c>
      <c r="P83" s="26">
        <f t="shared" si="7"/>
        <v>41</v>
      </c>
      <c r="Q83" s="26" t="str">
        <f t="shared" si="8"/>
        <v>Yarriambiack</v>
      </c>
      <c r="R83" s="26">
        <f t="shared" si="9"/>
        <v>35.714285714285715</v>
      </c>
      <c r="S83" s="18"/>
      <c r="T83" s="29"/>
      <c r="U83" s="29"/>
    </row>
    <row r="84" spans="8:21" x14ac:dyDescent="0.35">
      <c r="H84" s="29"/>
      <c r="I84" s="29"/>
      <c r="J84" s="29"/>
      <c r="L84" s="24">
        <v>78</v>
      </c>
      <c r="M84" s="27" t="s">
        <v>81</v>
      </c>
      <c r="N84" s="25">
        <f>VLOOKUP(L84,'Data '!$A$5:$Q$84,2+$R$3)</f>
        <v>65.060240963855421</v>
      </c>
      <c r="O84" s="26">
        <f t="shared" si="10"/>
        <v>65.060318963855423</v>
      </c>
      <c r="P84" s="26">
        <f t="shared" si="7"/>
        <v>21</v>
      </c>
      <c r="Q84" s="26" t="str">
        <f t="shared" si="8"/>
        <v>Bayside</v>
      </c>
      <c r="R84" s="26">
        <f t="shared" si="9"/>
        <v>34.615384615384613</v>
      </c>
      <c r="S84" s="18"/>
      <c r="T84" s="29"/>
      <c r="U84" s="29"/>
    </row>
    <row r="85" spans="8:21" x14ac:dyDescent="0.35">
      <c r="H85" s="29"/>
      <c r="I85" s="29"/>
      <c r="J85" s="29"/>
      <c r="L85" s="24">
        <v>79</v>
      </c>
      <c r="M85" s="27" t="s">
        <v>82</v>
      </c>
      <c r="N85" s="25">
        <f>VLOOKUP(L85,'Data '!$A$5:$Q$84,2+$R$3)</f>
        <v>35.714285714285715</v>
      </c>
      <c r="O85" s="26">
        <f t="shared" si="10"/>
        <v>35.714364714285715</v>
      </c>
      <c r="P85" s="26">
        <f t="shared" si="7"/>
        <v>77</v>
      </c>
      <c r="Q85" s="26" t="str">
        <f t="shared" si="8"/>
        <v>Queenscliffe</v>
      </c>
      <c r="R85" s="26">
        <f t="shared" si="9"/>
        <v>0</v>
      </c>
      <c r="S85" s="18"/>
      <c r="T85" s="29"/>
      <c r="U85" s="29"/>
    </row>
    <row r="86" spans="8:21" x14ac:dyDescent="0.35">
      <c r="H86" s="29"/>
      <c r="I86" s="29"/>
      <c r="J86" s="29"/>
      <c r="L86" s="24">
        <v>80</v>
      </c>
      <c r="M86" s="27" t="s">
        <v>87</v>
      </c>
      <c r="N86" s="25">
        <f>VLOOKUP(L86,'Data '!$A$5:$Q$84,2+$R$3)</f>
        <v>59.950296310456899</v>
      </c>
      <c r="O86" s="26">
        <f t="shared" si="10"/>
        <v>59.950376310456896</v>
      </c>
      <c r="P86" s="26">
        <f t="shared" si="7"/>
        <v>36</v>
      </c>
      <c r="Q86" s="26" t="str">
        <f t="shared" si="8"/>
        <v>Buloke</v>
      </c>
      <c r="R86" s="26">
        <f t="shared" si="9"/>
        <v>0</v>
      </c>
      <c r="S86" s="18"/>
      <c r="T86" s="29"/>
      <c r="U86" s="29"/>
    </row>
    <row r="87" spans="8:21" x14ac:dyDescent="0.35">
      <c r="H87" s="29"/>
      <c r="I87" s="29"/>
      <c r="J87" s="29"/>
      <c r="L87" s="29"/>
      <c r="M87" s="29"/>
      <c r="N87" s="29"/>
      <c r="O87" s="29"/>
      <c r="P87" s="29"/>
      <c r="Q87" s="29"/>
      <c r="R87" s="29"/>
      <c r="S87" s="29"/>
      <c r="T87" s="29"/>
      <c r="U87" s="29"/>
    </row>
    <row r="88" spans="8:21" x14ac:dyDescent="0.35">
      <c r="H88" s="29"/>
      <c r="I88" s="29"/>
      <c r="J88" s="29"/>
      <c r="L88" s="29"/>
      <c r="M88" s="29"/>
      <c r="N88" s="29"/>
      <c r="O88" s="29"/>
      <c r="P88" s="29"/>
      <c r="Q88" s="29"/>
      <c r="R88" s="29"/>
      <c r="S88" s="29"/>
      <c r="T88" s="29"/>
      <c r="U88" s="29"/>
    </row>
    <row r="89" spans="8:21" x14ac:dyDescent="0.35">
      <c r="H89" s="29"/>
      <c r="I89" s="29"/>
      <c r="J89" s="29"/>
      <c r="L89" s="29"/>
      <c r="M89" s="29"/>
      <c r="N89" s="29"/>
      <c r="O89" s="29"/>
      <c r="P89" s="29"/>
      <c r="Q89" s="29"/>
      <c r="R89" s="29"/>
      <c r="S89" s="29"/>
      <c r="T89" s="29"/>
      <c r="U89" s="29"/>
    </row>
    <row r="90" spans="8:21" x14ac:dyDescent="0.35">
      <c r="H90" s="29"/>
      <c r="I90" s="29"/>
      <c r="J90" s="29"/>
      <c r="L90" s="29"/>
      <c r="M90" s="29"/>
      <c r="N90" s="29"/>
      <c r="O90" s="29"/>
      <c r="P90" s="29"/>
      <c r="Q90" s="29"/>
      <c r="R90" s="29"/>
      <c r="S90" s="29"/>
      <c r="T90" s="29"/>
      <c r="U90" s="29"/>
    </row>
    <row r="91" spans="8:21" x14ac:dyDescent="0.35">
      <c r="H91" s="29"/>
      <c r="I91" s="29"/>
      <c r="J91" s="29"/>
      <c r="L91" s="29"/>
      <c r="M91" s="29"/>
      <c r="N91" s="29"/>
      <c r="O91" s="29"/>
      <c r="P91" s="29"/>
      <c r="Q91" s="29"/>
      <c r="R91" s="29"/>
      <c r="S91" s="29"/>
      <c r="T91" s="29"/>
      <c r="U91" s="29"/>
    </row>
    <row r="92" spans="8:21" x14ac:dyDescent="0.35">
      <c r="H92" s="29"/>
      <c r="I92" s="29"/>
      <c r="J92" s="29"/>
      <c r="L92" s="29"/>
      <c r="M92" s="29"/>
      <c r="N92" s="29"/>
      <c r="O92" s="29"/>
      <c r="P92" s="29"/>
      <c r="Q92" s="29"/>
      <c r="R92" s="29"/>
      <c r="S92" s="29"/>
      <c r="T92" s="29"/>
      <c r="U92" s="29"/>
    </row>
    <row r="93" spans="8:21" x14ac:dyDescent="0.35">
      <c r="H93" s="29"/>
      <c r="I93" s="29"/>
      <c r="J93" s="29"/>
      <c r="L93" s="29"/>
      <c r="M93" s="29"/>
      <c r="N93" s="29"/>
      <c r="O93" s="29"/>
      <c r="P93" s="29"/>
      <c r="Q93" s="29"/>
      <c r="R93" s="29"/>
      <c r="S93" s="29"/>
      <c r="T93" s="29"/>
      <c r="U93" s="29"/>
    </row>
    <row r="94" spans="8:21" x14ac:dyDescent="0.35">
      <c r="H94" s="29"/>
      <c r="I94" s="29"/>
      <c r="J94" s="29"/>
      <c r="L94" s="29"/>
      <c r="M94" s="29"/>
      <c r="N94" s="29"/>
      <c r="O94" s="29"/>
      <c r="P94" s="29"/>
      <c r="Q94" s="29"/>
      <c r="R94" s="29"/>
      <c r="S94" s="29"/>
      <c r="T94" s="29"/>
      <c r="U94" s="29"/>
    </row>
    <row r="95" spans="8:21" x14ac:dyDescent="0.35">
      <c r="H95" s="29"/>
      <c r="I95" s="29"/>
      <c r="J95" s="29"/>
      <c r="L95" s="29"/>
      <c r="M95" s="29"/>
      <c r="N95" s="29"/>
      <c r="O95" s="29"/>
      <c r="P95" s="29"/>
      <c r="Q95" s="29"/>
      <c r="R95" s="29"/>
      <c r="S95" s="29"/>
      <c r="T95" s="29"/>
      <c r="U95" s="29"/>
    </row>
    <row r="96" spans="8:21" x14ac:dyDescent="0.35">
      <c r="H96" s="29"/>
      <c r="I96" s="29"/>
      <c r="J96" s="29"/>
      <c r="L96" s="29"/>
      <c r="M96" s="29"/>
      <c r="N96" s="29"/>
      <c r="O96" s="29"/>
      <c r="P96" s="29"/>
      <c r="Q96" s="29"/>
      <c r="R96" s="29"/>
      <c r="S96" s="29"/>
      <c r="T96" s="29"/>
      <c r="U96" s="29"/>
    </row>
    <row r="97" spans="8:21" x14ac:dyDescent="0.35">
      <c r="H97" s="29"/>
      <c r="I97" s="29"/>
      <c r="J97" s="29"/>
      <c r="L97" s="29"/>
      <c r="M97" s="29"/>
      <c r="N97" s="29"/>
      <c r="O97" s="29"/>
      <c r="P97" s="29"/>
      <c r="Q97" s="29"/>
      <c r="R97" s="29"/>
      <c r="S97" s="29"/>
      <c r="T97" s="29"/>
      <c r="U97" s="29"/>
    </row>
    <row r="98" spans="8:21" x14ac:dyDescent="0.35">
      <c r="H98" s="29"/>
      <c r="I98" s="29"/>
      <c r="J98" s="29"/>
      <c r="L98" s="29"/>
      <c r="M98" s="29"/>
      <c r="N98" s="29"/>
      <c r="O98" s="29"/>
      <c r="P98" s="29"/>
      <c r="Q98" s="29"/>
      <c r="R98" s="29"/>
      <c r="S98" s="29"/>
      <c r="T98" s="29"/>
      <c r="U98" s="29"/>
    </row>
    <row r="99" spans="8:21" x14ac:dyDescent="0.35">
      <c r="H99" s="29"/>
      <c r="I99" s="29"/>
      <c r="J99" s="29"/>
      <c r="L99" s="29"/>
      <c r="M99" s="29"/>
      <c r="N99" s="29"/>
      <c r="O99" s="29"/>
      <c r="P99" s="29"/>
      <c r="Q99" s="29"/>
      <c r="R99" s="29"/>
      <c r="S99" s="29"/>
      <c r="T99" s="29"/>
      <c r="U99" s="29"/>
    </row>
    <row r="100" spans="8:21" x14ac:dyDescent="0.35">
      <c r="H100" s="29"/>
      <c r="I100" s="29"/>
      <c r="J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</row>
    <row r="101" spans="8:21" x14ac:dyDescent="0.35">
      <c r="H101" s="29"/>
      <c r="I101" s="29"/>
      <c r="J101" s="29"/>
    </row>
    <row r="102" spans="8:21" x14ac:dyDescent="0.35">
      <c r="H102" s="29"/>
      <c r="I102" s="29"/>
      <c r="J102" s="29"/>
    </row>
    <row r="103" spans="8:21" x14ac:dyDescent="0.35">
      <c r="H103" s="29"/>
      <c r="I103" s="29"/>
      <c r="J103" s="29"/>
    </row>
    <row r="104" spans="8:21" x14ac:dyDescent="0.35">
      <c r="H104" s="29"/>
      <c r="I104" s="29"/>
      <c r="J104" s="29"/>
    </row>
    <row r="105" spans="8:21" x14ac:dyDescent="0.35">
      <c r="H105" s="29"/>
      <c r="I105" s="29"/>
      <c r="J105" s="29"/>
    </row>
    <row r="106" spans="8:21" x14ac:dyDescent="0.35">
      <c r="H106" s="29"/>
      <c r="I106" s="29"/>
      <c r="J106" s="29"/>
    </row>
    <row r="107" spans="8:21" x14ac:dyDescent="0.35">
      <c r="H107" s="29"/>
      <c r="I107" s="29"/>
      <c r="J107" s="29"/>
    </row>
    <row r="108" spans="8:21" x14ac:dyDescent="0.35">
      <c r="H108" s="29"/>
      <c r="I108" s="29"/>
      <c r="J108" s="29"/>
    </row>
    <row r="109" spans="8:21" x14ac:dyDescent="0.35">
      <c r="H109" s="29"/>
      <c r="I109" s="29"/>
      <c r="J109" s="29"/>
    </row>
    <row r="110" spans="8:21" x14ac:dyDescent="0.35">
      <c r="H110" s="29"/>
      <c r="I110" s="29"/>
      <c r="J110" s="29"/>
    </row>
    <row r="111" spans="8:21" x14ac:dyDescent="0.35">
      <c r="H111" s="29"/>
      <c r="I111" s="29"/>
      <c r="J111" s="29"/>
    </row>
    <row r="112" spans="8:21" x14ac:dyDescent="0.35">
      <c r="H112" s="29"/>
      <c r="I112" s="29"/>
      <c r="J112" s="29"/>
    </row>
    <row r="113" spans="1:10" x14ac:dyDescent="0.35">
      <c r="H113" s="29"/>
      <c r="I113" s="29"/>
      <c r="J113" s="29"/>
    </row>
    <row r="114" spans="1:10" x14ac:dyDescent="0.35">
      <c r="H114" s="29"/>
      <c r="I114" s="29"/>
      <c r="J114" s="29"/>
    </row>
    <row r="115" spans="1:10" x14ac:dyDescent="0.35">
      <c r="H115" s="29"/>
      <c r="I115" s="29"/>
      <c r="J115" s="29"/>
    </row>
    <row r="116" spans="1:10" x14ac:dyDescent="0.35">
      <c r="H116" s="29"/>
      <c r="I116" s="29"/>
      <c r="J116" s="29"/>
    </row>
    <row r="117" spans="1:10" x14ac:dyDescent="0.35">
      <c r="A117" s="29"/>
      <c r="B117" s="29"/>
      <c r="C117" s="29"/>
      <c r="D117" s="29"/>
      <c r="E117" s="29"/>
      <c r="F117" s="29"/>
      <c r="G117" s="29"/>
      <c r="H117" s="29"/>
      <c r="I117" s="29"/>
      <c r="J117" s="29"/>
    </row>
    <row r="118" spans="1:10" x14ac:dyDescent="0.35">
      <c r="A118" s="29"/>
      <c r="B118" s="29"/>
      <c r="C118" s="29"/>
      <c r="D118" s="29"/>
      <c r="E118" s="29"/>
      <c r="F118" s="29"/>
      <c r="G118" s="29"/>
      <c r="H118" s="29"/>
      <c r="I118" s="29"/>
      <c r="J118" s="29"/>
    </row>
    <row r="119" spans="1:10" x14ac:dyDescent="0.35">
      <c r="A119" s="29"/>
      <c r="B119" s="29"/>
      <c r="C119" s="29"/>
      <c r="D119" s="29"/>
      <c r="E119" s="29"/>
      <c r="F119" s="29"/>
      <c r="G119" s="29"/>
      <c r="H119" s="29"/>
      <c r="I119" s="29"/>
      <c r="J119" s="29"/>
    </row>
    <row r="120" spans="1:10" x14ac:dyDescent="0.35">
      <c r="A120" s="29"/>
      <c r="B120" s="29"/>
      <c r="C120" s="29"/>
      <c r="D120" s="29"/>
      <c r="E120" s="29"/>
      <c r="F120" s="29"/>
      <c r="G120" s="29"/>
      <c r="H120" s="29"/>
      <c r="I120" s="29"/>
      <c r="J120" s="29"/>
    </row>
    <row r="121" spans="1:10" x14ac:dyDescent="0.35">
      <c r="A121" s="29"/>
      <c r="B121" s="29"/>
      <c r="C121" s="29"/>
      <c r="D121" s="29"/>
      <c r="E121" s="29"/>
      <c r="F121" s="29"/>
      <c r="G121" s="29"/>
      <c r="H121" s="29"/>
      <c r="I121" s="29"/>
      <c r="J121" s="29"/>
    </row>
    <row r="122" spans="1:10" x14ac:dyDescent="0.35">
      <c r="A122" s="29"/>
      <c r="B122" s="29"/>
      <c r="C122" s="29"/>
      <c r="D122" s="29"/>
      <c r="E122" s="29"/>
      <c r="F122" s="29"/>
      <c r="G122" s="29"/>
      <c r="H122" s="29"/>
      <c r="I122" s="29"/>
      <c r="J122" s="29"/>
    </row>
  </sheetData>
  <sheetProtection sheet="1" objects="1" scenarios="1"/>
  <mergeCells count="3">
    <mergeCell ref="L1:T1"/>
    <mergeCell ref="B1:J1"/>
    <mergeCell ref="B2:J2"/>
  </mergeCells>
  <pageMargins left="0.39370078740157483" right="0.39370078740157483" top="0.39370078740157483" bottom="0.39370078740157483" header="0.31496062992125984" footer="0.31496062992125984"/>
  <pageSetup paperSize="9" scale="50" orientation="portrait" horizontalDpi="300" verticalDpi="300" r:id="rId1"/>
  <colBreaks count="1" manualBreakCount="1">
    <brk id="10" max="97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5</xdr:row>
                    <xdr:rowOff>9525</xdr:rowOff>
                  </from>
                  <to>
                    <xdr:col>2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4</xdr:col>
                    <xdr:colOff>419100</xdr:colOff>
                    <xdr:row>5</xdr:row>
                    <xdr:rowOff>9525</xdr:rowOff>
                  </from>
                  <to>
                    <xdr:col>6</xdr:col>
                    <xdr:colOff>495300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Line="0" autoPict="0">
                <anchor moveWithCells="1">
                  <from>
                    <xdr:col>14</xdr:col>
                    <xdr:colOff>266700</xdr:colOff>
                    <xdr:row>2</xdr:row>
                    <xdr:rowOff>0</xdr:rowOff>
                  </from>
                  <to>
                    <xdr:col>19</xdr:col>
                    <xdr:colOff>9525</xdr:colOff>
                    <xdr:row>3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A9517174</value>
    </field>
    <field name="Objective-Title">
      <value order="0">Employment by education level</value>
    </field>
    <field name="Objective-Description">
      <value order="0"/>
    </field>
    <field name="Objective-CreationStamp">
      <value order="0">2023-02-09T22:07:23Z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2023-02-09T22:40:31Z</value>
    </field>
    <field name="Objective-ModificationStamp">
      <value order="0">2023-07-25T04:47:27Z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vA12129989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 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2017-11-16T22:34:40Z</cp:lastPrinted>
  <dcterms:created xsi:type="dcterms:W3CDTF">2012-11-13T14:33:33Z</dcterms:created>
  <dcterms:modified xsi:type="dcterms:W3CDTF">2023-02-09T07:20:17Z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A9517174</vt:lpwstr>
  </property>
  <property fmtid="{D5CDD505-2E9C-101B-9397-08002B2CF9AE}" pid="4" name="Objective-Title">
    <vt:lpwstr>Employment by education level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2023-02-09T22:07:23Z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2023-02-09T22:40:31Z</vt:filetime>
  </property>
  <property fmtid="{D5CDD505-2E9C-101B-9397-08002B2CF9AE}" pid="10" name="Objective-ModificationStamp">
    <vt:filetime>2023-07-25T04:47:27Z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vA12129989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