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fcbaa0d0fcaf4c2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45D8457C-D0FC-44CE-8F89-BA8502F3410C}" xr6:coauthVersionLast="47" xr6:coauthVersionMax="47" xr10:uidLastSave="{00000000-0000-0000-0000-000000000000}"/>
  <bookViews>
    <workbookView xWindow="-110" yWindow="-110" windowWidth="19420" windowHeight="11500" tabRatio="744" firstSheet="1" activeTab="1" xr2:uid="{00000000-000D-0000-FFFF-FFFF00000000}"/>
  </bookViews>
  <sheets>
    <sheet name="Data" sheetId="8" state="hidden" r:id="rId1"/>
    <sheet name="Municipality" sheetId="13" r:id="rId2"/>
    <sheet name="Data (2)" sheetId="14" state="hidden" r:id="rId3"/>
    <sheet name="Suburb" sheetId="15" r:id="rId4"/>
    <sheet name="Instructions" sheetId="16" state="hidden" r:id="rId5"/>
  </sheets>
  <definedNames>
    <definedName name="_xlnm.Print_Area" localSheetId="1">Municipality!$B$1:$Y$144</definedName>
    <definedName name="_xlnm.Print_Area" localSheetId="3">Suburb!$B$1:$Y$78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7" i="13" l="1"/>
  <c r="D68" i="13"/>
  <c r="D69" i="13"/>
  <c r="D70" i="13"/>
  <c r="D71" i="13"/>
  <c r="D66" i="13"/>
  <c r="O18" i="13"/>
  <c r="D25" i="13"/>
  <c r="D21" i="13"/>
  <c r="P58" i="15"/>
  <c r="P98" i="15"/>
  <c r="P99" i="15"/>
  <c r="P100" i="15"/>
  <c r="P148" i="15"/>
  <c r="P167" i="15"/>
  <c r="P297" i="15"/>
  <c r="P326" i="15"/>
  <c r="P419" i="15"/>
  <c r="P488" i="15"/>
  <c r="P547" i="15"/>
  <c r="O19" i="15"/>
  <c r="P19" i="15" s="1"/>
  <c r="O20" i="15"/>
  <c r="P20" i="15" s="1"/>
  <c r="O21" i="15"/>
  <c r="P21" i="15" s="1"/>
  <c r="O22" i="15"/>
  <c r="P22" i="15" s="1"/>
  <c r="O23" i="15"/>
  <c r="P23" i="15" s="1"/>
  <c r="O24" i="15"/>
  <c r="P24" i="15" s="1"/>
  <c r="O25" i="15"/>
  <c r="P25" i="15" s="1"/>
  <c r="O26" i="15"/>
  <c r="P26" i="15" s="1"/>
  <c r="O27" i="15"/>
  <c r="P27" i="15" s="1"/>
  <c r="O28" i="15"/>
  <c r="P28" i="15" s="1"/>
  <c r="O29" i="15"/>
  <c r="P29" i="15" s="1"/>
  <c r="O30" i="15"/>
  <c r="P30" i="15" s="1"/>
  <c r="O31" i="15"/>
  <c r="P31" i="15" s="1"/>
  <c r="O32" i="15"/>
  <c r="P32" i="15" s="1"/>
  <c r="O33" i="15"/>
  <c r="P33" i="15" s="1"/>
  <c r="O34" i="15"/>
  <c r="P34" i="15" s="1"/>
  <c r="O35" i="15"/>
  <c r="P35" i="15" s="1"/>
  <c r="O36" i="15"/>
  <c r="P36" i="15" s="1"/>
  <c r="O37" i="15"/>
  <c r="P37" i="15" s="1"/>
  <c r="O38" i="15"/>
  <c r="P38" i="15" s="1"/>
  <c r="O39" i="15"/>
  <c r="P39" i="15" s="1"/>
  <c r="O40" i="15"/>
  <c r="P40" i="15" s="1"/>
  <c r="O41" i="15"/>
  <c r="P41" i="15" s="1"/>
  <c r="O42" i="15"/>
  <c r="P42" i="15" s="1"/>
  <c r="O43" i="15"/>
  <c r="P43" i="15" s="1"/>
  <c r="O44" i="15"/>
  <c r="P44" i="15" s="1"/>
  <c r="O45" i="15"/>
  <c r="P45" i="15" s="1"/>
  <c r="O46" i="15"/>
  <c r="P46" i="15" s="1"/>
  <c r="O47" i="15"/>
  <c r="P47" i="15" s="1"/>
  <c r="O48" i="15"/>
  <c r="P48" i="15" s="1"/>
  <c r="O49" i="15"/>
  <c r="P49" i="15" s="1"/>
  <c r="O50" i="15"/>
  <c r="P50" i="15" s="1"/>
  <c r="O51" i="15"/>
  <c r="P51" i="15" s="1"/>
  <c r="O52" i="15"/>
  <c r="P52" i="15" s="1"/>
  <c r="O53" i="15"/>
  <c r="P53" i="15" s="1"/>
  <c r="O54" i="15"/>
  <c r="P54" i="15" s="1"/>
  <c r="O55" i="15"/>
  <c r="P55" i="15" s="1"/>
  <c r="O56" i="15"/>
  <c r="P56" i="15" s="1"/>
  <c r="O57" i="15"/>
  <c r="P57" i="15" s="1"/>
  <c r="O58" i="15"/>
  <c r="O59" i="15"/>
  <c r="P59" i="15" s="1"/>
  <c r="O60" i="15"/>
  <c r="P60" i="15" s="1"/>
  <c r="O61" i="15"/>
  <c r="P61" i="15" s="1"/>
  <c r="O62" i="15"/>
  <c r="P62" i="15" s="1"/>
  <c r="O63" i="15"/>
  <c r="P63" i="15" s="1"/>
  <c r="O64" i="15"/>
  <c r="P64" i="15" s="1"/>
  <c r="O65" i="15"/>
  <c r="P65" i="15" s="1"/>
  <c r="O66" i="15"/>
  <c r="P66" i="15" s="1"/>
  <c r="O67" i="15"/>
  <c r="P67" i="15" s="1"/>
  <c r="O68" i="15"/>
  <c r="P68" i="15" s="1"/>
  <c r="O69" i="15"/>
  <c r="P69" i="15" s="1"/>
  <c r="O70" i="15"/>
  <c r="P70" i="15" s="1"/>
  <c r="O71" i="15"/>
  <c r="P71" i="15" s="1"/>
  <c r="O72" i="15"/>
  <c r="P72" i="15" s="1"/>
  <c r="O73" i="15"/>
  <c r="P73" i="15" s="1"/>
  <c r="O74" i="15"/>
  <c r="P74" i="15" s="1"/>
  <c r="O75" i="15"/>
  <c r="P75" i="15" s="1"/>
  <c r="O76" i="15"/>
  <c r="P76" i="15" s="1"/>
  <c r="O77" i="15"/>
  <c r="P77" i="15" s="1"/>
  <c r="O78" i="15"/>
  <c r="P78" i="15" s="1"/>
  <c r="O79" i="15"/>
  <c r="P79" i="15" s="1"/>
  <c r="O80" i="15"/>
  <c r="P80" i="15" s="1"/>
  <c r="O81" i="15"/>
  <c r="P81" i="15" s="1"/>
  <c r="O82" i="15"/>
  <c r="P82" i="15" s="1"/>
  <c r="O83" i="15"/>
  <c r="P83" i="15" s="1"/>
  <c r="O84" i="15"/>
  <c r="P84" i="15" s="1"/>
  <c r="O85" i="15"/>
  <c r="P85" i="15" s="1"/>
  <c r="O86" i="15"/>
  <c r="P86" i="15" s="1"/>
  <c r="O87" i="15"/>
  <c r="P87" i="15" s="1"/>
  <c r="O88" i="15"/>
  <c r="P88" i="15" s="1"/>
  <c r="O89" i="15"/>
  <c r="P89" i="15" s="1"/>
  <c r="O90" i="15"/>
  <c r="P90" i="15" s="1"/>
  <c r="O91" i="15"/>
  <c r="P91" i="15" s="1"/>
  <c r="O92" i="15"/>
  <c r="P92" i="15" s="1"/>
  <c r="O93" i="15"/>
  <c r="P93" i="15" s="1"/>
  <c r="O94" i="15"/>
  <c r="P94" i="15" s="1"/>
  <c r="O95" i="15"/>
  <c r="P95" i="15" s="1"/>
  <c r="O96" i="15"/>
  <c r="P96" i="15" s="1"/>
  <c r="O97" i="15"/>
  <c r="P97" i="15" s="1"/>
  <c r="O98" i="15"/>
  <c r="O99" i="15"/>
  <c r="O100" i="15"/>
  <c r="O101" i="15"/>
  <c r="P101" i="15" s="1"/>
  <c r="O102" i="15"/>
  <c r="P102" i="15" s="1"/>
  <c r="O103" i="15"/>
  <c r="P103" i="15" s="1"/>
  <c r="O104" i="15"/>
  <c r="P104" i="15" s="1"/>
  <c r="O105" i="15"/>
  <c r="P105" i="15" s="1"/>
  <c r="O106" i="15"/>
  <c r="P106" i="15" s="1"/>
  <c r="O107" i="15"/>
  <c r="P107" i="15" s="1"/>
  <c r="O108" i="15"/>
  <c r="P108" i="15" s="1"/>
  <c r="O109" i="15"/>
  <c r="P109" i="15" s="1"/>
  <c r="O110" i="15"/>
  <c r="P110" i="15" s="1"/>
  <c r="O111" i="15"/>
  <c r="P111" i="15" s="1"/>
  <c r="O112" i="15"/>
  <c r="P112" i="15" s="1"/>
  <c r="O113" i="15"/>
  <c r="P113" i="15" s="1"/>
  <c r="O114" i="15"/>
  <c r="P114" i="15" s="1"/>
  <c r="O115" i="15"/>
  <c r="P115" i="15" s="1"/>
  <c r="O116" i="15"/>
  <c r="P116" i="15" s="1"/>
  <c r="O117" i="15"/>
  <c r="P117" i="15" s="1"/>
  <c r="O118" i="15"/>
  <c r="P118" i="15" s="1"/>
  <c r="O119" i="15"/>
  <c r="P119" i="15" s="1"/>
  <c r="O120" i="15"/>
  <c r="P120" i="15" s="1"/>
  <c r="O121" i="15"/>
  <c r="P121" i="15" s="1"/>
  <c r="O122" i="15"/>
  <c r="P122" i="15" s="1"/>
  <c r="O123" i="15"/>
  <c r="P123" i="15" s="1"/>
  <c r="O124" i="15"/>
  <c r="P124" i="15" s="1"/>
  <c r="O125" i="15"/>
  <c r="P125" i="15" s="1"/>
  <c r="O126" i="15"/>
  <c r="P126" i="15" s="1"/>
  <c r="O127" i="15"/>
  <c r="P127" i="15" s="1"/>
  <c r="O128" i="15"/>
  <c r="P128" i="15" s="1"/>
  <c r="O129" i="15"/>
  <c r="P129" i="15" s="1"/>
  <c r="O130" i="15"/>
  <c r="P130" i="15" s="1"/>
  <c r="O131" i="15"/>
  <c r="P131" i="15" s="1"/>
  <c r="O132" i="15"/>
  <c r="P132" i="15" s="1"/>
  <c r="O133" i="15"/>
  <c r="P133" i="15" s="1"/>
  <c r="O134" i="15"/>
  <c r="P134" i="15" s="1"/>
  <c r="O135" i="15"/>
  <c r="P135" i="15" s="1"/>
  <c r="O136" i="15"/>
  <c r="P136" i="15" s="1"/>
  <c r="O137" i="15"/>
  <c r="P137" i="15" s="1"/>
  <c r="O138" i="15"/>
  <c r="P138" i="15" s="1"/>
  <c r="O139" i="15"/>
  <c r="P139" i="15" s="1"/>
  <c r="O140" i="15"/>
  <c r="P140" i="15" s="1"/>
  <c r="O141" i="15"/>
  <c r="P141" i="15" s="1"/>
  <c r="O142" i="15"/>
  <c r="P142" i="15" s="1"/>
  <c r="O143" i="15"/>
  <c r="P143" i="15" s="1"/>
  <c r="O144" i="15"/>
  <c r="P144" i="15" s="1"/>
  <c r="O145" i="15"/>
  <c r="P145" i="15" s="1"/>
  <c r="O146" i="15"/>
  <c r="P146" i="15" s="1"/>
  <c r="O147" i="15"/>
  <c r="P147" i="15" s="1"/>
  <c r="O148" i="15"/>
  <c r="O149" i="15"/>
  <c r="P149" i="15" s="1"/>
  <c r="O150" i="15"/>
  <c r="P150" i="15" s="1"/>
  <c r="O151" i="15"/>
  <c r="P151" i="15" s="1"/>
  <c r="O152" i="15"/>
  <c r="P152" i="15" s="1"/>
  <c r="O153" i="15"/>
  <c r="P153" i="15" s="1"/>
  <c r="O154" i="15"/>
  <c r="P154" i="15" s="1"/>
  <c r="O155" i="15"/>
  <c r="P155" i="15" s="1"/>
  <c r="O156" i="15"/>
  <c r="P156" i="15" s="1"/>
  <c r="O157" i="15"/>
  <c r="P157" i="15" s="1"/>
  <c r="O158" i="15"/>
  <c r="P158" i="15" s="1"/>
  <c r="O159" i="15"/>
  <c r="P159" i="15" s="1"/>
  <c r="O160" i="15"/>
  <c r="P160" i="15" s="1"/>
  <c r="O161" i="15"/>
  <c r="P161" i="15" s="1"/>
  <c r="O162" i="15"/>
  <c r="P162" i="15" s="1"/>
  <c r="O163" i="15"/>
  <c r="P163" i="15" s="1"/>
  <c r="O164" i="15"/>
  <c r="P164" i="15" s="1"/>
  <c r="O165" i="15"/>
  <c r="P165" i="15" s="1"/>
  <c r="O166" i="15"/>
  <c r="P166" i="15" s="1"/>
  <c r="O167" i="15"/>
  <c r="O168" i="15"/>
  <c r="P168" i="15" s="1"/>
  <c r="O169" i="15"/>
  <c r="P169" i="15" s="1"/>
  <c r="O170" i="15"/>
  <c r="P170" i="15" s="1"/>
  <c r="O171" i="15"/>
  <c r="P171" i="15" s="1"/>
  <c r="O172" i="15"/>
  <c r="P172" i="15" s="1"/>
  <c r="O173" i="15"/>
  <c r="P173" i="15" s="1"/>
  <c r="O174" i="15"/>
  <c r="P174" i="15" s="1"/>
  <c r="O175" i="15"/>
  <c r="P175" i="15" s="1"/>
  <c r="O176" i="15"/>
  <c r="P176" i="15" s="1"/>
  <c r="O177" i="15"/>
  <c r="P177" i="15" s="1"/>
  <c r="O178" i="15"/>
  <c r="P178" i="15" s="1"/>
  <c r="O179" i="15"/>
  <c r="P179" i="15" s="1"/>
  <c r="O180" i="15"/>
  <c r="P180" i="15" s="1"/>
  <c r="O181" i="15"/>
  <c r="P181" i="15" s="1"/>
  <c r="O182" i="15"/>
  <c r="P182" i="15" s="1"/>
  <c r="O183" i="15"/>
  <c r="P183" i="15" s="1"/>
  <c r="O184" i="15"/>
  <c r="P184" i="15" s="1"/>
  <c r="O185" i="15"/>
  <c r="P185" i="15" s="1"/>
  <c r="O186" i="15"/>
  <c r="P186" i="15" s="1"/>
  <c r="O187" i="15"/>
  <c r="P187" i="15" s="1"/>
  <c r="O188" i="15"/>
  <c r="P188" i="15" s="1"/>
  <c r="O189" i="15"/>
  <c r="P189" i="15" s="1"/>
  <c r="O190" i="15"/>
  <c r="P190" i="15" s="1"/>
  <c r="O191" i="15"/>
  <c r="P191" i="15" s="1"/>
  <c r="O192" i="15"/>
  <c r="P192" i="15" s="1"/>
  <c r="O193" i="15"/>
  <c r="P193" i="15" s="1"/>
  <c r="O194" i="15"/>
  <c r="P194" i="15" s="1"/>
  <c r="O195" i="15"/>
  <c r="P195" i="15" s="1"/>
  <c r="O196" i="15"/>
  <c r="P196" i="15" s="1"/>
  <c r="O197" i="15"/>
  <c r="P197" i="15" s="1"/>
  <c r="O198" i="15"/>
  <c r="P198" i="15" s="1"/>
  <c r="O199" i="15"/>
  <c r="P199" i="15" s="1"/>
  <c r="O200" i="15"/>
  <c r="P200" i="15" s="1"/>
  <c r="O201" i="15"/>
  <c r="P201" i="15" s="1"/>
  <c r="O202" i="15"/>
  <c r="P202" i="15" s="1"/>
  <c r="O203" i="15"/>
  <c r="P203" i="15" s="1"/>
  <c r="O204" i="15"/>
  <c r="P204" i="15" s="1"/>
  <c r="O205" i="15"/>
  <c r="P205" i="15" s="1"/>
  <c r="O206" i="15"/>
  <c r="P206" i="15" s="1"/>
  <c r="O207" i="15"/>
  <c r="P207" i="15" s="1"/>
  <c r="O208" i="15"/>
  <c r="P208" i="15" s="1"/>
  <c r="O209" i="15"/>
  <c r="P209" i="15" s="1"/>
  <c r="O210" i="15"/>
  <c r="P210" i="15" s="1"/>
  <c r="O211" i="15"/>
  <c r="P211" i="15" s="1"/>
  <c r="O212" i="15"/>
  <c r="P212" i="15" s="1"/>
  <c r="O213" i="15"/>
  <c r="P213" i="15" s="1"/>
  <c r="O214" i="15"/>
  <c r="P214" i="15" s="1"/>
  <c r="O215" i="15"/>
  <c r="P215" i="15" s="1"/>
  <c r="O216" i="15"/>
  <c r="P216" i="15" s="1"/>
  <c r="O217" i="15"/>
  <c r="P217" i="15" s="1"/>
  <c r="O218" i="15"/>
  <c r="P218" i="15" s="1"/>
  <c r="O219" i="15"/>
  <c r="P219" i="15" s="1"/>
  <c r="O220" i="15"/>
  <c r="P220" i="15" s="1"/>
  <c r="O221" i="15"/>
  <c r="P221" i="15" s="1"/>
  <c r="O222" i="15"/>
  <c r="P222" i="15" s="1"/>
  <c r="O223" i="15"/>
  <c r="P223" i="15" s="1"/>
  <c r="O224" i="15"/>
  <c r="P224" i="15" s="1"/>
  <c r="O225" i="15"/>
  <c r="P225" i="15" s="1"/>
  <c r="O226" i="15"/>
  <c r="P226" i="15" s="1"/>
  <c r="O227" i="15"/>
  <c r="P227" i="15" s="1"/>
  <c r="O228" i="15"/>
  <c r="P228" i="15" s="1"/>
  <c r="O229" i="15"/>
  <c r="P229" i="15" s="1"/>
  <c r="O230" i="15"/>
  <c r="P230" i="15" s="1"/>
  <c r="O231" i="15"/>
  <c r="P231" i="15" s="1"/>
  <c r="O232" i="15"/>
  <c r="P232" i="15" s="1"/>
  <c r="O233" i="15"/>
  <c r="P233" i="15" s="1"/>
  <c r="O234" i="15"/>
  <c r="P234" i="15" s="1"/>
  <c r="O235" i="15"/>
  <c r="P235" i="15" s="1"/>
  <c r="O236" i="15"/>
  <c r="P236" i="15" s="1"/>
  <c r="O237" i="15"/>
  <c r="P237" i="15" s="1"/>
  <c r="O238" i="15"/>
  <c r="P238" i="15" s="1"/>
  <c r="O239" i="15"/>
  <c r="P239" i="15" s="1"/>
  <c r="O240" i="15"/>
  <c r="P240" i="15" s="1"/>
  <c r="O241" i="15"/>
  <c r="P241" i="15" s="1"/>
  <c r="O242" i="15"/>
  <c r="P242" i="15" s="1"/>
  <c r="O243" i="15"/>
  <c r="P243" i="15" s="1"/>
  <c r="O244" i="15"/>
  <c r="P244" i="15" s="1"/>
  <c r="O245" i="15"/>
  <c r="P245" i="15" s="1"/>
  <c r="O246" i="15"/>
  <c r="P246" i="15" s="1"/>
  <c r="O247" i="15"/>
  <c r="P247" i="15" s="1"/>
  <c r="O248" i="15"/>
  <c r="P248" i="15" s="1"/>
  <c r="O249" i="15"/>
  <c r="P249" i="15" s="1"/>
  <c r="O250" i="15"/>
  <c r="P250" i="15" s="1"/>
  <c r="O251" i="15"/>
  <c r="P251" i="15" s="1"/>
  <c r="O252" i="15"/>
  <c r="P252" i="15" s="1"/>
  <c r="O253" i="15"/>
  <c r="P253" i="15" s="1"/>
  <c r="O254" i="15"/>
  <c r="P254" i="15" s="1"/>
  <c r="O255" i="15"/>
  <c r="P255" i="15" s="1"/>
  <c r="O256" i="15"/>
  <c r="P256" i="15" s="1"/>
  <c r="O257" i="15"/>
  <c r="P257" i="15" s="1"/>
  <c r="O258" i="15"/>
  <c r="P258" i="15" s="1"/>
  <c r="O259" i="15"/>
  <c r="P259" i="15" s="1"/>
  <c r="O260" i="15"/>
  <c r="P260" i="15" s="1"/>
  <c r="O261" i="15"/>
  <c r="P261" i="15" s="1"/>
  <c r="O262" i="15"/>
  <c r="P262" i="15" s="1"/>
  <c r="O263" i="15"/>
  <c r="P263" i="15" s="1"/>
  <c r="O264" i="15"/>
  <c r="P264" i="15" s="1"/>
  <c r="O265" i="15"/>
  <c r="P265" i="15" s="1"/>
  <c r="O266" i="15"/>
  <c r="P266" i="15" s="1"/>
  <c r="O267" i="15"/>
  <c r="P267" i="15" s="1"/>
  <c r="O268" i="15"/>
  <c r="P268" i="15" s="1"/>
  <c r="O269" i="15"/>
  <c r="P269" i="15" s="1"/>
  <c r="O270" i="15"/>
  <c r="P270" i="15" s="1"/>
  <c r="O271" i="15"/>
  <c r="P271" i="15" s="1"/>
  <c r="O272" i="15"/>
  <c r="P272" i="15" s="1"/>
  <c r="O273" i="15"/>
  <c r="P273" i="15" s="1"/>
  <c r="O274" i="15"/>
  <c r="P274" i="15" s="1"/>
  <c r="O275" i="15"/>
  <c r="P275" i="15" s="1"/>
  <c r="O276" i="15"/>
  <c r="P276" i="15" s="1"/>
  <c r="O277" i="15"/>
  <c r="P277" i="15" s="1"/>
  <c r="O278" i="15"/>
  <c r="P278" i="15" s="1"/>
  <c r="O279" i="15"/>
  <c r="P279" i="15" s="1"/>
  <c r="O280" i="15"/>
  <c r="P280" i="15" s="1"/>
  <c r="O281" i="15"/>
  <c r="P281" i="15" s="1"/>
  <c r="O282" i="15"/>
  <c r="P282" i="15" s="1"/>
  <c r="O283" i="15"/>
  <c r="P283" i="15" s="1"/>
  <c r="O284" i="15"/>
  <c r="P284" i="15" s="1"/>
  <c r="O285" i="15"/>
  <c r="P285" i="15" s="1"/>
  <c r="O286" i="15"/>
  <c r="P286" i="15" s="1"/>
  <c r="O287" i="15"/>
  <c r="P287" i="15" s="1"/>
  <c r="O288" i="15"/>
  <c r="P288" i="15" s="1"/>
  <c r="O289" i="15"/>
  <c r="P289" i="15" s="1"/>
  <c r="O290" i="15"/>
  <c r="P290" i="15" s="1"/>
  <c r="O291" i="15"/>
  <c r="P291" i="15" s="1"/>
  <c r="O292" i="15"/>
  <c r="P292" i="15" s="1"/>
  <c r="O293" i="15"/>
  <c r="P293" i="15" s="1"/>
  <c r="O294" i="15"/>
  <c r="P294" i="15" s="1"/>
  <c r="O295" i="15"/>
  <c r="P295" i="15" s="1"/>
  <c r="O296" i="15"/>
  <c r="P296" i="15" s="1"/>
  <c r="O297" i="15"/>
  <c r="O298" i="15"/>
  <c r="P298" i="15" s="1"/>
  <c r="O299" i="15"/>
  <c r="P299" i="15" s="1"/>
  <c r="O300" i="15"/>
  <c r="P300" i="15" s="1"/>
  <c r="O301" i="15"/>
  <c r="P301" i="15" s="1"/>
  <c r="O302" i="15"/>
  <c r="P302" i="15" s="1"/>
  <c r="O303" i="15"/>
  <c r="P303" i="15" s="1"/>
  <c r="O304" i="15"/>
  <c r="P304" i="15" s="1"/>
  <c r="O305" i="15"/>
  <c r="P305" i="15" s="1"/>
  <c r="O306" i="15"/>
  <c r="P306" i="15" s="1"/>
  <c r="O307" i="15"/>
  <c r="P307" i="15" s="1"/>
  <c r="O308" i="15"/>
  <c r="P308" i="15" s="1"/>
  <c r="O309" i="15"/>
  <c r="P309" i="15" s="1"/>
  <c r="O310" i="15"/>
  <c r="P310" i="15" s="1"/>
  <c r="O311" i="15"/>
  <c r="P311" i="15" s="1"/>
  <c r="O312" i="15"/>
  <c r="P312" i="15" s="1"/>
  <c r="O313" i="15"/>
  <c r="P313" i="15" s="1"/>
  <c r="O314" i="15"/>
  <c r="P314" i="15" s="1"/>
  <c r="O315" i="15"/>
  <c r="P315" i="15" s="1"/>
  <c r="O316" i="15"/>
  <c r="P316" i="15" s="1"/>
  <c r="O317" i="15"/>
  <c r="P317" i="15" s="1"/>
  <c r="O318" i="15"/>
  <c r="P318" i="15" s="1"/>
  <c r="O319" i="15"/>
  <c r="P319" i="15" s="1"/>
  <c r="O320" i="15"/>
  <c r="P320" i="15" s="1"/>
  <c r="O321" i="15"/>
  <c r="P321" i="15" s="1"/>
  <c r="O322" i="15"/>
  <c r="P322" i="15" s="1"/>
  <c r="O323" i="15"/>
  <c r="P323" i="15" s="1"/>
  <c r="O324" i="15"/>
  <c r="P324" i="15" s="1"/>
  <c r="O325" i="15"/>
  <c r="P325" i="15" s="1"/>
  <c r="O326" i="15"/>
  <c r="O327" i="15"/>
  <c r="P327" i="15" s="1"/>
  <c r="O328" i="15"/>
  <c r="P328" i="15" s="1"/>
  <c r="O329" i="15"/>
  <c r="P329" i="15" s="1"/>
  <c r="O330" i="15"/>
  <c r="P330" i="15" s="1"/>
  <c r="O331" i="15"/>
  <c r="P331" i="15" s="1"/>
  <c r="O332" i="15"/>
  <c r="P332" i="15" s="1"/>
  <c r="O333" i="15"/>
  <c r="P333" i="15" s="1"/>
  <c r="O334" i="15"/>
  <c r="P334" i="15" s="1"/>
  <c r="O335" i="15"/>
  <c r="P335" i="15" s="1"/>
  <c r="O336" i="15"/>
  <c r="P336" i="15" s="1"/>
  <c r="O337" i="15"/>
  <c r="P337" i="15" s="1"/>
  <c r="O338" i="15"/>
  <c r="P338" i="15" s="1"/>
  <c r="O339" i="15"/>
  <c r="P339" i="15" s="1"/>
  <c r="O340" i="15"/>
  <c r="P340" i="15" s="1"/>
  <c r="O341" i="15"/>
  <c r="P341" i="15" s="1"/>
  <c r="O342" i="15"/>
  <c r="P342" i="15" s="1"/>
  <c r="O343" i="15"/>
  <c r="P343" i="15" s="1"/>
  <c r="O344" i="15"/>
  <c r="P344" i="15" s="1"/>
  <c r="O345" i="15"/>
  <c r="P345" i="15" s="1"/>
  <c r="O346" i="15"/>
  <c r="P346" i="15" s="1"/>
  <c r="O347" i="15"/>
  <c r="P347" i="15" s="1"/>
  <c r="O348" i="15"/>
  <c r="P348" i="15" s="1"/>
  <c r="O349" i="15"/>
  <c r="P349" i="15" s="1"/>
  <c r="O350" i="15"/>
  <c r="P350" i="15" s="1"/>
  <c r="O351" i="15"/>
  <c r="P351" i="15" s="1"/>
  <c r="O352" i="15"/>
  <c r="P352" i="15" s="1"/>
  <c r="O353" i="15"/>
  <c r="P353" i="15" s="1"/>
  <c r="O354" i="15"/>
  <c r="P354" i="15" s="1"/>
  <c r="O355" i="15"/>
  <c r="P355" i="15" s="1"/>
  <c r="O356" i="15"/>
  <c r="P356" i="15" s="1"/>
  <c r="O357" i="15"/>
  <c r="P357" i="15" s="1"/>
  <c r="O358" i="15"/>
  <c r="P358" i="15" s="1"/>
  <c r="O359" i="15"/>
  <c r="P359" i="15" s="1"/>
  <c r="O360" i="15"/>
  <c r="P360" i="15" s="1"/>
  <c r="O361" i="15"/>
  <c r="P361" i="15" s="1"/>
  <c r="O362" i="15"/>
  <c r="P362" i="15" s="1"/>
  <c r="O363" i="15"/>
  <c r="P363" i="15" s="1"/>
  <c r="O364" i="15"/>
  <c r="P364" i="15" s="1"/>
  <c r="O365" i="15"/>
  <c r="P365" i="15" s="1"/>
  <c r="O366" i="15"/>
  <c r="P366" i="15" s="1"/>
  <c r="O367" i="15"/>
  <c r="P367" i="15" s="1"/>
  <c r="O368" i="15"/>
  <c r="P368" i="15" s="1"/>
  <c r="O369" i="15"/>
  <c r="P369" i="15" s="1"/>
  <c r="O370" i="15"/>
  <c r="P370" i="15" s="1"/>
  <c r="O371" i="15"/>
  <c r="P371" i="15" s="1"/>
  <c r="O372" i="15"/>
  <c r="P372" i="15" s="1"/>
  <c r="O373" i="15"/>
  <c r="P373" i="15" s="1"/>
  <c r="O374" i="15"/>
  <c r="P374" i="15" s="1"/>
  <c r="O375" i="15"/>
  <c r="P375" i="15" s="1"/>
  <c r="O376" i="15"/>
  <c r="P376" i="15" s="1"/>
  <c r="O377" i="15"/>
  <c r="P377" i="15" s="1"/>
  <c r="O378" i="15"/>
  <c r="P378" i="15" s="1"/>
  <c r="O379" i="15"/>
  <c r="P379" i="15" s="1"/>
  <c r="O380" i="15"/>
  <c r="P380" i="15" s="1"/>
  <c r="O381" i="15"/>
  <c r="P381" i="15" s="1"/>
  <c r="O382" i="15"/>
  <c r="P382" i="15" s="1"/>
  <c r="O383" i="15"/>
  <c r="P383" i="15" s="1"/>
  <c r="O384" i="15"/>
  <c r="P384" i="15" s="1"/>
  <c r="O385" i="15"/>
  <c r="P385" i="15" s="1"/>
  <c r="O386" i="15"/>
  <c r="P386" i="15" s="1"/>
  <c r="O387" i="15"/>
  <c r="P387" i="15" s="1"/>
  <c r="O388" i="15"/>
  <c r="P388" i="15" s="1"/>
  <c r="O389" i="15"/>
  <c r="P389" i="15" s="1"/>
  <c r="O390" i="15"/>
  <c r="P390" i="15" s="1"/>
  <c r="O391" i="15"/>
  <c r="P391" i="15" s="1"/>
  <c r="O392" i="15"/>
  <c r="P392" i="15" s="1"/>
  <c r="O393" i="15"/>
  <c r="P393" i="15" s="1"/>
  <c r="O394" i="15"/>
  <c r="P394" i="15" s="1"/>
  <c r="O395" i="15"/>
  <c r="P395" i="15" s="1"/>
  <c r="O396" i="15"/>
  <c r="P396" i="15" s="1"/>
  <c r="O397" i="15"/>
  <c r="P397" i="15" s="1"/>
  <c r="O398" i="15"/>
  <c r="P398" i="15" s="1"/>
  <c r="O399" i="15"/>
  <c r="P399" i="15" s="1"/>
  <c r="O400" i="15"/>
  <c r="P400" i="15" s="1"/>
  <c r="O401" i="15"/>
  <c r="P401" i="15" s="1"/>
  <c r="O402" i="15"/>
  <c r="P402" i="15" s="1"/>
  <c r="O403" i="15"/>
  <c r="P403" i="15" s="1"/>
  <c r="O404" i="15"/>
  <c r="P404" i="15" s="1"/>
  <c r="O405" i="15"/>
  <c r="P405" i="15" s="1"/>
  <c r="O406" i="15"/>
  <c r="P406" i="15" s="1"/>
  <c r="O407" i="15"/>
  <c r="P407" i="15" s="1"/>
  <c r="O408" i="15"/>
  <c r="P408" i="15" s="1"/>
  <c r="O409" i="15"/>
  <c r="P409" i="15" s="1"/>
  <c r="O410" i="15"/>
  <c r="P410" i="15" s="1"/>
  <c r="O411" i="15"/>
  <c r="P411" i="15" s="1"/>
  <c r="O412" i="15"/>
  <c r="P412" i="15" s="1"/>
  <c r="O413" i="15"/>
  <c r="P413" i="15" s="1"/>
  <c r="O414" i="15"/>
  <c r="P414" i="15" s="1"/>
  <c r="O415" i="15"/>
  <c r="P415" i="15" s="1"/>
  <c r="O416" i="15"/>
  <c r="P416" i="15" s="1"/>
  <c r="O417" i="15"/>
  <c r="P417" i="15" s="1"/>
  <c r="O418" i="15"/>
  <c r="P418" i="15" s="1"/>
  <c r="O419" i="15"/>
  <c r="O420" i="15"/>
  <c r="P420" i="15" s="1"/>
  <c r="O421" i="15"/>
  <c r="P421" i="15" s="1"/>
  <c r="O422" i="15"/>
  <c r="P422" i="15" s="1"/>
  <c r="O423" i="15"/>
  <c r="P423" i="15" s="1"/>
  <c r="O424" i="15"/>
  <c r="P424" i="15" s="1"/>
  <c r="O425" i="15"/>
  <c r="P425" i="15" s="1"/>
  <c r="O426" i="15"/>
  <c r="P426" i="15" s="1"/>
  <c r="O427" i="15"/>
  <c r="P427" i="15" s="1"/>
  <c r="O428" i="15"/>
  <c r="P428" i="15" s="1"/>
  <c r="O429" i="15"/>
  <c r="P429" i="15" s="1"/>
  <c r="O430" i="15"/>
  <c r="P430" i="15" s="1"/>
  <c r="O431" i="15"/>
  <c r="P431" i="15" s="1"/>
  <c r="O432" i="15"/>
  <c r="P432" i="15" s="1"/>
  <c r="O433" i="15"/>
  <c r="P433" i="15" s="1"/>
  <c r="O434" i="15"/>
  <c r="P434" i="15" s="1"/>
  <c r="O435" i="15"/>
  <c r="P435" i="15" s="1"/>
  <c r="O436" i="15"/>
  <c r="P436" i="15" s="1"/>
  <c r="O437" i="15"/>
  <c r="P437" i="15" s="1"/>
  <c r="O438" i="15"/>
  <c r="P438" i="15" s="1"/>
  <c r="O439" i="15"/>
  <c r="P439" i="15" s="1"/>
  <c r="O440" i="15"/>
  <c r="P440" i="15" s="1"/>
  <c r="O441" i="15"/>
  <c r="P441" i="15" s="1"/>
  <c r="O442" i="15"/>
  <c r="P442" i="15" s="1"/>
  <c r="O443" i="15"/>
  <c r="P443" i="15" s="1"/>
  <c r="O444" i="15"/>
  <c r="P444" i="15" s="1"/>
  <c r="O445" i="15"/>
  <c r="P445" i="15" s="1"/>
  <c r="O446" i="15"/>
  <c r="P446" i="15" s="1"/>
  <c r="O447" i="15"/>
  <c r="P447" i="15" s="1"/>
  <c r="O448" i="15"/>
  <c r="P448" i="15" s="1"/>
  <c r="O449" i="15"/>
  <c r="P449" i="15" s="1"/>
  <c r="O450" i="15"/>
  <c r="P450" i="15" s="1"/>
  <c r="O451" i="15"/>
  <c r="P451" i="15" s="1"/>
  <c r="O452" i="15"/>
  <c r="P452" i="15" s="1"/>
  <c r="O453" i="15"/>
  <c r="P453" i="15" s="1"/>
  <c r="O454" i="15"/>
  <c r="P454" i="15" s="1"/>
  <c r="O455" i="15"/>
  <c r="P455" i="15" s="1"/>
  <c r="O456" i="15"/>
  <c r="P456" i="15" s="1"/>
  <c r="O457" i="15"/>
  <c r="P457" i="15" s="1"/>
  <c r="O458" i="15"/>
  <c r="P458" i="15" s="1"/>
  <c r="O459" i="15"/>
  <c r="P459" i="15" s="1"/>
  <c r="O460" i="15"/>
  <c r="P460" i="15" s="1"/>
  <c r="O461" i="15"/>
  <c r="P461" i="15" s="1"/>
  <c r="O462" i="15"/>
  <c r="P462" i="15" s="1"/>
  <c r="O463" i="15"/>
  <c r="P463" i="15" s="1"/>
  <c r="O464" i="15"/>
  <c r="P464" i="15" s="1"/>
  <c r="O465" i="15"/>
  <c r="P465" i="15" s="1"/>
  <c r="O466" i="15"/>
  <c r="P466" i="15" s="1"/>
  <c r="O467" i="15"/>
  <c r="P467" i="15" s="1"/>
  <c r="O468" i="15"/>
  <c r="P468" i="15" s="1"/>
  <c r="O469" i="15"/>
  <c r="P469" i="15" s="1"/>
  <c r="O470" i="15"/>
  <c r="P470" i="15" s="1"/>
  <c r="O471" i="15"/>
  <c r="P471" i="15" s="1"/>
  <c r="O472" i="15"/>
  <c r="P472" i="15" s="1"/>
  <c r="O473" i="15"/>
  <c r="P473" i="15" s="1"/>
  <c r="O474" i="15"/>
  <c r="P474" i="15" s="1"/>
  <c r="O475" i="15"/>
  <c r="P475" i="15" s="1"/>
  <c r="O476" i="15"/>
  <c r="P476" i="15" s="1"/>
  <c r="O477" i="15"/>
  <c r="P477" i="15" s="1"/>
  <c r="O478" i="15"/>
  <c r="P478" i="15" s="1"/>
  <c r="O479" i="15"/>
  <c r="P479" i="15" s="1"/>
  <c r="O480" i="15"/>
  <c r="P480" i="15" s="1"/>
  <c r="O481" i="15"/>
  <c r="P481" i="15" s="1"/>
  <c r="O482" i="15"/>
  <c r="P482" i="15" s="1"/>
  <c r="O483" i="15"/>
  <c r="P483" i="15" s="1"/>
  <c r="O484" i="15"/>
  <c r="P484" i="15" s="1"/>
  <c r="O485" i="15"/>
  <c r="P485" i="15" s="1"/>
  <c r="O486" i="15"/>
  <c r="P486" i="15" s="1"/>
  <c r="O487" i="15"/>
  <c r="P487" i="15" s="1"/>
  <c r="O488" i="15"/>
  <c r="O489" i="15"/>
  <c r="P489" i="15" s="1"/>
  <c r="O490" i="15"/>
  <c r="P490" i="15" s="1"/>
  <c r="O491" i="15"/>
  <c r="P491" i="15" s="1"/>
  <c r="O492" i="15"/>
  <c r="P492" i="15" s="1"/>
  <c r="O493" i="15"/>
  <c r="P493" i="15" s="1"/>
  <c r="O494" i="15"/>
  <c r="P494" i="15" s="1"/>
  <c r="O495" i="15"/>
  <c r="P495" i="15" s="1"/>
  <c r="O496" i="15"/>
  <c r="P496" i="15" s="1"/>
  <c r="O497" i="15"/>
  <c r="P497" i="15" s="1"/>
  <c r="O498" i="15"/>
  <c r="P498" i="15" s="1"/>
  <c r="O499" i="15"/>
  <c r="P499" i="15" s="1"/>
  <c r="O500" i="15"/>
  <c r="P500" i="15" s="1"/>
  <c r="O501" i="15"/>
  <c r="P501" i="15" s="1"/>
  <c r="O502" i="15"/>
  <c r="P502" i="15" s="1"/>
  <c r="O503" i="15"/>
  <c r="P503" i="15" s="1"/>
  <c r="O504" i="15"/>
  <c r="P504" i="15" s="1"/>
  <c r="O505" i="15"/>
  <c r="P505" i="15" s="1"/>
  <c r="O506" i="15"/>
  <c r="P506" i="15" s="1"/>
  <c r="O507" i="15"/>
  <c r="P507" i="15" s="1"/>
  <c r="O508" i="15"/>
  <c r="P508" i="15" s="1"/>
  <c r="O509" i="15"/>
  <c r="P509" i="15" s="1"/>
  <c r="O510" i="15"/>
  <c r="P510" i="15" s="1"/>
  <c r="O511" i="15"/>
  <c r="P511" i="15" s="1"/>
  <c r="O512" i="15"/>
  <c r="P512" i="15" s="1"/>
  <c r="O513" i="15"/>
  <c r="P513" i="15" s="1"/>
  <c r="O514" i="15"/>
  <c r="P514" i="15" s="1"/>
  <c r="O515" i="15"/>
  <c r="P515" i="15" s="1"/>
  <c r="O516" i="15"/>
  <c r="P516" i="15" s="1"/>
  <c r="O517" i="15"/>
  <c r="P517" i="15" s="1"/>
  <c r="O518" i="15"/>
  <c r="P518" i="15" s="1"/>
  <c r="O519" i="15"/>
  <c r="P519" i="15" s="1"/>
  <c r="O520" i="15"/>
  <c r="P520" i="15" s="1"/>
  <c r="O521" i="15"/>
  <c r="P521" i="15" s="1"/>
  <c r="O522" i="15"/>
  <c r="P522" i="15" s="1"/>
  <c r="O523" i="15"/>
  <c r="P523" i="15" s="1"/>
  <c r="O524" i="15"/>
  <c r="P524" i="15" s="1"/>
  <c r="O525" i="15"/>
  <c r="P525" i="15" s="1"/>
  <c r="O526" i="15"/>
  <c r="P526" i="15" s="1"/>
  <c r="O527" i="15"/>
  <c r="P527" i="15" s="1"/>
  <c r="O528" i="15"/>
  <c r="P528" i="15" s="1"/>
  <c r="O529" i="15"/>
  <c r="P529" i="15" s="1"/>
  <c r="O530" i="15"/>
  <c r="P530" i="15" s="1"/>
  <c r="O531" i="15"/>
  <c r="P531" i="15" s="1"/>
  <c r="O532" i="15"/>
  <c r="P532" i="15" s="1"/>
  <c r="O533" i="15"/>
  <c r="P533" i="15" s="1"/>
  <c r="O534" i="15"/>
  <c r="P534" i="15" s="1"/>
  <c r="O535" i="15"/>
  <c r="P535" i="15" s="1"/>
  <c r="O536" i="15"/>
  <c r="P536" i="15" s="1"/>
  <c r="O537" i="15"/>
  <c r="P537" i="15" s="1"/>
  <c r="O538" i="15"/>
  <c r="P538" i="15" s="1"/>
  <c r="O539" i="15"/>
  <c r="P539" i="15" s="1"/>
  <c r="O540" i="15"/>
  <c r="P540" i="15" s="1"/>
  <c r="O541" i="15"/>
  <c r="P541" i="15" s="1"/>
  <c r="O542" i="15"/>
  <c r="P542" i="15" s="1"/>
  <c r="O543" i="15"/>
  <c r="P543" i="15" s="1"/>
  <c r="O544" i="15"/>
  <c r="P544" i="15" s="1"/>
  <c r="O545" i="15"/>
  <c r="P545" i="15" s="1"/>
  <c r="O546" i="15"/>
  <c r="P546" i="15" s="1"/>
  <c r="O547" i="15"/>
  <c r="O548" i="15"/>
  <c r="P548" i="15" s="1"/>
  <c r="O549" i="15"/>
  <c r="P549" i="15" s="1"/>
  <c r="O550" i="15"/>
  <c r="P550" i="15" s="1"/>
  <c r="O551" i="15"/>
  <c r="P551" i="15" s="1"/>
  <c r="O552" i="15"/>
  <c r="P552" i="15" s="1"/>
  <c r="O553" i="15"/>
  <c r="P553" i="15" s="1"/>
  <c r="O554" i="15"/>
  <c r="P554" i="15" s="1"/>
  <c r="O555" i="15"/>
  <c r="P555" i="15" s="1"/>
  <c r="O556" i="15"/>
  <c r="P556" i="15" s="1"/>
  <c r="O557" i="15"/>
  <c r="P557" i="15" s="1"/>
  <c r="O558" i="15"/>
  <c r="P558" i="15" s="1"/>
  <c r="O559" i="15"/>
  <c r="P559" i="15" s="1"/>
  <c r="O560" i="15"/>
  <c r="P560" i="15" s="1"/>
  <c r="O561" i="15"/>
  <c r="P561" i="15" s="1"/>
  <c r="O562" i="15"/>
  <c r="P562" i="15" s="1"/>
  <c r="O563" i="15"/>
  <c r="P563" i="15" s="1"/>
  <c r="O564" i="15"/>
  <c r="P564" i="15" s="1"/>
  <c r="O565" i="15"/>
  <c r="P565" i="15" s="1"/>
  <c r="O566" i="15"/>
  <c r="P566" i="15" s="1"/>
  <c r="O567" i="15"/>
  <c r="P567" i="15" s="1"/>
  <c r="O568" i="15"/>
  <c r="P568" i="15" s="1"/>
  <c r="O569" i="15"/>
  <c r="P569" i="15" s="1"/>
  <c r="O570" i="15"/>
  <c r="P570" i="15" s="1"/>
  <c r="O571" i="15"/>
  <c r="P571" i="15" s="1"/>
  <c r="O572" i="15"/>
  <c r="P572" i="15" s="1"/>
  <c r="O573" i="15"/>
  <c r="P573" i="15" s="1"/>
  <c r="O574" i="15"/>
  <c r="P574" i="15" s="1"/>
  <c r="O575" i="15"/>
  <c r="P575" i="15" s="1"/>
  <c r="O576" i="15"/>
  <c r="P576" i="15" s="1"/>
  <c r="O577" i="15"/>
  <c r="P577" i="15" s="1"/>
  <c r="O578" i="15"/>
  <c r="P578" i="15" s="1"/>
  <c r="O579" i="15"/>
  <c r="P579" i="15" s="1"/>
  <c r="O580" i="15"/>
  <c r="P580" i="15" s="1"/>
  <c r="O581" i="15"/>
  <c r="P581" i="15" s="1"/>
  <c r="O582" i="15"/>
  <c r="P582" i="15" s="1"/>
  <c r="O583" i="15"/>
  <c r="P583" i="15" s="1"/>
  <c r="O584" i="15"/>
  <c r="P584" i="15" s="1"/>
  <c r="O585" i="15"/>
  <c r="P585" i="15" s="1"/>
  <c r="O586" i="15"/>
  <c r="P586" i="15" s="1"/>
  <c r="O587" i="15"/>
  <c r="P587" i="15" s="1"/>
  <c r="O588" i="15"/>
  <c r="P588" i="15" s="1"/>
  <c r="O589" i="15"/>
  <c r="P589" i="15" s="1"/>
  <c r="O590" i="15"/>
  <c r="P590" i="15" s="1"/>
  <c r="O591" i="15"/>
  <c r="P591" i="15" s="1"/>
  <c r="O592" i="15"/>
  <c r="P592" i="15" s="1"/>
  <c r="O593" i="15"/>
  <c r="P593" i="15" s="1"/>
  <c r="O594" i="15"/>
  <c r="P594" i="15" s="1"/>
  <c r="O595" i="15"/>
  <c r="P595" i="15" s="1"/>
  <c r="O596" i="15"/>
  <c r="P596" i="15" s="1"/>
  <c r="O597" i="15"/>
  <c r="P597" i="15" s="1"/>
  <c r="O598" i="15"/>
  <c r="P598" i="15" s="1"/>
  <c r="O599" i="15"/>
  <c r="P599" i="15" s="1"/>
  <c r="O600" i="15"/>
  <c r="P600" i="15" s="1"/>
  <c r="O601" i="15"/>
  <c r="P601" i="15" s="1"/>
  <c r="O602" i="15"/>
  <c r="P602" i="15" s="1"/>
  <c r="O603" i="15"/>
  <c r="P603" i="15" s="1"/>
  <c r="O604" i="15"/>
  <c r="P604" i="15" s="1"/>
  <c r="O605" i="15"/>
  <c r="P605" i="15" s="1"/>
  <c r="O606" i="15"/>
  <c r="P606" i="15" s="1"/>
  <c r="O607" i="15"/>
  <c r="P607" i="15" s="1"/>
  <c r="O608" i="15"/>
  <c r="P608" i="15" s="1"/>
  <c r="O609" i="15"/>
  <c r="P609" i="15" s="1"/>
  <c r="O610" i="15"/>
  <c r="P610" i="15" s="1"/>
  <c r="O611" i="15"/>
  <c r="P611" i="15" s="1"/>
  <c r="O612" i="15"/>
  <c r="P612" i="15" s="1"/>
  <c r="O613" i="15"/>
  <c r="P613" i="15" s="1"/>
  <c r="O614" i="15"/>
  <c r="P614" i="15" s="1"/>
  <c r="O615" i="15"/>
  <c r="P615" i="15" s="1"/>
  <c r="O616" i="15"/>
  <c r="P616" i="15" s="1"/>
  <c r="O617" i="15"/>
  <c r="P617" i="15" s="1"/>
  <c r="O618" i="15"/>
  <c r="P618" i="15" s="1"/>
  <c r="O619" i="15"/>
  <c r="P619" i="15" s="1"/>
  <c r="O620" i="15"/>
  <c r="P620" i="15" s="1"/>
  <c r="O621" i="15"/>
  <c r="P621" i="15" s="1"/>
  <c r="O622" i="15"/>
  <c r="P622" i="15" s="1"/>
  <c r="O623" i="15"/>
  <c r="P623" i="15" s="1"/>
  <c r="O624" i="15"/>
  <c r="P624" i="15" s="1"/>
  <c r="O625" i="15"/>
  <c r="P625" i="15" s="1"/>
  <c r="O626" i="15"/>
  <c r="P626" i="15" s="1"/>
  <c r="O627" i="15"/>
  <c r="P627" i="15" s="1"/>
  <c r="O628" i="15"/>
  <c r="P628" i="15" s="1"/>
  <c r="O629" i="15"/>
  <c r="P629" i="15" s="1"/>
  <c r="O630" i="15"/>
  <c r="P630" i="15" s="1"/>
  <c r="O631" i="15"/>
  <c r="P631" i="15" s="1"/>
  <c r="O632" i="15"/>
  <c r="P632" i="15" s="1"/>
  <c r="O633" i="15"/>
  <c r="P633" i="15" s="1"/>
  <c r="O634" i="15"/>
  <c r="P634" i="15" s="1"/>
  <c r="O635" i="15"/>
  <c r="P635" i="15" s="1"/>
  <c r="O636" i="15"/>
  <c r="P636" i="15" s="1"/>
  <c r="O637" i="15"/>
  <c r="P637" i="15" s="1"/>
  <c r="O18" i="15"/>
  <c r="H16" i="15"/>
  <c r="I16" i="15" s="1"/>
  <c r="H17" i="15"/>
  <c r="I17" i="15" s="1"/>
  <c r="H18" i="15"/>
  <c r="I18" i="15" s="1"/>
  <c r="H19" i="15"/>
  <c r="I19" i="15" s="1"/>
  <c r="H20" i="15"/>
  <c r="I20" i="15" s="1"/>
  <c r="H21" i="15"/>
  <c r="I21" i="15" s="1"/>
  <c r="H15" i="15"/>
  <c r="I15" i="15" s="1"/>
  <c r="D15" i="15"/>
  <c r="E15" i="15" s="1"/>
  <c r="H14" i="15" a="1"/>
  <c r="H14" i="15" s="1"/>
  <c r="D14" i="15" a="1"/>
  <c r="D14" i="15" s="1"/>
  <c r="D16" i="15"/>
  <c r="E16" i="15" s="1"/>
  <c r="D17" i="15"/>
  <c r="E17" i="15" s="1"/>
  <c r="D18" i="15"/>
  <c r="E18" i="15" s="1"/>
  <c r="D19" i="15"/>
  <c r="E19" i="15" s="1"/>
  <c r="D20" i="15"/>
  <c r="E20" i="15" s="1"/>
  <c r="D21" i="15"/>
  <c r="E21" i="15" s="1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P18" i="13"/>
  <c r="D15" i="13"/>
  <c r="H15" i="13"/>
  <c r="H16" i="13"/>
  <c r="H17" i="13"/>
  <c r="H18" i="13"/>
  <c r="H19" i="13"/>
  <c r="H21" i="13"/>
  <c r="H22" i="13"/>
  <c r="H25" i="13"/>
  <c r="H26" i="13"/>
  <c r="H27" i="13"/>
  <c r="D16" i="13"/>
  <c r="D17" i="13"/>
  <c r="D18" i="13"/>
  <c r="D19" i="13"/>
  <c r="D22" i="13"/>
  <c r="D26" i="13"/>
  <c r="D27" i="13"/>
  <c r="H14" i="13"/>
  <c r="D14" i="13"/>
  <c r="D90" i="13" l="1"/>
  <c r="D91" i="13" s="1"/>
  <c r="P18" i="15"/>
  <c r="Q579" i="15" s="1"/>
  <c r="Q571" i="15" l="1"/>
  <c r="Q337" i="15"/>
  <c r="Q399" i="15"/>
  <c r="Q316" i="15"/>
  <c r="Q531" i="15"/>
  <c r="Q72" i="15"/>
  <c r="Q341" i="15"/>
  <c r="Q324" i="15"/>
  <c r="Q53" i="15"/>
  <c r="Q476" i="15"/>
  <c r="Q284" i="15"/>
  <c r="Q597" i="15"/>
  <c r="Q257" i="15"/>
  <c r="Q433" i="15"/>
  <c r="Q484" i="15"/>
  <c r="Q469" i="15"/>
  <c r="Q567" i="15"/>
  <c r="Q117" i="15"/>
  <c r="Q168" i="15"/>
  <c r="Q532" i="15"/>
  <c r="Q403" i="15"/>
  <c r="Q104" i="15"/>
  <c r="Q116" i="15"/>
  <c r="Q440" i="15"/>
  <c r="Q555" i="15"/>
  <c r="Q65" i="15"/>
  <c r="Q131" i="15"/>
  <c r="Q473" i="15"/>
  <c r="Q450" i="15"/>
  <c r="Q76" i="15"/>
  <c r="Q590" i="15"/>
  <c r="Q97" i="15"/>
  <c r="Q25" i="15"/>
  <c r="Q614" i="15"/>
  <c r="Q249" i="15"/>
  <c r="Q252" i="15"/>
  <c r="Q112" i="15"/>
  <c r="Q306" i="15"/>
  <c r="Q586" i="15"/>
  <c r="Q616" i="15"/>
  <c r="Q247" i="15"/>
  <c r="Q364" i="15"/>
  <c r="Q518" i="15"/>
  <c r="Q36" i="15"/>
  <c r="Q278" i="15"/>
  <c r="Q82" i="15"/>
  <c r="Q204" i="15"/>
  <c r="Q321" i="15"/>
  <c r="Q390" i="15"/>
  <c r="Q448" i="15"/>
  <c r="Q629" i="15"/>
  <c r="Q39" i="15"/>
  <c r="Q83" i="15"/>
  <c r="Q120" i="15"/>
  <c r="Q207" i="15"/>
  <c r="Q322" i="15"/>
  <c r="Q451" i="15"/>
  <c r="Q632" i="15"/>
  <c r="Q44" i="15"/>
  <c r="Q130" i="15"/>
  <c r="Q213" i="15"/>
  <c r="Q392" i="15"/>
  <c r="Q516" i="15"/>
  <c r="Q574" i="15"/>
  <c r="Q135" i="15"/>
  <c r="Q172" i="15"/>
  <c r="Q367" i="15"/>
  <c r="Q601" i="15"/>
  <c r="Q215" i="15"/>
  <c r="Q368" i="15"/>
  <c r="Q545" i="15"/>
  <c r="Q605" i="15"/>
  <c r="Q81" i="15"/>
  <c r="Q166" i="15"/>
  <c r="Q289" i="15"/>
  <c r="Q55" i="15"/>
  <c r="Q578" i="15"/>
  <c r="Q95" i="15"/>
  <c r="Q266" i="15"/>
  <c r="Q431" i="15"/>
  <c r="Q100" i="15"/>
  <c r="Q461" i="15"/>
  <c r="Q96" i="15"/>
  <c r="Q437" i="15"/>
  <c r="Q580" i="15"/>
  <c r="Q300" i="15"/>
  <c r="Q62" i="15"/>
  <c r="Q137" i="15"/>
  <c r="Q302" i="15"/>
  <c r="Q464" i="15"/>
  <c r="Q224" i="15"/>
  <c r="Q139" i="15"/>
  <c r="Q338" i="15"/>
  <c r="Q466" i="15"/>
  <c r="Q339" i="15"/>
  <c r="Q613" i="15"/>
  <c r="Q177" i="15"/>
  <c r="Q369" i="15"/>
  <c r="Q370" i="15"/>
  <c r="Q18" i="15"/>
  <c r="Q222" i="15"/>
  <c r="Q405" i="15"/>
  <c r="Q59" i="15"/>
  <c r="Q226" i="15"/>
  <c r="Q406" i="15"/>
  <c r="Q549" i="15"/>
  <c r="Q61" i="15"/>
  <c r="Q261" i="15"/>
  <c r="Q408" i="15"/>
  <c r="Q265" i="15"/>
  <c r="Q429" i="15"/>
  <c r="Q612" i="15"/>
  <c r="Q273" i="15"/>
  <c r="Q486" i="15"/>
  <c r="Q483" i="15"/>
  <c r="Q594" i="15"/>
  <c r="Q391" i="15"/>
  <c r="Q75" i="15"/>
  <c r="Q487" i="15"/>
  <c r="Q69" i="15"/>
  <c r="Q519" i="15"/>
  <c r="Q350" i="15"/>
  <c r="Q559" i="15"/>
  <c r="Q465" i="15"/>
  <c r="Q103" i="15"/>
  <c r="Q30" i="15"/>
  <c r="Q361" i="15"/>
  <c r="Q412" i="15"/>
  <c r="Q136" i="15"/>
  <c r="Q527" i="15"/>
  <c r="Q233" i="15"/>
  <c r="Q217" i="15"/>
  <c r="Q304" i="15"/>
  <c r="Q624" i="15"/>
  <c r="Q386" i="15"/>
  <c r="Q495" i="15"/>
  <c r="Q180" i="15"/>
  <c r="Q268" i="15"/>
  <c r="Q144" i="15"/>
  <c r="Q260" i="15"/>
  <c r="Q142" i="15"/>
  <c r="Q127" i="15"/>
  <c r="Q88" i="15"/>
  <c r="Q378" i="15"/>
  <c r="Q496" i="15"/>
  <c r="Q293" i="15"/>
  <c r="Q628" i="15"/>
  <c r="Q529" i="15"/>
  <c r="Q197" i="15"/>
  <c r="Q165" i="15"/>
  <c r="Q326" i="15"/>
  <c r="Q34" i="15"/>
  <c r="Q513" i="15"/>
  <c r="Q21" i="15"/>
  <c r="Q610" i="15"/>
  <c r="Q201" i="15"/>
  <c r="Q241" i="15"/>
  <c r="Q60" i="15"/>
  <c r="Q617" i="15"/>
  <c r="Q113" i="15"/>
  <c r="Q336" i="15"/>
  <c r="Q202" i="15"/>
  <c r="Q251" i="15"/>
  <c r="Q515" i="15"/>
  <c r="Q171" i="15"/>
  <c r="Q123" i="15"/>
  <c r="Q192" i="15"/>
  <c r="Q539" i="15"/>
  <c r="Q329" i="15"/>
  <c r="Q510" i="15"/>
  <c r="Q214" i="15"/>
  <c r="Q243" i="15"/>
  <c r="Q380" i="15"/>
  <c r="Q407" i="15"/>
  <c r="Q447" i="15"/>
  <c r="Q119" i="15"/>
  <c r="Q424" i="15"/>
  <c r="Q558" i="15"/>
  <c r="Q584" i="15"/>
  <c r="Q94" i="15"/>
  <c r="Q107" i="15"/>
  <c r="Q538" i="15"/>
  <c r="Q596" i="15"/>
  <c r="Q344" i="15"/>
  <c r="Q161" i="15"/>
  <c r="Q162" i="15"/>
  <c r="Q184" i="15"/>
  <c r="Q561" i="15"/>
  <c r="Q479" i="15"/>
  <c r="Q308" i="15"/>
  <c r="Q237" i="15"/>
  <c r="Q446" i="15"/>
  <c r="Q333" i="15"/>
  <c r="Q67" i="15"/>
  <c r="Q49" i="15"/>
  <c r="Q150" i="15"/>
  <c r="Q295" i="15"/>
  <c r="Q363" i="15"/>
  <c r="Q54" i="15"/>
  <c r="Q56" i="15"/>
  <c r="Q74" i="15"/>
  <c r="Q236" i="15"/>
  <c r="Q22" i="15"/>
  <c r="Q23" i="15"/>
  <c r="Q374" i="15"/>
  <c r="Q245" i="15"/>
  <c r="Q520" i="15"/>
  <c r="Q413" i="15"/>
  <c r="Q524" i="15"/>
  <c r="Q346" i="15"/>
  <c r="Q33" i="15"/>
  <c r="Q562" i="15"/>
  <c r="Q449" i="15"/>
  <c r="Q280" i="15"/>
  <c r="Q517" i="15"/>
  <c r="Q194" i="15"/>
  <c r="Q536" i="15"/>
  <c r="Q534" i="15"/>
  <c r="Q277" i="15"/>
  <c r="Q108" i="15"/>
  <c r="Q163" i="15"/>
  <c r="Q276" i="15"/>
  <c r="Q358" i="15"/>
  <c r="Q155" i="15"/>
  <c r="Q238" i="15"/>
  <c r="Q615" i="15"/>
  <c r="Q544" i="15"/>
  <c r="Q189" i="15"/>
  <c r="Q592" i="15"/>
  <c r="Q196" i="15"/>
  <c r="Q631" i="15"/>
  <c r="Q499" i="15"/>
  <c r="Q248" i="15"/>
  <c r="Q264" i="15"/>
  <c r="Q591" i="15"/>
  <c r="Q57" i="15"/>
  <c r="Q505" i="15"/>
  <c r="Q121" i="15"/>
  <c r="Q343" i="15"/>
  <c r="Q232" i="15"/>
  <c r="Q84" i="15"/>
  <c r="Q78" i="15"/>
  <c r="Q611" i="15"/>
  <c r="Q416" i="15"/>
  <c r="Q455" i="15"/>
  <c r="Q301" i="15"/>
  <c r="Q468" i="15"/>
  <c r="Q110" i="15"/>
  <c r="Q244" i="15"/>
  <c r="Q170" i="15"/>
  <c r="Q310" i="15"/>
  <c r="Q379" i="15"/>
  <c r="Q154" i="15"/>
  <c r="Q335" i="15"/>
  <c r="Q427" i="15"/>
  <c r="Q354" i="15"/>
  <c r="Q576" i="15"/>
  <c r="Q506" i="15"/>
  <c r="Q556" i="15"/>
  <c r="Q52" i="15"/>
  <c r="Q485" i="15"/>
  <c r="Q93" i="15"/>
  <c r="Q454" i="15"/>
  <c r="Q206" i="15"/>
  <c r="Q582" i="15"/>
  <c r="Q330" i="15"/>
  <c r="Q382" i="15"/>
  <c r="Q573" i="15"/>
  <c r="Q87" i="15"/>
  <c r="Q547" i="15"/>
  <c r="Q156" i="15"/>
  <c r="Q533" i="15"/>
  <c r="Q43" i="15"/>
  <c r="Q353" i="15"/>
  <c r="Q182" i="15"/>
  <c r="Q503" i="15"/>
  <c r="Q181" i="15"/>
  <c r="Q418" i="15"/>
  <c r="Q305" i="15"/>
  <c r="Q99" i="15"/>
  <c r="Q111" i="15"/>
  <c r="Q522" i="15"/>
  <c r="Q231" i="15"/>
  <c r="Q384" i="15"/>
  <c r="Q606" i="15"/>
  <c r="Q114" i="15"/>
  <c r="Q619" i="15"/>
  <c r="Q186" i="15"/>
  <c r="Q500" i="15"/>
  <c r="Q457" i="15"/>
  <c r="Q598" i="15"/>
  <c r="Q269" i="15"/>
  <c r="Q435" i="15"/>
  <c r="Q263" i="15"/>
  <c r="Q554" i="15"/>
  <c r="Q298" i="15"/>
  <c r="Q357" i="15"/>
  <c r="Q175" i="15"/>
  <c r="Q426" i="15"/>
  <c r="Q607" i="15"/>
  <c r="Q634" i="15"/>
  <c r="Q633" i="15"/>
  <c r="Q128" i="15"/>
  <c r="Q309" i="15"/>
  <c r="Q28" i="15"/>
  <c r="Q307" i="15"/>
  <c r="Q259" i="15"/>
  <c r="Q270" i="15"/>
  <c r="Q627" i="15"/>
  <c r="Q118" i="15"/>
  <c r="Q528" i="15"/>
  <c r="Q24" i="15"/>
  <c r="Q471" i="15"/>
  <c r="Q37" i="15"/>
  <c r="Q626" i="15"/>
  <c r="Q178" i="15"/>
  <c r="Q568" i="15"/>
  <c r="Q246" i="15"/>
  <c r="Q210" i="15"/>
  <c r="Q393" i="15"/>
  <c r="Q593" i="15"/>
  <c r="Q477" i="15"/>
  <c r="Q106" i="15"/>
  <c r="Q463" i="15"/>
  <c r="Q176" i="15"/>
  <c r="Q143" i="15"/>
  <c r="Q126" i="15"/>
  <c r="Q292" i="15"/>
  <c r="Q124" i="15"/>
  <c r="Q334" i="15"/>
  <c r="Q291" i="15"/>
  <c r="Q71" i="15"/>
  <c r="Q51" i="15"/>
  <c r="Q498" i="15"/>
  <c r="Q147" i="15"/>
  <c r="Q481" i="15"/>
  <c r="Q521" i="15"/>
  <c r="Q281" i="15"/>
  <c r="Q195" i="15"/>
  <c r="Q585" i="15"/>
  <c r="Q460" i="15"/>
  <c r="Q459" i="15"/>
  <c r="Q540" i="15"/>
  <c r="Q299" i="15"/>
  <c r="Q630" i="15"/>
  <c r="Q442" i="15"/>
  <c r="Q340" i="15"/>
  <c r="Q133" i="15"/>
  <c r="Q105" i="15"/>
  <c r="Q342" i="15"/>
  <c r="Q453" i="15"/>
  <c r="Q564" i="15"/>
  <c r="Q409" i="15"/>
  <c r="Q621" i="15"/>
  <c r="Q620" i="15"/>
  <c r="Q575" i="15"/>
  <c r="Q153" i="15"/>
  <c r="Q482" i="15"/>
  <c r="Q32" i="15"/>
  <c r="Q557" i="15"/>
  <c r="Q609" i="15"/>
  <c r="Q472" i="15"/>
  <c r="Q297" i="15"/>
  <c r="Q443" i="15"/>
  <c r="Q395" i="15"/>
  <c r="Q570" i="15"/>
  <c r="Q122" i="15"/>
  <c r="Q526" i="15"/>
  <c r="Q603" i="15"/>
  <c r="Q185" i="15"/>
  <c r="Q242" i="15"/>
  <c r="Q19" i="15"/>
  <c r="Q239" i="15"/>
  <c r="Q58" i="15"/>
  <c r="Q421" i="15"/>
  <c r="Q77" i="15"/>
  <c r="Q602" i="15"/>
  <c r="Q42" i="15"/>
  <c r="Q432" i="15"/>
  <c r="Q50" i="15"/>
  <c r="Q26" i="15"/>
  <c r="Q151" i="15"/>
  <c r="Q219" i="15"/>
  <c r="Q218" i="15"/>
  <c r="Q488" i="15"/>
  <c r="Q140" i="15"/>
  <c r="Q566" i="15"/>
  <c r="Q91" i="15"/>
  <c r="Q314" i="15"/>
  <c r="Q411" i="15"/>
  <c r="Q494" i="15"/>
  <c r="Q381" i="15"/>
  <c r="Q478" i="15"/>
  <c r="Q530" i="15"/>
  <c r="Q509" i="15"/>
  <c r="Q618" i="15"/>
  <c r="Q356" i="15"/>
  <c r="Q70" i="15"/>
  <c r="Q543" i="15"/>
  <c r="Q525" i="15"/>
  <c r="Q444" i="15"/>
  <c r="Q191" i="15"/>
  <c r="Q415" i="15"/>
  <c r="Q296" i="15"/>
  <c r="Q542" i="15"/>
  <c r="Q80" i="15"/>
  <c r="Q512" i="15"/>
  <c r="Q502" i="15"/>
  <c r="Q129" i="15"/>
  <c r="Q41" i="15"/>
  <c r="Q550" i="15"/>
  <c r="Q134" i="15"/>
  <c r="Q548" i="15"/>
  <c r="Q351" i="15"/>
  <c r="Q439" i="15"/>
  <c r="Q546" i="15"/>
  <c r="Q404" i="15"/>
  <c r="Q73" i="15"/>
  <c r="Q286" i="15"/>
  <c r="Q491" i="15"/>
  <c r="Q109" i="15"/>
  <c r="Q148" i="15"/>
  <c r="Q125" i="15"/>
  <c r="Q637" i="15"/>
  <c r="Q523" i="15"/>
  <c r="Q328" i="15"/>
  <c r="Q35" i="15"/>
  <c r="Q258" i="15"/>
  <c r="Q397" i="15"/>
  <c r="Q410" i="15"/>
  <c r="Q223" i="15"/>
  <c r="Q313" i="15"/>
  <c r="Q282" i="15"/>
  <c r="Q417" i="15"/>
  <c r="Q193" i="15"/>
  <c r="Q389" i="15"/>
  <c r="Q188" i="15"/>
  <c r="Q221" i="15"/>
  <c r="Q115" i="15"/>
  <c r="Q274" i="15"/>
  <c r="Q235" i="15"/>
  <c r="Q145" i="15"/>
  <c r="Q227" i="15"/>
  <c r="Q383" i="15"/>
  <c r="Q345" i="15"/>
  <c r="Q102" i="15"/>
  <c r="Q216" i="15"/>
  <c r="Q272" i="15"/>
  <c r="Q250" i="15"/>
  <c r="Q400" i="15"/>
  <c r="Q283" i="15"/>
  <c r="Q419" i="15"/>
  <c r="Q589" i="15"/>
  <c r="Q228" i="15"/>
  <c r="Q141" i="15"/>
  <c r="Q371" i="15"/>
  <c r="Q490" i="15"/>
  <c r="Q254" i="15"/>
  <c r="Q497" i="15"/>
  <c r="Q425" i="15"/>
  <c r="Q595" i="15"/>
  <c r="Q565" i="15"/>
  <c r="Q212" i="15"/>
  <c r="Q209" i="15"/>
  <c r="Q149" i="15"/>
  <c r="Q422" i="15"/>
  <c r="Q327" i="15"/>
  <c r="Q588" i="15"/>
  <c r="Q452" i="15"/>
  <c r="Q396" i="15"/>
  <c r="Q164" i="15"/>
  <c r="Q537" i="15"/>
  <c r="Q635" i="15"/>
  <c r="Q225" i="15"/>
  <c r="Q366" i="15"/>
  <c r="Q46" i="15"/>
  <c r="Q445" i="15"/>
  <c r="Q492" i="15"/>
  <c r="Q255" i="15"/>
  <c r="Q436" i="15"/>
  <c r="Q38" i="15"/>
  <c r="Q303" i="15"/>
  <c r="Q262" i="15"/>
  <c r="Q48" i="15"/>
  <c r="Q174" i="15"/>
  <c r="Q29" i="15"/>
  <c r="Q20" i="15"/>
  <c r="Q290" i="15"/>
  <c r="Q501" i="15"/>
  <c r="Q636" i="15"/>
  <c r="Q86" i="15"/>
  <c r="Q475" i="15"/>
  <c r="Q332" i="15"/>
  <c r="Q320" i="15"/>
  <c r="Q220" i="15"/>
  <c r="Q27" i="15"/>
  <c r="Q152" i="15"/>
  <c r="Q394" i="15"/>
  <c r="Q359" i="15"/>
  <c r="Q622" i="15"/>
  <c r="Q158" i="15"/>
  <c r="Q355" i="15"/>
  <c r="Q169" i="15"/>
  <c r="Q230" i="15"/>
  <c r="Q387" i="15"/>
  <c r="Q138" i="15"/>
  <c r="Q183" i="15"/>
  <c r="Q199" i="15"/>
  <c r="Q430" i="15"/>
  <c r="Q401" i="15"/>
  <c r="Q63" i="15"/>
  <c r="Q311" i="15"/>
  <c r="Q508" i="15"/>
  <c r="Q68" i="15"/>
  <c r="Q256" i="15"/>
  <c r="Q294" i="15"/>
  <c r="Q441" i="15"/>
  <c r="Q376" i="15"/>
  <c r="Q438" i="15"/>
  <c r="Q420" i="15"/>
  <c r="Q253" i="15"/>
  <c r="Q577" i="15"/>
  <c r="Q208" i="15"/>
  <c r="Q428" i="15"/>
  <c r="Q458" i="15"/>
  <c r="Q541" i="15"/>
  <c r="Q203" i="15"/>
  <c r="Q493" i="15"/>
  <c r="Q587" i="15"/>
  <c r="Q98" i="15"/>
  <c r="Q312" i="15"/>
  <c r="Q347" i="15"/>
  <c r="Q553" i="15"/>
  <c r="Q198" i="15"/>
  <c r="Q625" i="15"/>
  <c r="Q372" i="15"/>
  <c r="Q560" i="15"/>
  <c r="Q47" i="15"/>
  <c r="Q325" i="15"/>
  <c r="Q240" i="15"/>
  <c r="Q535" i="15"/>
  <c r="Q362" i="15"/>
  <c r="Q190" i="15"/>
  <c r="Q31" i="15"/>
  <c r="Q89" i="15"/>
  <c r="Q101" i="15"/>
  <c r="Q377" i="15"/>
  <c r="Q66" i="15"/>
  <c r="Q572" i="15"/>
  <c r="Q40" i="15"/>
  <c r="Q90" i="15"/>
  <c r="Q318" i="15"/>
  <c r="Q132" i="15"/>
  <c r="Q146" i="15"/>
  <c r="Q388" i="15"/>
  <c r="Q423" i="15"/>
  <c r="Q205" i="15"/>
  <c r="Q608" i="15"/>
  <c r="Q331" i="15"/>
  <c r="Q398" i="15"/>
  <c r="Q160" i="15"/>
  <c r="Q267" i="15"/>
  <c r="Q85" i="15"/>
  <c r="Q288" i="15"/>
  <c r="Q456" i="15"/>
  <c r="Q514" i="15"/>
  <c r="Q569" i="15"/>
  <c r="Q315" i="15"/>
  <c r="Q563" i="15"/>
  <c r="Q64" i="15"/>
  <c r="Q167" i="15"/>
  <c r="Q159" i="15"/>
  <c r="Q600" i="15"/>
  <c r="Q581" i="15"/>
  <c r="Q480" i="15"/>
  <c r="Q375" i="15"/>
  <c r="Q285" i="15"/>
  <c r="Q211" i="15"/>
  <c r="Q467" i="15"/>
  <c r="Q179" i="15"/>
  <c r="Q552" i="15"/>
  <c r="Q504" i="15"/>
  <c r="Q365" i="15"/>
  <c r="Q234" i="15"/>
  <c r="Q599" i="15"/>
  <c r="Q551" i="15"/>
  <c r="Q507" i="15"/>
  <c r="Q229" i="15"/>
  <c r="Q317" i="15"/>
  <c r="Q319" i="15"/>
  <c r="Q79" i="15"/>
  <c r="Q348" i="15"/>
  <c r="Q279" i="15"/>
  <c r="Q373" i="15"/>
  <c r="Q187" i="15"/>
  <c r="Q360" i="15"/>
  <c r="Q45" i="15"/>
  <c r="Q157" i="15"/>
  <c r="Q402" i="15"/>
  <c r="Q352" i="15"/>
  <c r="Q414" i="15"/>
  <c r="Q489" i="15"/>
  <c r="Q434" i="15"/>
  <c r="Q604" i="15"/>
  <c r="Q349" i="15"/>
  <c r="Q462" i="15"/>
  <c r="Q323" i="15"/>
  <c r="Q200" i="15"/>
  <c r="Q474" i="15"/>
  <c r="Q470" i="15"/>
  <c r="Q287" i="15"/>
  <c r="Q583" i="15"/>
  <c r="Q385" i="15"/>
  <c r="Q271" i="15"/>
  <c r="Q92" i="15"/>
  <c r="Q275" i="15"/>
  <c r="Q173" i="15"/>
  <c r="Q511" i="15"/>
  <c r="Q623" i="15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Q18" i="13" l="1"/>
  <c r="S32" i="15"/>
  <c r="T32" i="15" s="1"/>
  <c r="S46" i="15"/>
  <c r="T46" i="15" s="1"/>
  <c r="S60" i="15"/>
  <c r="T60" i="15" s="1"/>
  <c r="S74" i="15"/>
  <c r="T74" i="15" s="1"/>
  <c r="S88" i="15"/>
  <c r="T88" i="15" s="1"/>
  <c r="S102" i="15"/>
  <c r="T102" i="15" s="1"/>
  <c r="S116" i="15"/>
  <c r="T116" i="15" s="1"/>
  <c r="S130" i="15"/>
  <c r="T130" i="15" s="1"/>
  <c r="S144" i="15"/>
  <c r="T144" i="15" s="1"/>
  <c r="S158" i="15"/>
  <c r="T158" i="15" s="1"/>
  <c r="S172" i="15"/>
  <c r="T172" i="15" s="1"/>
  <c r="S186" i="15"/>
  <c r="T186" i="15" s="1"/>
  <c r="S200" i="15"/>
  <c r="T200" i="15" s="1"/>
  <c r="S214" i="15"/>
  <c r="T214" i="15" s="1"/>
  <c r="S228" i="15"/>
  <c r="T228" i="15" s="1"/>
  <c r="S242" i="15"/>
  <c r="T242" i="15" s="1"/>
  <c r="S256" i="15"/>
  <c r="T256" i="15" s="1"/>
  <c r="S270" i="15"/>
  <c r="T270" i="15" s="1"/>
  <c r="S284" i="15"/>
  <c r="T284" i="15" s="1"/>
  <c r="S298" i="15"/>
  <c r="T298" i="15" s="1"/>
  <c r="S312" i="15"/>
  <c r="T312" i="15" s="1"/>
  <c r="S326" i="15"/>
  <c r="T326" i="15" s="1"/>
  <c r="S340" i="15"/>
  <c r="T340" i="15" s="1"/>
  <c r="S354" i="15"/>
  <c r="T354" i="15" s="1"/>
  <c r="S368" i="15"/>
  <c r="T368" i="15" s="1"/>
  <c r="S382" i="15"/>
  <c r="T382" i="15" s="1"/>
  <c r="S396" i="15"/>
  <c r="T396" i="15" s="1"/>
  <c r="S410" i="15"/>
  <c r="T410" i="15" s="1"/>
  <c r="S424" i="15"/>
  <c r="T424" i="15" s="1"/>
  <c r="S438" i="15"/>
  <c r="T438" i="15" s="1"/>
  <c r="S452" i="15"/>
  <c r="T452" i="15" s="1"/>
  <c r="S466" i="15"/>
  <c r="T466" i="15" s="1"/>
  <c r="S480" i="15"/>
  <c r="T480" i="15" s="1"/>
  <c r="S494" i="15"/>
  <c r="T494" i="15" s="1"/>
  <c r="S508" i="15"/>
  <c r="T508" i="15" s="1"/>
  <c r="S522" i="15"/>
  <c r="T522" i="15" s="1"/>
  <c r="S536" i="15"/>
  <c r="T536" i="15" s="1"/>
  <c r="S550" i="15"/>
  <c r="T550" i="15" s="1"/>
  <c r="S564" i="15"/>
  <c r="T564" i="15" s="1"/>
  <c r="S578" i="15"/>
  <c r="T578" i="15" s="1"/>
  <c r="S25" i="15"/>
  <c r="T25" i="15" s="1"/>
  <c r="S40" i="15"/>
  <c r="T40" i="15" s="1"/>
  <c r="S55" i="15"/>
  <c r="T55" i="15" s="1"/>
  <c r="S70" i="15"/>
  <c r="T70" i="15" s="1"/>
  <c r="S85" i="15"/>
  <c r="T85" i="15" s="1"/>
  <c r="S100" i="15"/>
  <c r="T100" i="15" s="1"/>
  <c r="S115" i="15"/>
  <c r="T115" i="15" s="1"/>
  <c r="S131" i="15"/>
  <c r="T131" i="15" s="1"/>
  <c r="S146" i="15"/>
  <c r="T146" i="15" s="1"/>
  <c r="S161" i="15"/>
  <c r="T161" i="15" s="1"/>
  <c r="S176" i="15"/>
  <c r="T176" i="15" s="1"/>
  <c r="S191" i="15"/>
  <c r="T191" i="15" s="1"/>
  <c r="S206" i="15"/>
  <c r="T206" i="15" s="1"/>
  <c r="S221" i="15"/>
  <c r="T221" i="15" s="1"/>
  <c r="S236" i="15"/>
  <c r="T236" i="15" s="1"/>
  <c r="S251" i="15"/>
  <c r="T251" i="15" s="1"/>
  <c r="S266" i="15"/>
  <c r="T266" i="15" s="1"/>
  <c r="S281" i="15"/>
  <c r="T281" i="15" s="1"/>
  <c r="S296" i="15"/>
  <c r="T296" i="15" s="1"/>
  <c r="S311" i="15"/>
  <c r="T311" i="15" s="1"/>
  <c r="S327" i="15"/>
  <c r="T327" i="15" s="1"/>
  <c r="S342" i="15"/>
  <c r="T342" i="15" s="1"/>
  <c r="S357" i="15"/>
  <c r="T357" i="15" s="1"/>
  <c r="S372" i="15"/>
  <c r="T372" i="15" s="1"/>
  <c r="S387" i="15"/>
  <c r="T387" i="15" s="1"/>
  <c r="S402" i="15"/>
  <c r="T402" i="15" s="1"/>
  <c r="S417" i="15"/>
  <c r="T417" i="15" s="1"/>
  <c r="S432" i="15"/>
  <c r="T432" i="15" s="1"/>
  <c r="S447" i="15"/>
  <c r="T447" i="15" s="1"/>
  <c r="S462" i="15"/>
  <c r="T462" i="15" s="1"/>
  <c r="S477" i="15"/>
  <c r="T477" i="15" s="1"/>
  <c r="S492" i="15"/>
  <c r="T492" i="15" s="1"/>
  <c r="S507" i="15"/>
  <c r="T507" i="15" s="1"/>
  <c r="S523" i="15"/>
  <c r="T523" i="15" s="1"/>
  <c r="S538" i="15"/>
  <c r="T538" i="15" s="1"/>
  <c r="S553" i="15"/>
  <c r="T553" i="15" s="1"/>
  <c r="S568" i="15"/>
  <c r="T568" i="15" s="1"/>
  <c r="S583" i="15"/>
  <c r="T583" i="15" s="1"/>
  <c r="S597" i="15"/>
  <c r="T597" i="15" s="1"/>
  <c r="S611" i="15"/>
  <c r="T611" i="15" s="1"/>
  <c r="S625" i="15"/>
  <c r="T625" i="15" s="1"/>
  <c r="R19" i="15"/>
  <c r="R33" i="15"/>
  <c r="R47" i="15"/>
  <c r="R61" i="15"/>
  <c r="R75" i="15"/>
  <c r="R89" i="15"/>
  <c r="R103" i="15"/>
  <c r="R117" i="15"/>
  <c r="R131" i="15"/>
  <c r="R145" i="15"/>
  <c r="R159" i="15"/>
  <c r="R173" i="15"/>
  <c r="R187" i="15"/>
  <c r="R201" i="15"/>
  <c r="R215" i="15"/>
  <c r="R229" i="15"/>
  <c r="R243" i="15"/>
  <c r="R257" i="15"/>
  <c r="R271" i="15"/>
  <c r="R285" i="15"/>
  <c r="R299" i="15"/>
  <c r="R313" i="15"/>
  <c r="R327" i="15"/>
  <c r="R341" i="15"/>
  <c r="R355" i="15"/>
  <c r="R369" i="15"/>
  <c r="R383" i="15"/>
  <c r="R397" i="15"/>
  <c r="R411" i="15"/>
  <c r="R425" i="15"/>
  <c r="R439" i="15"/>
  <c r="R453" i="15"/>
  <c r="R467" i="15"/>
  <c r="R481" i="15"/>
  <c r="R495" i="15"/>
  <c r="R509" i="15"/>
  <c r="R523" i="15"/>
  <c r="R537" i="15"/>
  <c r="R551" i="15"/>
  <c r="R565" i="15"/>
  <c r="R579" i="15"/>
  <c r="R593" i="15"/>
  <c r="R607" i="15"/>
  <c r="R621" i="15"/>
  <c r="R635" i="15"/>
  <c r="S24" i="15"/>
  <c r="T24" i="15" s="1"/>
  <c r="S41" i="15"/>
  <c r="T41" i="15" s="1"/>
  <c r="S57" i="15"/>
  <c r="T57" i="15" s="1"/>
  <c r="S73" i="15"/>
  <c r="T73" i="15" s="1"/>
  <c r="S90" i="15"/>
  <c r="T90" i="15" s="1"/>
  <c r="S106" i="15"/>
  <c r="T106" i="15" s="1"/>
  <c r="S122" i="15"/>
  <c r="T122" i="15" s="1"/>
  <c r="S138" i="15"/>
  <c r="T138" i="15" s="1"/>
  <c r="S154" i="15"/>
  <c r="T154" i="15" s="1"/>
  <c r="S170" i="15"/>
  <c r="T170" i="15" s="1"/>
  <c r="S187" i="15"/>
  <c r="T187" i="15" s="1"/>
  <c r="S203" i="15"/>
  <c r="T203" i="15" s="1"/>
  <c r="S219" i="15"/>
  <c r="T219" i="15" s="1"/>
  <c r="S235" i="15"/>
  <c r="T235" i="15" s="1"/>
  <c r="S252" i="15"/>
  <c r="T252" i="15" s="1"/>
  <c r="S268" i="15"/>
  <c r="T268" i="15" s="1"/>
  <c r="S285" i="15"/>
  <c r="T285" i="15" s="1"/>
  <c r="S301" i="15"/>
  <c r="T301" i="15" s="1"/>
  <c r="S317" i="15"/>
  <c r="T317" i="15" s="1"/>
  <c r="S333" i="15"/>
  <c r="T333" i="15" s="1"/>
  <c r="S349" i="15"/>
  <c r="T349" i="15" s="1"/>
  <c r="S365" i="15"/>
  <c r="T365" i="15" s="1"/>
  <c r="S381" i="15"/>
  <c r="T381" i="15" s="1"/>
  <c r="S398" i="15"/>
  <c r="T398" i="15" s="1"/>
  <c r="S414" i="15"/>
  <c r="T414" i="15" s="1"/>
  <c r="S430" i="15"/>
  <c r="T430" i="15" s="1"/>
  <c r="S446" i="15"/>
  <c r="T446" i="15" s="1"/>
  <c r="S463" i="15"/>
  <c r="T463" i="15" s="1"/>
  <c r="S479" i="15"/>
  <c r="T479" i="15" s="1"/>
  <c r="S496" i="15"/>
  <c r="T496" i="15" s="1"/>
  <c r="S512" i="15"/>
  <c r="T512" i="15" s="1"/>
  <c r="S528" i="15"/>
  <c r="T528" i="15" s="1"/>
  <c r="S544" i="15"/>
  <c r="T544" i="15" s="1"/>
  <c r="S560" i="15"/>
  <c r="T560" i="15" s="1"/>
  <c r="S576" i="15"/>
  <c r="T576" i="15" s="1"/>
  <c r="S592" i="15"/>
  <c r="T592" i="15" s="1"/>
  <c r="S607" i="15"/>
  <c r="T607" i="15" s="1"/>
  <c r="S622" i="15"/>
  <c r="T622" i="15" s="1"/>
  <c r="S637" i="15"/>
  <c r="T637" i="15" s="1"/>
  <c r="R32" i="15"/>
  <c r="R48" i="15"/>
  <c r="R63" i="15"/>
  <c r="R78" i="15"/>
  <c r="R93" i="15"/>
  <c r="R108" i="15"/>
  <c r="R123" i="15"/>
  <c r="R138" i="15"/>
  <c r="R153" i="15"/>
  <c r="S27" i="15"/>
  <c r="T27" i="15" s="1"/>
  <c r="S26" i="15"/>
  <c r="T26" i="15" s="1"/>
  <c r="S44" i="15"/>
  <c r="T44" i="15" s="1"/>
  <c r="S62" i="15"/>
  <c r="T62" i="15" s="1"/>
  <c r="S79" i="15"/>
  <c r="T79" i="15" s="1"/>
  <c r="S96" i="15"/>
  <c r="T96" i="15" s="1"/>
  <c r="S113" i="15"/>
  <c r="T113" i="15" s="1"/>
  <c r="S132" i="15"/>
  <c r="T132" i="15" s="1"/>
  <c r="S149" i="15"/>
  <c r="T149" i="15" s="1"/>
  <c r="S166" i="15"/>
  <c r="T166" i="15" s="1"/>
  <c r="S183" i="15"/>
  <c r="T183" i="15" s="1"/>
  <c r="S201" i="15"/>
  <c r="T201" i="15" s="1"/>
  <c r="S218" i="15"/>
  <c r="T218" i="15" s="1"/>
  <c r="S237" i="15"/>
  <c r="T237" i="15" s="1"/>
  <c r="S254" i="15"/>
  <c r="T254" i="15" s="1"/>
  <c r="S272" i="15"/>
  <c r="T272" i="15" s="1"/>
  <c r="S289" i="15"/>
  <c r="T289" i="15" s="1"/>
  <c r="S306" i="15"/>
  <c r="T306" i="15" s="1"/>
  <c r="S323" i="15"/>
  <c r="T323" i="15" s="1"/>
  <c r="S341" i="15"/>
  <c r="T341" i="15" s="1"/>
  <c r="S359" i="15"/>
  <c r="T359" i="15" s="1"/>
  <c r="S376" i="15"/>
  <c r="T376" i="15" s="1"/>
  <c r="S393" i="15"/>
  <c r="T393" i="15" s="1"/>
  <c r="S411" i="15"/>
  <c r="T411" i="15" s="1"/>
  <c r="S428" i="15"/>
  <c r="T428" i="15" s="1"/>
  <c r="S445" i="15"/>
  <c r="T445" i="15" s="1"/>
  <c r="S464" i="15"/>
  <c r="T464" i="15" s="1"/>
  <c r="S482" i="15"/>
  <c r="T482" i="15" s="1"/>
  <c r="S499" i="15"/>
  <c r="T499" i="15" s="1"/>
  <c r="S516" i="15"/>
  <c r="T516" i="15" s="1"/>
  <c r="S533" i="15"/>
  <c r="T533" i="15" s="1"/>
  <c r="S551" i="15"/>
  <c r="T551" i="15" s="1"/>
  <c r="S569" i="15"/>
  <c r="T569" i="15" s="1"/>
  <c r="S586" i="15"/>
  <c r="T586" i="15" s="1"/>
  <c r="S602" i="15"/>
  <c r="T602" i="15" s="1"/>
  <c r="S618" i="15"/>
  <c r="T618" i="15" s="1"/>
  <c r="S28" i="15"/>
  <c r="T28" i="15" s="1"/>
  <c r="S45" i="15"/>
  <c r="T45" i="15" s="1"/>
  <c r="S63" i="15"/>
  <c r="T63" i="15" s="1"/>
  <c r="S80" i="15"/>
  <c r="T80" i="15" s="1"/>
  <c r="S97" i="15"/>
  <c r="T97" i="15" s="1"/>
  <c r="S114" i="15"/>
  <c r="T114" i="15" s="1"/>
  <c r="S133" i="15"/>
  <c r="T133" i="15" s="1"/>
  <c r="S150" i="15"/>
  <c r="T150" i="15" s="1"/>
  <c r="S167" i="15"/>
  <c r="T167" i="15" s="1"/>
  <c r="S184" i="15"/>
  <c r="T184" i="15" s="1"/>
  <c r="S202" i="15"/>
  <c r="T202" i="15" s="1"/>
  <c r="S220" i="15"/>
  <c r="T220" i="15" s="1"/>
  <c r="S238" i="15"/>
  <c r="T238" i="15" s="1"/>
  <c r="S255" i="15"/>
  <c r="T255" i="15" s="1"/>
  <c r="S273" i="15"/>
  <c r="T273" i="15" s="1"/>
  <c r="S290" i="15"/>
  <c r="T290" i="15" s="1"/>
  <c r="S307" i="15"/>
  <c r="T307" i="15" s="1"/>
  <c r="S324" i="15"/>
  <c r="T324" i="15" s="1"/>
  <c r="S343" i="15"/>
  <c r="T343" i="15" s="1"/>
  <c r="S360" i="15"/>
  <c r="T360" i="15" s="1"/>
  <c r="S377" i="15"/>
  <c r="T377" i="15" s="1"/>
  <c r="S394" i="15"/>
  <c r="T394" i="15" s="1"/>
  <c r="S412" i="15"/>
  <c r="T412" i="15" s="1"/>
  <c r="S429" i="15"/>
  <c r="T429" i="15" s="1"/>
  <c r="S448" i="15"/>
  <c r="T448" i="15" s="1"/>
  <c r="S465" i="15"/>
  <c r="T465" i="15" s="1"/>
  <c r="S483" i="15"/>
  <c r="T483" i="15" s="1"/>
  <c r="S500" i="15"/>
  <c r="T500" i="15" s="1"/>
  <c r="S517" i="15"/>
  <c r="T517" i="15" s="1"/>
  <c r="S534" i="15"/>
  <c r="T534" i="15" s="1"/>
  <c r="S552" i="15"/>
  <c r="T552" i="15" s="1"/>
  <c r="S570" i="15"/>
  <c r="T570" i="15" s="1"/>
  <c r="S587" i="15"/>
  <c r="T587" i="15" s="1"/>
  <c r="S603" i="15"/>
  <c r="T603" i="15" s="1"/>
  <c r="S619" i="15"/>
  <c r="T619" i="15" s="1"/>
  <c r="S635" i="15"/>
  <c r="T635" i="15" s="1"/>
  <c r="R31" i="15"/>
  <c r="R49" i="15"/>
  <c r="R65" i="15"/>
  <c r="R81" i="15"/>
  <c r="R97" i="15"/>
  <c r="R113" i="15"/>
  <c r="S31" i="15"/>
  <c r="T31" i="15" s="1"/>
  <c r="S49" i="15"/>
  <c r="T49" i="15" s="1"/>
  <c r="S66" i="15"/>
  <c r="T66" i="15" s="1"/>
  <c r="S83" i="15"/>
  <c r="T83" i="15" s="1"/>
  <c r="S101" i="15"/>
  <c r="T101" i="15" s="1"/>
  <c r="S119" i="15"/>
  <c r="T119" i="15" s="1"/>
  <c r="S136" i="15"/>
  <c r="T136" i="15" s="1"/>
  <c r="S153" i="15"/>
  <c r="T153" i="15" s="1"/>
  <c r="S171" i="15"/>
  <c r="T171" i="15" s="1"/>
  <c r="S189" i="15"/>
  <c r="T189" i="15" s="1"/>
  <c r="S207" i="15"/>
  <c r="T207" i="15" s="1"/>
  <c r="S224" i="15"/>
  <c r="T224" i="15" s="1"/>
  <c r="S241" i="15"/>
  <c r="T241" i="15" s="1"/>
  <c r="S259" i="15"/>
  <c r="T259" i="15" s="1"/>
  <c r="S276" i="15"/>
  <c r="T276" i="15" s="1"/>
  <c r="S293" i="15"/>
  <c r="T293" i="15" s="1"/>
  <c r="S310" i="15"/>
  <c r="T310" i="15" s="1"/>
  <c r="S329" i="15"/>
  <c r="T329" i="15" s="1"/>
  <c r="S346" i="15"/>
  <c r="T346" i="15" s="1"/>
  <c r="S363" i="15"/>
  <c r="T363" i="15" s="1"/>
  <c r="S380" i="15"/>
  <c r="T380" i="15" s="1"/>
  <c r="S399" i="15"/>
  <c r="T399" i="15" s="1"/>
  <c r="S416" i="15"/>
  <c r="T416" i="15" s="1"/>
  <c r="S434" i="15"/>
  <c r="T434" i="15" s="1"/>
  <c r="S451" i="15"/>
  <c r="T451" i="15" s="1"/>
  <c r="S469" i="15"/>
  <c r="T469" i="15" s="1"/>
  <c r="S486" i="15"/>
  <c r="T486" i="15" s="1"/>
  <c r="S503" i="15"/>
  <c r="T503" i="15" s="1"/>
  <c r="S520" i="15"/>
  <c r="T520" i="15" s="1"/>
  <c r="S539" i="15"/>
  <c r="T539" i="15" s="1"/>
  <c r="S556" i="15"/>
  <c r="T556" i="15" s="1"/>
  <c r="S573" i="15"/>
  <c r="T573" i="15" s="1"/>
  <c r="S590" i="15"/>
  <c r="T590" i="15" s="1"/>
  <c r="S606" i="15"/>
  <c r="T606" i="15" s="1"/>
  <c r="S623" i="15"/>
  <c r="T623" i="15" s="1"/>
  <c r="R20" i="15"/>
  <c r="R36" i="15"/>
  <c r="R52" i="15"/>
  <c r="R68" i="15"/>
  <c r="R84" i="15"/>
  <c r="R100" i="15"/>
  <c r="R116" i="15"/>
  <c r="R133" i="15"/>
  <c r="R149" i="15"/>
  <c r="R165" i="15"/>
  <c r="R180" i="15"/>
  <c r="R195" i="15"/>
  <c r="R210" i="15"/>
  <c r="R225" i="15"/>
  <c r="R240" i="15"/>
  <c r="R255" i="15"/>
  <c r="R270" i="15"/>
  <c r="R286" i="15"/>
  <c r="R301" i="15"/>
  <c r="R316" i="15"/>
  <c r="R331" i="15"/>
  <c r="R346" i="15"/>
  <c r="R361" i="15"/>
  <c r="R376" i="15"/>
  <c r="R391" i="15"/>
  <c r="R406" i="15"/>
  <c r="R421" i="15"/>
  <c r="R436" i="15"/>
  <c r="R451" i="15"/>
  <c r="R466" i="15"/>
  <c r="R482" i="15"/>
  <c r="R497" i="15"/>
  <c r="R512" i="15"/>
  <c r="R527" i="15"/>
  <c r="R542" i="15"/>
  <c r="R557" i="15"/>
  <c r="R572" i="15"/>
  <c r="R587" i="15"/>
  <c r="R602" i="15"/>
  <c r="R617" i="15"/>
  <c r="R632" i="15"/>
  <c r="S23" i="15"/>
  <c r="T23" i="15" s="1"/>
  <c r="S50" i="15"/>
  <c r="T50" i="15" s="1"/>
  <c r="S71" i="15"/>
  <c r="T71" i="15" s="1"/>
  <c r="S93" i="15"/>
  <c r="T93" i="15" s="1"/>
  <c r="S117" i="15"/>
  <c r="T117" i="15" s="1"/>
  <c r="S139" i="15"/>
  <c r="T139" i="15" s="1"/>
  <c r="S160" i="15"/>
  <c r="T160" i="15" s="1"/>
  <c r="S181" i="15"/>
  <c r="T181" i="15" s="1"/>
  <c r="S205" i="15"/>
  <c r="T205" i="15" s="1"/>
  <c r="S227" i="15"/>
  <c r="T227" i="15" s="1"/>
  <c r="S248" i="15"/>
  <c r="T248" i="15" s="1"/>
  <c r="S271" i="15"/>
  <c r="T271" i="15" s="1"/>
  <c r="S294" i="15"/>
  <c r="T294" i="15" s="1"/>
  <c r="S316" i="15"/>
  <c r="T316" i="15" s="1"/>
  <c r="S337" i="15"/>
  <c r="T337" i="15" s="1"/>
  <c r="S361" i="15"/>
  <c r="T361" i="15" s="1"/>
  <c r="S384" i="15"/>
  <c r="T384" i="15" s="1"/>
  <c r="S405" i="15"/>
  <c r="T405" i="15" s="1"/>
  <c r="S426" i="15"/>
  <c r="T426" i="15" s="1"/>
  <c r="S450" i="15"/>
  <c r="T450" i="15" s="1"/>
  <c r="S472" i="15"/>
  <c r="T472" i="15" s="1"/>
  <c r="S493" i="15"/>
  <c r="T493" i="15" s="1"/>
  <c r="S515" i="15"/>
  <c r="T515" i="15" s="1"/>
  <c r="S540" i="15"/>
  <c r="T540" i="15" s="1"/>
  <c r="S561" i="15"/>
  <c r="T561" i="15" s="1"/>
  <c r="S582" i="15"/>
  <c r="T582" i="15" s="1"/>
  <c r="S604" i="15"/>
  <c r="T604" i="15" s="1"/>
  <c r="S626" i="15"/>
  <c r="T626" i="15" s="1"/>
  <c r="R24" i="15"/>
  <c r="R42" i="15"/>
  <c r="R60" i="15"/>
  <c r="R80" i="15"/>
  <c r="R99" i="15"/>
  <c r="R119" i="15"/>
  <c r="R136" i="15"/>
  <c r="R154" i="15"/>
  <c r="R170" i="15"/>
  <c r="R186" i="15"/>
  <c r="R203" i="15"/>
  <c r="R219" i="15"/>
  <c r="R235" i="15"/>
  <c r="R251" i="15"/>
  <c r="R267" i="15"/>
  <c r="R283" i="15"/>
  <c r="R300" i="15"/>
  <c r="R317" i="15"/>
  <c r="R333" i="15"/>
  <c r="R349" i="15"/>
  <c r="R365" i="15"/>
  <c r="R381" i="15"/>
  <c r="R398" i="15"/>
  <c r="R414" i="15"/>
  <c r="R430" i="15"/>
  <c r="R446" i="15"/>
  <c r="R462" i="15"/>
  <c r="R478" i="15"/>
  <c r="R494" i="15"/>
  <c r="R511" i="15"/>
  <c r="R528" i="15"/>
  <c r="R544" i="15"/>
  <c r="S29" i="15"/>
  <c r="T29" i="15" s="1"/>
  <c r="S51" i="15"/>
  <c r="T51" i="15" s="1"/>
  <c r="S72" i="15"/>
  <c r="T72" i="15" s="1"/>
  <c r="S94" i="15"/>
  <c r="T94" i="15" s="1"/>
  <c r="S118" i="15"/>
  <c r="T118" i="15" s="1"/>
  <c r="S140" i="15"/>
  <c r="T140" i="15" s="1"/>
  <c r="S162" i="15"/>
  <c r="T162" i="15" s="1"/>
  <c r="S182" i="15"/>
  <c r="T182" i="15" s="1"/>
  <c r="S208" i="15"/>
  <c r="T208" i="15" s="1"/>
  <c r="S229" i="15"/>
  <c r="T229" i="15" s="1"/>
  <c r="S249" i="15"/>
  <c r="T249" i="15" s="1"/>
  <c r="S274" i="15"/>
  <c r="T274" i="15" s="1"/>
  <c r="S295" i="15"/>
  <c r="T295" i="15" s="1"/>
  <c r="S318" i="15"/>
  <c r="T318" i="15" s="1"/>
  <c r="S338" i="15"/>
  <c r="T338" i="15" s="1"/>
  <c r="S362" i="15"/>
  <c r="T362" i="15" s="1"/>
  <c r="S385" i="15"/>
  <c r="T385" i="15" s="1"/>
  <c r="S406" i="15"/>
  <c r="T406" i="15" s="1"/>
  <c r="S427" i="15"/>
  <c r="T427" i="15" s="1"/>
  <c r="S453" i="15"/>
  <c r="T453" i="15" s="1"/>
  <c r="S473" i="15"/>
  <c r="T473" i="15" s="1"/>
  <c r="S495" i="15"/>
  <c r="T495" i="15" s="1"/>
  <c r="S518" i="15"/>
  <c r="T518" i="15" s="1"/>
  <c r="S541" i="15"/>
  <c r="T541" i="15" s="1"/>
  <c r="S562" i="15"/>
  <c r="T562" i="15" s="1"/>
  <c r="S584" i="15"/>
  <c r="T584" i="15" s="1"/>
  <c r="S605" i="15"/>
  <c r="T605" i="15" s="1"/>
  <c r="S627" i="15"/>
  <c r="T627" i="15" s="1"/>
  <c r="R25" i="15"/>
  <c r="R43" i="15"/>
  <c r="R62" i="15"/>
  <c r="R82" i="15"/>
  <c r="R101" i="15"/>
  <c r="R120" i="15"/>
  <c r="R137" i="15"/>
  <c r="R155" i="15"/>
  <c r="R171" i="15"/>
  <c r="R188" i="15"/>
  <c r="R204" i="15"/>
  <c r="R220" i="15"/>
  <c r="R236" i="15"/>
  <c r="R252" i="15"/>
  <c r="R268" i="15"/>
  <c r="R284" i="15"/>
  <c r="R302" i="15"/>
  <c r="R318" i="15"/>
  <c r="R334" i="15"/>
  <c r="R350" i="15"/>
  <c r="R366" i="15"/>
  <c r="S33" i="15"/>
  <c r="T33" i="15" s="1"/>
  <c r="S53" i="15"/>
  <c r="T53" i="15" s="1"/>
  <c r="S76" i="15"/>
  <c r="T76" i="15" s="1"/>
  <c r="S98" i="15"/>
  <c r="T98" i="15" s="1"/>
  <c r="S121" i="15"/>
  <c r="T121" i="15" s="1"/>
  <c r="S142" i="15"/>
  <c r="T142" i="15" s="1"/>
  <c r="S164" i="15"/>
  <c r="T164" i="15" s="1"/>
  <c r="S188" i="15"/>
  <c r="T188" i="15" s="1"/>
  <c r="S210" i="15"/>
  <c r="T210" i="15" s="1"/>
  <c r="S231" i="15"/>
  <c r="T231" i="15" s="1"/>
  <c r="S253" i="15"/>
  <c r="T253" i="15" s="1"/>
  <c r="S277" i="15"/>
  <c r="T277" i="15" s="1"/>
  <c r="S299" i="15"/>
  <c r="T299" i="15" s="1"/>
  <c r="S320" i="15"/>
  <c r="T320" i="15" s="1"/>
  <c r="S344" i="15"/>
  <c r="T344" i="15" s="1"/>
  <c r="S366" i="15"/>
  <c r="T366" i="15" s="1"/>
  <c r="S388" i="15"/>
  <c r="T388" i="15" s="1"/>
  <c r="S408" i="15"/>
  <c r="T408" i="15" s="1"/>
  <c r="S433" i="15"/>
  <c r="T433" i="15" s="1"/>
  <c r="S455" i="15"/>
  <c r="T455" i="15" s="1"/>
  <c r="S475" i="15"/>
  <c r="T475" i="15" s="1"/>
  <c r="S498" i="15"/>
  <c r="T498" i="15" s="1"/>
  <c r="S521" i="15"/>
  <c r="T521" i="15" s="1"/>
  <c r="S543" i="15"/>
  <c r="T543" i="15" s="1"/>
  <c r="S565" i="15"/>
  <c r="T565" i="15" s="1"/>
  <c r="S588" i="15"/>
  <c r="T588" i="15" s="1"/>
  <c r="S609" i="15"/>
  <c r="T609" i="15" s="1"/>
  <c r="S629" i="15"/>
  <c r="T629" i="15" s="1"/>
  <c r="R27" i="15"/>
  <c r="R45" i="15"/>
  <c r="R66" i="15"/>
  <c r="R85" i="15"/>
  <c r="R104" i="15"/>
  <c r="R122" i="15"/>
  <c r="R140" i="15"/>
  <c r="R157" i="15"/>
  <c r="R174" i="15"/>
  <c r="R190" i="15"/>
  <c r="R206" i="15"/>
  <c r="R222" i="15"/>
  <c r="R238" i="15"/>
  <c r="R254" i="15"/>
  <c r="R272" i="15"/>
  <c r="R288" i="15"/>
  <c r="R304" i="15"/>
  <c r="R320" i="15"/>
  <c r="R336" i="15"/>
  <c r="R352" i="15"/>
  <c r="R368" i="15"/>
  <c r="R385" i="15"/>
  <c r="R401" i="15"/>
  <c r="R417" i="15"/>
  <c r="R433" i="15"/>
  <c r="R449" i="15"/>
  <c r="R465" i="15"/>
  <c r="R483" i="15"/>
  <c r="R499" i="15"/>
  <c r="R515" i="15"/>
  <c r="R531" i="15"/>
  <c r="R547" i="15"/>
  <c r="R563" i="15"/>
  <c r="R580" i="15"/>
  <c r="R596" i="15"/>
  <c r="R612" i="15"/>
  <c r="R628" i="15"/>
  <c r="S19" i="15"/>
  <c r="T19" i="15" s="1"/>
  <c r="S48" i="15"/>
  <c r="T48" i="15" s="1"/>
  <c r="S78" i="15"/>
  <c r="T78" i="15" s="1"/>
  <c r="S107" i="15"/>
  <c r="T107" i="15" s="1"/>
  <c r="S134" i="15"/>
  <c r="T134" i="15" s="1"/>
  <c r="S163" i="15"/>
  <c r="T163" i="15" s="1"/>
  <c r="S193" i="15"/>
  <c r="T193" i="15" s="1"/>
  <c r="S217" i="15"/>
  <c r="T217" i="15" s="1"/>
  <c r="S246" i="15"/>
  <c r="T246" i="15" s="1"/>
  <c r="S278" i="15"/>
  <c r="T278" i="15" s="1"/>
  <c r="S304" i="15"/>
  <c r="T304" i="15" s="1"/>
  <c r="S332" i="15"/>
  <c r="T332" i="15" s="1"/>
  <c r="S358" i="15"/>
  <c r="T358" i="15" s="1"/>
  <c r="S390" i="15"/>
  <c r="T390" i="15" s="1"/>
  <c r="S419" i="15"/>
  <c r="T419" i="15" s="1"/>
  <c r="S443" i="15"/>
  <c r="T443" i="15" s="1"/>
  <c r="S474" i="15"/>
  <c r="T474" i="15" s="1"/>
  <c r="S504" i="15"/>
  <c r="T504" i="15" s="1"/>
  <c r="S530" i="15"/>
  <c r="T530" i="15" s="1"/>
  <c r="S558" i="15"/>
  <c r="T558" i="15" s="1"/>
  <c r="S589" i="15"/>
  <c r="T589" i="15" s="1"/>
  <c r="S614" i="15"/>
  <c r="T614" i="15" s="1"/>
  <c r="S18" i="15"/>
  <c r="T18" i="15" s="1"/>
  <c r="R41" i="15"/>
  <c r="R69" i="15"/>
  <c r="R91" i="15"/>
  <c r="R114" i="15"/>
  <c r="R139" i="15"/>
  <c r="R161" i="15"/>
  <c r="R181" i="15"/>
  <c r="R200" i="15"/>
  <c r="R223" i="15"/>
  <c r="R244" i="15"/>
  <c r="R263" i="15"/>
  <c r="R282" i="15"/>
  <c r="R306" i="15"/>
  <c r="R325" i="15"/>
  <c r="R345" i="15"/>
  <c r="R367" i="15"/>
  <c r="R387" i="15"/>
  <c r="R405" i="15"/>
  <c r="R424" i="15"/>
  <c r="R443" i="15"/>
  <c r="R461" i="15"/>
  <c r="R480" i="15"/>
  <c r="R501" i="15"/>
  <c r="R519" i="15"/>
  <c r="R538" i="15"/>
  <c r="R556" i="15"/>
  <c r="R574" i="15"/>
  <c r="R591" i="15"/>
  <c r="R609" i="15"/>
  <c r="R626" i="15"/>
  <c r="S36" i="15"/>
  <c r="T36" i="15" s="1"/>
  <c r="S65" i="15"/>
  <c r="T65" i="15" s="1"/>
  <c r="S95" i="15"/>
  <c r="T95" i="15" s="1"/>
  <c r="S126" i="15"/>
  <c r="T126" i="15" s="1"/>
  <c r="S156" i="15"/>
  <c r="T156" i="15" s="1"/>
  <c r="S190" i="15"/>
  <c r="T190" i="15" s="1"/>
  <c r="S216" i="15"/>
  <c r="T216" i="15" s="1"/>
  <c r="S247" i="15"/>
  <c r="T247" i="15" s="1"/>
  <c r="S280" i="15"/>
  <c r="T280" i="15" s="1"/>
  <c r="S309" i="15"/>
  <c r="T309" i="15" s="1"/>
  <c r="S339" i="15"/>
  <c r="T339" i="15" s="1"/>
  <c r="S371" i="15"/>
  <c r="T371" i="15" s="1"/>
  <c r="S401" i="15"/>
  <c r="T401" i="15" s="1"/>
  <c r="S435" i="15"/>
  <c r="T435" i="15" s="1"/>
  <c r="S460" i="15"/>
  <c r="T460" i="15" s="1"/>
  <c r="S490" i="15"/>
  <c r="T490" i="15" s="1"/>
  <c r="S525" i="15"/>
  <c r="T525" i="15" s="1"/>
  <c r="S554" i="15"/>
  <c r="T554" i="15" s="1"/>
  <c r="S581" i="15"/>
  <c r="T581" i="15" s="1"/>
  <c r="S613" i="15"/>
  <c r="T613" i="15" s="1"/>
  <c r="R21" i="15"/>
  <c r="R46" i="15"/>
  <c r="R72" i="15"/>
  <c r="R96" i="15"/>
  <c r="R125" i="15"/>
  <c r="R147" i="15"/>
  <c r="R169" i="15"/>
  <c r="R193" i="15"/>
  <c r="R214" i="15"/>
  <c r="R237" i="15"/>
  <c r="R260" i="15"/>
  <c r="R280" i="15"/>
  <c r="R305" i="15"/>
  <c r="R326" i="15"/>
  <c r="R348" i="15"/>
  <c r="R372" i="15"/>
  <c r="R392" i="15"/>
  <c r="R412" i="15"/>
  <c r="R432" i="15"/>
  <c r="R454" i="15"/>
  <c r="R473" i="15"/>
  <c r="R492" i="15"/>
  <c r="R514" i="15"/>
  <c r="R534" i="15"/>
  <c r="R554" i="15"/>
  <c r="R573" i="15"/>
  <c r="R592" i="15"/>
  <c r="R611" i="15"/>
  <c r="R630" i="15"/>
  <c r="S37" i="15"/>
  <c r="T37" i="15" s="1"/>
  <c r="S67" i="15"/>
  <c r="T67" i="15" s="1"/>
  <c r="S99" i="15"/>
  <c r="T99" i="15" s="1"/>
  <c r="S127" i="15"/>
  <c r="T127" i="15" s="1"/>
  <c r="S157" i="15"/>
  <c r="T157" i="15" s="1"/>
  <c r="S192" i="15"/>
  <c r="T192" i="15" s="1"/>
  <c r="S222" i="15"/>
  <c r="T222" i="15" s="1"/>
  <c r="S250" i="15"/>
  <c r="T250" i="15" s="1"/>
  <c r="S282" i="15"/>
  <c r="T282" i="15" s="1"/>
  <c r="S313" i="15"/>
  <c r="T313" i="15" s="1"/>
  <c r="S345" i="15"/>
  <c r="T345" i="15" s="1"/>
  <c r="S373" i="15"/>
  <c r="T373" i="15" s="1"/>
  <c r="S403" i="15"/>
  <c r="T403" i="15" s="1"/>
  <c r="S436" i="15"/>
  <c r="T436" i="15" s="1"/>
  <c r="S461" i="15"/>
  <c r="T461" i="15" s="1"/>
  <c r="S491" i="15"/>
  <c r="T491" i="15" s="1"/>
  <c r="S526" i="15"/>
  <c r="T526" i="15" s="1"/>
  <c r="S555" i="15"/>
  <c r="T555" i="15" s="1"/>
  <c r="S585" i="15"/>
  <c r="T585" i="15" s="1"/>
  <c r="S615" i="15"/>
  <c r="T615" i="15" s="1"/>
  <c r="R22" i="15"/>
  <c r="R50" i="15"/>
  <c r="R73" i="15"/>
  <c r="R98" i="15"/>
  <c r="R126" i="15"/>
  <c r="R148" i="15"/>
  <c r="R172" i="15"/>
  <c r="R194" i="15"/>
  <c r="R216" i="15"/>
  <c r="R239" i="15"/>
  <c r="R261" i="15"/>
  <c r="R281" i="15"/>
  <c r="R307" i="15"/>
  <c r="R328" i="15"/>
  <c r="R351" i="15"/>
  <c r="R373" i="15"/>
  <c r="R393" i="15"/>
  <c r="R413" i="15"/>
  <c r="R434" i="15"/>
  <c r="R455" i="15"/>
  <c r="R474" i="15"/>
  <c r="R493" i="15"/>
  <c r="R516" i="15"/>
  <c r="R535" i="15"/>
  <c r="R555" i="15"/>
  <c r="R575" i="15"/>
  <c r="R594" i="15"/>
  <c r="R613" i="15"/>
  <c r="R631" i="15"/>
  <c r="S38" i="15"/>
  <c r="T38" i="15" s="1"/>
  <c r="S68" i="15"/>
  <c r="T68" i="15" s="1"/>
  <c r="S103" i="15"/>
  <c r="T103" i="15" s="1"/>
  <c r="S128" i="15"/>
  <c r="T128" i="15" s="1"/>
  <c r="S159" i="15"/>
  <c r="T159" i="15" s="1"/>
  <c r="S194" i="15"/>
  <c r="T194" i="15" s="1"/>
  <c r="S223" i="15"/>
  <c r="T223" i="15" s="1"/>
  <c r="S257" i="15"/>
  <c r="T257" i="15" s="1"/>
  <c r="S283" i="15"/>
  <c r="T283" i="15" s="1"/>
  <c r="S314" i="15"/>
  <c r="T314" i="15" s="1"/>
  <c r="S347" i="15"/>
  <c r="T347" i="15" s="1"/>
  <c r="S374" i="15"/>
  <c r="T374" i="15" s="1"/>
  <c r="S404" i="15"/>
  <c r="T404" i="15" s="1"/>
  <c r="S437" i="15"/>
  <c r="T437" i="15" s="1"/>
  <c r="S467" i="15"/>
  <c r="T467" i="15" s="1"/>
  <c r="S497" i="15"/>
  <c r="T497" i="15" s="1"/>
  <c r="S527" i="15"/>
  <c r="T527" i="15" s="1"/>
  <c r="S557" i="15"/>
  <c r="T557" i="15" s="1"/>
  <c r="S591" i="15"/>
  <c r="T591" i="15" s="1"/>
  <c r="S616" i="15"/>
  <c r="T616" i="15" s="1"/>
  <c r="R23" i="15"/>
  <c r="R51" i="15"/>
  <c r="R74" i="15"/>
  <c r="R102" i="15"/>
  <c r="R127" i="15"/>
  <c r="R150" i="15"/>
  <c r="R175" i="15"/>
  <c r="R196" i="15"/>
  <c r="R217" i="15"/>
  <c r="R241" i="15"/>
  <c r="R262" i="15"/>
  <c r="R287" i="15"/>
  <c r="R308" i="15"/>
  <c r="R329" i="15"/>
  <c r="R353" i="15"/>
  <c r="R374" i="15"/>
  <c r="R394" i="15"/>
  <c r="R415" i="15"/>
  <c r="R435" i="15"/>
  <c r="R456" i="15"/>
  <c r="R475" i="15"/>
  <c r="R496" i="15"/>
  <c r="R517" i="15"/>
  <c r="R536" i="15"/>
  <c r="R558" i="15"/>
  <c r="R576" i="15"/>
  <c r="R595" i="15"/>
  <c r="R614" i="15"/>
  <c r="R633" i="15"/>
  <c r="S39" i="15"/>
  <c r="T39" i="15" s="1"/>
  <c r="S69" i="15"/>
  <c r="T69" i="15" s="1"/>
  <c r="S104" i="15"/>
  <c r="T104" i="15" s="1"/>
  <c r="S129" i="15"/>
  <c r="T129" i="15" s="1"/>
  <c r="S165" i="15"/>
  <c r="T165" i="15" s="1"/>
  <c r="S195" i="15"/>
  <c r="T195" i="15" s="1"/>
  <c r="S225" i="15"/>
  <c r="T225" i="15" s="1"/>
  <c r="S258" i="15"/>
  <c r="T258" i="15" s="1"/>
  <c r="S286" i="15"/>
  <c r="T286" i="15" s="1"/>
  <c r="S315" i="15"/>
  <c r="T315" i="15" s="1"/>
  <c r="S348" i="15"/>
  <c r="T348" i="15" s="1"/>
  <c r="S375" i="15"/>
  <c r="T375" i="15" s="1"/>
  <c r="S407" i="15"/>
  <c r="T407" i="15" s="1"/>
  <c r="S439" i="15"/>
  <c r="T439" i="15" s="1"/>
  <c r="S468" i="15"/>
  <c r="T468" i="15" s="1"/>
  <c r="S501" i="15"/>
  <c r="T501" i="15" s="1"/>
  <c r="S529" i="15"/>
  <c r="T529" i="15" s="1"/>
  <c r="S559" i="15"/>
  <c r="T559" i="15" s="1"/>
  <c r="S593" i="15"/>
  <c r="T593" i="15" s="1"/>
  <c r="S617" i="15"/>
  <c r="T617" i="15" s="1"/>
  <c r="R26" i="15"/>
  <c r="R53" i="15"/>
  <c r="R76" i="15"/>
  <c r="R105" i="15"/>
  <c r="R128" i="15"/>
  <c r="R151" i="15"/>
  <c r="R176" i="15"/>
  <c r="R197" i="15"/>
  <c r="R218" i="15"/>
  <c r="R242" i="15"/>
  <c r="R264" i="15"/>
  <c r="R289" i="15"/>
  <c r="R309" i="15"/>
  <c r="R330" i="15"/>
  <c r="R354" i="15"/>
  <c r="R375" i="15"/>
  <c r="R395" i="15"/>
  <c r="R416" i="15"/>
  <c r="R437" i="15"/>
  <c r="R457" i="15"/>
  <c r="R476" i="15"/>
  <c r="R498" i="15"/>
  <c r="R518" i="15"/>
  <c r="R539" i="15"/>
  <c r="R559" i="15"/>
  <c r="R577" i="15"/>
  <c r="R597" i="15"/>
  <c r="R615" i="15"/>
  <c r="R634" i="15"/>
  <c r="S42" i="15"/>
  <c r="T42" i="15" s="1"/>
  <c r="S75" i="15"/>
  <c r="T75" i="15" s="1"/>
  <c r="S105" i="15"/>
  <c r="T105" i="15" s="1"/>
  <c r="S135" i="15"/>
  <c r="T135" i="15" s="1"/>
  <c r="S168" i="15"/>
  <c r="T168" i="15" s="1"/>
  <c r="S196" i="15"/>
  <c r="T196" i="15" s="1"/>
  <c r="S226" i="15"/>
  <c r="T226" i="15" s="1"/>
  <c r="S260" i="15"/>
  <c r="T260" i="15" s="1"/>
  <c r="S287" i="15"/>
  <c r="T287" i="15" s="1"/>
  <c r="S319" i="15"/>
  <c r="T319" i="15" s="1"/>
  <c r="S350" i="15"/>
  <c r="T350" i="15" s="1"/>
  <c r="S378" i="15"/>
  <c r="T378" i="15" s="1"/>
  <c r="S409" i="15"/>
  <c r="T409" i="15" s="1"/>
  <c r="S440" i="15"/>
  <c r="T440" i="15" s="1"/>
  <c r="S470" i="15"/>
  <c r="T470" i="15" s="1"/>
  <c r="S502" i="15"/>
  <c r="T502" i="15" s="1"/>
  <c r="S531" i="15"/>
  <c r="T531" i="15" s="1"/>
  <c r="S563" i="15"/>
  <c r="T563" i="15" s="1"/>
  <c r="S594" i="15"/>
  <c r="T594" i="15" s="1"/>
  <c r="S620" i="15"/>
  <c r="T620" i="15" s="1"/>
  <c r="R28" i="15"/>
  <c r="R54" i="15"/>
  <c r="R77" i="15"/>
  <c r="R106" i="15"/>
  <c r="R129" i="15"/>
  <c r="R152" i="15"/>
  <c r="R177" i="15"/>
  <c r="R198" i="15"/>
  <c r="R221" i="15"/>
  <c r="R245" i="15"/>
  <c r="R265" i="15"/>
  <c r="R290" i="15"/>
  <c r="R310" i="15"/>
  <c r="R332" i="15"/>
  <c r="R356" i="15"/>
  <c r="R377" i="15"/>
  <c r="R396" i="15"/>
  <c r="R418" i="15"/>
  <c r="R438" i="15"/>
  <c r="R458" i="15"/>
  <c r="S21" i="15"/>
  <c r="T21" i="15" s="1"/>
  <c r="S77" i="15"/>
  <c r="T77" i="15" s="1"/>
  <c r="S120" i="15"/>
  <c r="T120" i="15" s="1"/>
  <c r="S173" i="15"/>
  <c r="T173" i="15" s="1"/>
  <c r="S212" i="15"/>
  <c r="T212" i="15" s="1"/>
  <c r="S263" i="15"/>
  <c r="T263" i="15" s="1"/>
  <c r="S305" i="15"/>
  <c r="T305" i="15" s="1"/>
  <c r="S355" i="15"/>
  <c r="T355" i="15" s="1"/>
  <c r="S400" i="15"/>
  <c r="T400" i="15" s="1"/>
  <c r="S454" i="15"/>
  <c r="T454" i="15" s="1"/>
  <c r="S505" i="15"/>
  <c r="T505" i="15" s="1"/>
  <c r="S546" i="15"/>
  <c r="T546" i="15" s="1"/>
  <c r="S596" i="15"/>
  <c r="T596" i="15" s="1"/>
  <c r="S633" i="15"/>
  <c r="T633" i="15" s="1"/>
  <c r="R57" i="15"/>
  <c r="R94" i="15"/>
  <c r="R135" i="15"/>
  <c r="R168" i="15"/>
  <c r="R208" i="15"/>
  <c r="R246" i="15"/>
  <c r="R276" i="15"/>
  <c r="R312" i="15"/>
  <c r="R343" i="15"/>
  <c r="R380" i="15"/>
  <c r="R409" i="15"/>
  <c r="R444" i="15"/>
  <c r="R472" i="15"/>
  <c r="R504" i="15"/>
  <c r="R530" i="15"/>
  <c r="R561" i="15"/>
  <c r="R585" i="15"/>
  <c r="R610" i="15"/>
  <c r="S22" i="15"/>
  <c r="T22" i="15" s="1"/>
  <c r="S81" i="15"/>
  <c r="T81" i="15" s="1"/>
  <c r="S123" i="15"/>
  <c r="T123" i="15" s="1"/>
  <c r="S174" i="15"/>
  <c r="T174" i="15" s="1"/>
  <c r="S213" i="15"/>
  <c r="T213" i="15" s="1"/>
  <c r="S264" i="15"/>
  <c r="T264" i="15" s="1"/>
  <c r="S308" i="15"/>
  <c r="T308" i="15" s="1"/>
  <c r="S356" i="15"/>
  <c r="T356" i="15" s="1"/>
  <c r="S413" i="15"/>
  <c r="T413" i="15" s="1"/>
  <c r="S456" i="15"/>
  <c r="T456" i="15" s="1"/>
  <c r="S506" i="15"/>
  <c r="T506" i="15" s="1"/>
  <c r="S547" i="15"/>
  <c r="T547" i="15" s="1"/>
  <c r="S598" i="15"/>
  <c r="T598" i="15" s="1"/>
  <c r="S634" i="15"/>
  <c r="T634" i="15" s="1"/>
  <c r="R58" i="15"/>
  <c r="R95" i="15"/>
  <c r="R141" i="15"/>
  <c r="R178" i="15"/>
  <c r="R209" i="15"/>
  <c r="R247" i="15"/>
  <c r="R277" i="15"/>
  <c r="R314" i="15"/>
  <c r="R344" i="15"/>
  <c r="R382" i="15"/>
  <c r="R410" i="15"/>
  <c r="R445" i="15"/>
  <c r="R477" i="15"/>
  <c r="R505" i="15"/>
  <c r="R532" i="15"/>
  <c r="R562" i="15"/>
  <c r="R586" i="15"/>
  <c r="R616" i="15"/>
  <c r="S34" i="15"/>
  <c r="T34" i="15" s="1"/>
  <c r="S84" i="15"/>
  <c r="T84" i="15" s="1"/>
  <c r="S125" i="15"/>
  <c r="T125" i="15" s="1"/>
  <c r="S177" i="15"/>
  <c r="T177" i="15" s="1"/>
  <c r="S230" i="15"/>
  <c r="T230" i="15" s="1"/>
  <c r="S267" i="15"/>
  <c r="T267" i="15" s="1"/>
  <c r="S322" i="15"/>
  <c r="T322" i="15" s="1"/>
  <c r="S367" i="15"/>
  <c r="T367" i="15" s="1"/>
  <c r="S418" i="15"/>
  <c r="T418" i="15" s="1"/>
  <c r="S458" i="15"/>
  <c r="T458" i="15" s="1"/>
  <c r="S510" i="15"/>
  <c r="T510" i="15" s="1"/>
  <c r="S549" i="15"/>
  <c r="T549" i="15" s="1"/>
  <c r="S600" i="15"/>
  <c r="T600" i="15" s="1"/>
  <c r="R29" i="15"/>
  <c r="R64" i="15"/>
  <c r="R109" i="15"/>
  <c r="R143" i="15"/>
  <c r="R182" i="15"/>
  <c r="R212" i="15"/>
  <c r="R249" i="15"/>
  <c r="R279" i="15"/>
  <c r="R319" i="15"/>
  <c r="R357" i="15"/>
  <c r="R386" i="15"/>
  <c r="R420" i="15"/>
  <c r="R448" i="15"/>
  <c r="R484" i="15"/>
  <c r="R507" i="15"/>
  <c r="R540" i="15"/>
  <c r="R566" i="15"/>
  <c r="R589" i="15"/>
  <c r="R619" i="15"/>
  <c r="S35" i="15"/>
  <c r="T35" i="15" s="1"/>
  <c r="S86" i="15"/>
  <c r="T86" i="15" s="1"/>
  <c r="S137" i="15"/>
  <c r="T137" i="15" s="1"/>
  <c r="S178" i="15"/>
  <c r="T178" i="15" s="1"/>
  <c r="S232" i="15"/>
  <c r="T232" i="15" s="1"/>
  <c r="S269" i="15"/>
  <c r="T269" i="15" s="1"/>
  <c r="S325" i="15"/>
  <c r="T325" i="15" s="1"/>
  <c r="S369" i="15"/>
  <c r="T369" i="15" s="1"/>
  <c r="S420" i="15"/>
  <c r="T420" i="15" s="1"/>
  <c r="S459" i="15"/>
  <c r="T459" i="15" s="1"/>
  <c r="S511" i="15"/>
  <c r="T511" i="15" s="1"/>
  <c r="S566" i="15"/>
  <c r="T566" i="15" s="1"/>
  <c r="S601" i="15"/>
  <c r="T601" i="15" s="1"/>
  <c r="R30" i="15"/>
  <c r="R67" i="15"/>
  <c r="R110" i="15"/>
  <c r="R144" i="15"/>
  <c r="R183" i="15"/>
  <c r="R213" i="15"/>
  <c r="R250" i="15"/>
  <c r="R291" i="15"/>
  <c r="R321" i="15"/>
  <c r="R358" i="15"/>
  <c r="R388" i="15"/>
  <c r="R422" i="15"/>
  <c r="R450" i="15"/>
  <c r="R485" i="15"/>
  <c r="R508" i="15"/>
  <c r="R541" i="15"/>
  <c r="R567" i="15"/>
  <c r="R590" i="15"/>
  <c r="R620" i="15"/>
  <c r="S43" i="15"/>
  <c r="T43" i="15" s="1"/>
  <c r="S87" i="15"/>
  <c r="T87" i="15" s="1"/>
  <c r="S141" i="15"/>
  <c r="T141" i="15" s="1"/>
  <c r="S179" i="15"/>
  <c r="T179" i="15" s="1"/>
  <c r="S233" i="15"/>
  <c r="T233" i="15" s="1"/>
  <c r="S275" i="15"/>
  <c r="T275" i="15" s="1"/>
  <c r="S328" i="15"/>
  <c r="T328" i="15" s="1"/>
  <c r="S370" i="15"/>
  <c r="T370" i="15" s="1"/>
  <c r="S421" i="15"/>
  <c r="T421" i="15" s="1"/>
  <c r="S471" i="15"/>
  <c r="T471" i="15" s="1"/>
  <c r="S513" i="15"/>
  <c r="T513" i="15" s="1"/>
  <c r="S567" i="15"/>
  <c r="T567" i="15" s="1"/>
  <c r="S608" i="15"/>
  <c r="T608" i="15" s="1"/>
  <c r="R34" i="15"/>
  <c r="R70" i="15"/>
  <c r="R111" i="15"/>
  <c r="R146" i="15"/>
  <c r="R184" i="15"/>
  <c r="R224" i="15"/>
  <c r="R253" i="15"/>
  <c r="R292" i="15"/>
  <c r="R322" i="15"/>
  <c r="R359" i="15"/>
  <c r="R389" i="15"/>
  <c r="R423" i="15"/>
  <c r="R452" i="15"/>
  <c r="R486" i="15"/>
  <c r="R510" i="15"/>
  <c r="R543" i="15"/>
  <c r="R568" i="15"/>
  <c r="R598" i="15"/>
  <c r="R622" i="15"/>
  <c r="S64" i="15"/>
  <c r="T64" i="15" s="1"/>
  <c r="S148" i="15"/>
  <c r="T148" i="15" s="1"/>
  <c r="S215" i="15"/>
  <c r="T215" i="15" s="1"/>
  <c r="S297" i="15"/>
  <c r="T297" i="15" s="1"/>
  <c r="S379" i="15"/>
  <c r="T379" i="15" s="1"/>
  <c r="S442" i="15"/>
  <c r="T442" i="15" s="1"/>
  <c r="S519" i="15"/>
  <c r="T519" i="15" s="1"/>
  <c r="S580" i="15"/>
  <c r="T580" i="15" s="1"/>
  <c r="R38" i="15"/>
  <c r="R92" i="15"/>
  <c r="R162" i="15"/>
  <c r="R211" i="15"/>
  <c r="R269" i="15"/>
  <c r="R323" i="15"/>
  <c r="R371" i="15"/>
  <c r="R427" i="15"/>
  <c r="R470" i="15"/>
  <c r="R521" i="15"/>
  <c r="R560" i="15"/>
  <c r="R603" i="15"/>
  <c r="S82" i="15"/>
  <c r="T82" i="15" s="1"/>
  <c r="S151" i="15"/>
  <c r="T151" i="15" s="1"/>
  <c r="S234" i="15"/>
  <c r="T234" i="15" s="1"/>
  <c r="S300" i="15"/>
  <c r="T300" i="15" s="1"/>
  <c r="S383" i="15"/>
  <c r="T383" i="15" s="1"/>
  <c r="S444" i="15"/>
  <c r="T444" i="15" s="1"/>
  <c r="S524" i="15"/>
  <c r="T524" i="15" s="1"/>
  <c r="S595" i="15"/>
  <c r="T595" i="15" s="1"/>
  <c r="R39" i="15"/>
  <c r="R107" i="15"/>
  <c r="R163" i="15"/>
  <c r="R226" i="15"/>
  <c r="R273" i="15"/>
  <c r="R324" i="15"/>
  <c r="R378" i="15"/>
  <c r="R428" i="15"/>
  <c r="R471" i="15"/>
  <c r="R522" i="15"/>
  <c r="R564" i="15"/>
  <c r="R604" i="15"/>
  <c r="R500" i="15"/>
  <c r="R548" i="15"/>
  <c r="R549" i="15"/>
  <c r="S89" i="15"/>
  <c r="T89" i="15" s="1"/>
  <c r="S152" i="15"/>
  <c r="T152" i="15" s="1"/>
  <c r="S239" i="15"/>
  <c r="T239" i="15" s="1"/>
  <c r="S302" i="15"/>
  <c r="T302" i="15" s="1"/>
  <c r="S386" i="15"/>
  <c r="T386" i="15" s="1"/>
  <c r="S449" i="15"/>
  <c r="T449" i="15" s="1"/>
  <c r="S532" i="15"/>
  <c r="T532" i="15" s="1"/>
  <c r="S599" i="15"/>
  <c r="T599" i="15" s="1"/>
  <c r="R40" i="15"/>
  <c r="R112" i="15"/>
  <c r="R164" i="15"/>
  <c r="R227" i="15"/>
  <c r="R274" i="15"/>
  <c r="R335" i="15"/>
  <c r="R379" i="15"/>
  <c r="R429" i="15"/>
  <c r="R479" i="15"/>
  <c r="R524" i="15"/>
  <c r="R569" i="15"/>
  <c r="R605" i="15"/>
  <c r="R623" i="15"/>
  <c r="R545" i="15"/>
  <c r="R546" i="15"/>
  <c r="R584" i="15"/>
  <c r="R503" i="15"/>
  <c r="S91" i="15"/>
  <c r="T91" i="15" s="1"/>
  <c r="S155" i="15"/>
  <c r="T155" i="15" s="1"/>
  <c r="S240" i="15"/>
  <c r="T240" i="15" s="1"/>
  <c r="S303" i="15"/>
  <c r="T303" i="15" s="1"/>
  <c r="S389" i="15"/>
  <c r="T389" i="15" s="1"/>
  <c r="S457" i="15"/>
  <c r="T457" i="15" s="1"/>
  <c r="S535" i="15"/>
  <c r="T535" i="15" s="1"/>
  <c r="S610" i="15"/>
  <c r="T610" i="15" s="1"/>
  <c r="R44" i="15"/>
  <c r="R115" i="15"/>
  <c r="R166" i="15"/>
  <c r="R228" i="15"/>
  <c r="R275" i="15"/>
  <c r="R337" i="15"/>
  <c r="R384" i="15"/>
  <c r="R431" i="15"/>
  <c r="R487" i="15"/>
  <c r="R525" i="15"/>
  <c r="R570" i="15"/>
  <c r="R606" i="15"/>
  <c r="R402" i="15"/>
  <c r="R625" i="15"/>
  <c r="R627" i="15"/>
  <c r="R629" i="15"/>
  <c r="S92" i="15"/>
  <c r="T92" i="15" s="1"/>
  <c r="S169" i="15"/>
  <c r="T169" i="15" s="1"/>
  <c r="S243" i="15"/>
  <c r="T243" i="15" s="1"/>
  <c r="S321" i="15"/>
  <c r="T321" i="15" s="1"/>
  <c r="S391" i="15"/>
  <c r="T391" i="15" s="1"/>
  <c r="S476" i="15"/>
  <c r="T476" i="15" s="1"/>
  <c r="S537" i="15"/>
  <c r="T537" i="15" s="1"/>
  <c r="S612" i="15"/>
  <c r="T612" i="15" s="1"/>
  <c r="R55" i="15"/>
  <c r="R118" i="15"/>
  <c r="R167" i="15"/>
  <c r="R230" i="15"/>
  <c r="R278" i="15"/>
  <c r="R338" i="15"/>
  <c r="R390" i="15"/>
  <c r="R440" i="15"/>
  <c r="R488" i="15"/>
  <c r="R526" i="15"/>
  <c r="R571" i="15"/>
  <c r="R608" i="15"/>
  <c r="S30" i="15"/>
  <c r="T30" i="15" s="1"/>
  <c r="S109" i="15"/>
  <c r="T109" i="15" s="1"/>
  <c r="S180" i="15"/>
  <c r="T180" i="15" s="1"/>
  <c r="S245" i="15"/>
  <c r="T245" i="15" s="1"/>
  <c r="S331" i="15"/>
  <c r="T331" i="15" s="1"/>
  <c r="S395" i="15"/>
  <c r="T395" i="15" s="1"/>
  <c r="S481" i="15"/>
  <c r="T481" i="15" s="1"/>
  <c r="S545" i="15"/>
  <c r="T545" i="15" s="1"/>
  <c r="S624" i="15"/>
  <c r="T624" i="15" s="1"/>
  <c r="R59" i="15"/>
  <c r="R124" i="15"/>
  <c r="R185" i="15"/>
  <c r="R232" i="15"/>
  <c r="R294" i="15"/>
  <c r="R340" i="15"/>
  <c r="R400" i="15"/>
  <c r="R442" i="15"/>
  <c r="R490" i="15"/>
  <c r="R533" i="15"/>
  <c r="R581" i="15"/>
  <c r="S47" i="15"/>
  <c r="T47" i="15" s="1"/>
  <c r="S110" i="15"/>
  <c r="T110" i="15" s="1"/>
  <c r="S185" i="15"/>
  <c r="T185" i="15" s="1"/>
  <c r="S261" i="15"/>
  <c r="T261" i="15" s="1"/>
  <c r="S334" i="15"/>
  <c r="T334" i="15" s="1"/>
  <c r="S397" i="15"/>
  <c r="T397" i="15" s="1"/>
  <c r="S484" i="15"/>
  <c r="T484" i="15" s="1"/>
  <c r="S548" i="15"/>
  <c r="T548" i="15" s="1"/>
  <c r="S628" i="15"/>
  <c r="T628" i="15" s="1"/>
  <c r="R71" i="15"/>
  <c r="R130" i="15"/>
  <c r="R189" i="15"/>
  <c r="R233" i="15"/>
  <c r="R295" i="15"/>
  <c r="R342" i="15"/>
  <c r="R447" i="15"/>
  <c r="R582" i="15"/>
  <c r="R624" i="15"/>
  <c r="S52" i="15"/>
  <c r="T52" i="15" s="1"/>
  <c r="S111" i="15"/>
  <c r="T111" i="15" s="1"/>
  <c r="S197" i="15"/>
  <c r="T197" i="15" s="1"/>
  <c r="S262" i="15"/>
  <c r="T262" i="15" s="1"/>
  <c r="S335" i="15"/>
  <c r="T335" i="15" s="1"/>
  <c r="S415" i="15"/>
  <c r="T415" i="15" s="1"/>
  <c r="S485" i="15"/>
  <c r="T485" i="15" s="1"/>
  <c r="S571" i="15"/>
  <c r="T571" i="15" s="1"/>
  <c r="S630" i="15"/>
  <c r="T630" i="15" s="1"/>
  <c r="R79" i="15"/>
  <c r="R132" i="15"/>
  <c r="R191" i="15"/>
  <c r="R234" i="15"/>
  <c r="R296" i="15"/>
  <c r="R347" i="15"/>
  <c r="R403" i="15"/>
  <c r="R583" i="15"/>
  <c r="S54" i="15"/>
  <c r="T54" i="15" s="1"/>
  <c r="S112" i="15"/>
  <c r="T112" i="15" s="1"/>
  <c r="S198" i="15"/>
  <c r="T198" i="15" s="1"/>
  <c r="S265" i="15"/>
  <c r="T265" i="15" s="1"/>
  <c r="S336" i="15"/>
  <c r="T336" i="15" s="1"/>
  <c r="S422" i="15"/>
  <c r="T422" i="15" s="1"/>
  <c r="S487" i="15"/>
  <c r="T487" i="15" s="1"/>
  <c r="S572" i="15"/>
  <c r="T572" i="15" s="1"/>
  <c r="S631" i="15"/>
  <c r="T631" i="15" s="1"/>
  <c r="R83" i="15"/>
  <c r="R134" i="15"/>
  <c r="R192" i="15"/>
  <c r="R248" i="15"/>
  <c r="R297" i="15"/>
  <c r="R360" i="15"/>
  <c r="R404" i="15"/>
  <c r="R502" i="15"/>
  <c r="S56" i="15"/>
  <c r="T56" i="15" s="1"/>
  <c r="S124" i="15"/>
  <c r="T124" i="15" s="1"/>
  <c r="S199" i="15"/>
  <c r="T199" i="15" s="1"/>
  <c r="S279" i="15"/>
  <c r="T279" i="15" s="1"/>
  <c r="S351" i="15"/>
  <c r="T351" i="15" s="1"/>
  <c r="S423" i="15"/>
  <c r="T423" i="15" s="1"/>
  <c r="S488" i="15"/>
  <c r="T488" i="15" s="1"/>
  <c r="S574" i="15"/>
  <c r="T574" i="15" s="1"/>
  <c r="S632" i="15"/>
  <c r="T632" i="15" s="1"/>
  <c r="R86" i="15"/>
  <c r="R142" i="15"/>
  <c r="R199" i="15"/>
  <c r="R256" i="15"/>
  <c r="R298" i="15"/>
  <c r="R362" i="15"/>
  <c r="R407" i="15"/>
  <c r="R463" i="15"/>
  <c r="R588" i="15"/>
  <c r="S20" i="15"/>
  <c r="T20" i="15" s="1"/>
  <c r="S108" i="15"/>
  <c r="T108" i="15" s="1"/>
  <c r="S175" i="15"/>
  <c r="T175" i="15" s="1"/>
  <c r="S244" i="15"/>
  <c r="T244" i="15" s="1"/>
  <c r="S330" i="15"/>
  <c r="T330" i="15" s="1"/>
  <c r="S392" i="15"/>
  <c r="T392" i="15" s="1"/>
  <c r="S478" i="15"/>
  <c r="T478" i="15" s="1"/>
  <c r="S542" i="15"/>
  <c r="T542" i="15" s="1"/>
  <c r="S621" i="15"/>
  <c r="T621" i="15" s="1"/>
  <c r="R56" i="15"/>
  <c r="R121" i="15"/>
  <c r="R179" i="15"/>
  <c r="R231" i="15"/>
  <c r="R293" i="15"/>
  <c r="R339" i="15"/>
  <c r="R399" i="15"/>
  <c r="R441" i="15"/>
  <c r="R489" i="15"/>
  <c r="R529" i="15"/>
  <c r="R578" i="15"/>
  <c r="R618" i="15"/>
  <c r="R491" i="15"/>
  <c r="R459" i="15"/>
  <c r="R460" i="15"/>
  <c r="S291" i="15"/>
  <c r="T291" i="15" s="1"/>
  <c r="S636" i="15"/>
  <c r="T636" i="15" s="1"/>
  <c r="R266" i="15"/>
  <c r="R513" i="15"/>
  <c r="S352" i="15"/>
  <c r="T352" i="15" s="1"/>
  <c r="R311" i="15"/>
  <c r="S579" i="15"/>
  <c r="T579" i="15" s="1"/>
  <c r="S292" i="15"/>
  <c r="T292" i="15" s="1"/>
  <c r="R35" i="15"/>
  <c r="R303" i="15"/>
  <c r="R520" i="15"/>
  <c r="R37" i="15"/>
  <c r="R550" i="15"/>
  <c r="R506" i="15"/>
  <c r="S353" i="15"/>
  <c r="T353" i="15" s="1"/>
  <c r="R87" i="15"/>
  <c r="R315" i="15"/>
  <c r="R552" i="15"/>
  <c r="S431" i="15"/>
  <c r="T431" i="15" s="1"/>
  <c r="S143" i="15"/>
  <c r="T143" i="15" s="1"/>
  <c r="S145" i="15"/>
  <c r="T145" i="15" s="1"/>
  <c r="S147" i="15"/>
  <c r="T147" i="15" s="1"/>
  <c r="R202" i="15"/>
  <c r="R637" i="15"/>
  <c r="S204" i="15"/>
  <c r="T204" i="15" s="1"/>
  <c r="S209" i="15"/>
  <c r="T209" i="15" s="1"/>
  <c r="S211" i="15"/>
  <c r="T211" i="15" s="1"/>
  <c r="S288" i="15"/>
  <c r="T288" i="15" s="1"/>
  <c r="S58" i="15"/>
  <c r="T58" i="15" s="1"/>
  <c r="S364" i="15"/>
  <c r="T364" i="15" s="1"/>
  <c r="R88" i="15"/>
  <c r="R363" i="15"/>
  <c r="R553" i="15"/>
  <c r="S59" i="15"/>
  <c r="T59" i="15" s="1"/>
  <c r="S425" i="15"/>
  <c r="T425" i="15" s="1"/>
  <c r="R90" i="15"/>
  <c r="R364" i="15"/>
  <c r="R599" i="15"/>
  <c r="S61" i="15"/>
  <c r="T61" i="15" s="1"/>
  <c r="R156" i="15"/>
  <c r="R370" i="15"/>
  <c r="R600" i="15"/>
  <c r="S441" i="15"/>
  <c r="T441" i="15" s="1"/>
  <c r="R158" i="15"/>
  <c r="R408" i="15"/>
  <c r="R601" i="15"/>
  <c r="S489" i="15"/>
  <c r="T489" i="15" s="1"/>
  <c r="R160" i="15"/>
  <c r="R419" i="15"/>
  <c r="R636" i="15"/>
  <c r="S509" i="15"/>
  <c r="T509" i="15" s="1"/>
  <c r="R426" i="15"/>
  <c r="S514" i="15"/>
  <c r="T514" i="15" s="1"/>
  <c r="R205" i="15"/>
  <c r="R464" i="15"/>
  <c r="R18" i="15"/>
  <c r="S575" i="15"/>
  <c r="T575" i="15" s="1"/>
  <c r="R207" i="15"/>
  <c r="R468" i="15"/>
  <c r="R258" i="15"/>
  <c r="R469" i="15"/>
  <c r="S577" i="15"/>
  <c r="T577" i="15" s="1"/>
  <c r="R259" i="15"/>
  <c r="Q19" i="13"/>
  <c r="Q90" i="13"/>
  <c r="Q20" i="13"/>
  <c r="Q94" i="13"/>
  <c r="Q93" i="13"/>
  <c r="Q89" i="13"/>
  <c r="Q81" i="13"/>
  <c r="Q73" i="13"/>
  <c r="Q65" i="13"/>
  <c r="Q57" i="13"/>
  <c r="Q49" i="13"/>
  <c r="Q45" i="13"/>
  <c r="Q37" i="13"/>
  <c r="Q33" i="13"/>
  <c r="Q29" i="13"/>
  <c r="Q25" i="13"/>
  <c r="Q96" i="13"/>
  <c r="Q92" i="13"/>
  <c r="Q88" i="13"/>
  <c r="Q84" i="13"/>
  <c r="Q80" i="13"/>
  <c r="Q76" i="13"/>
  <c r="Q72" i="13"/>
  <c r="Q68" i="13"/>
  <c r="Q64" i="13"/>
  <c r="Q60" i="13"/>
  <c r="Q56" i="13"/>
  <c r="Q52" i="13"/>
  <c r="Q48" i="13"/>
  <c r="Q44" i="13"/>
  <c r="Q40" i="13"/>
  <c r="Q36" i="13"/>
  <c r="Q32" i="13"/>
  <c r="Q28" i="13"/>
  <c r="Q24" i="13"/>
  <c r="Q95" i="13"/>
  <c r="Q91" i="13"/>
  <c r="Q87" i="13"/>
  <c r="Q83" i="13"/>
  <c r="Q79" i="13"/>
  <c r="Q75" i="13"/>
  <c r="Q71" i="13"/>
  <c r="Q67" i="13"/>
  <c r="Q63" i="13"/>
  <c r="Q59" i="13"/>
  <c r="Q55" i="13"/>
  <c r="Q51" i="13"/>
  <c r="Q47" i="13"/>
  <c r="Q43" i="13"/>
  <c r="Q39" i="13"/>
  <c r="Q35" i="13"/>
  <c r="Q31" i="13"/>
  <c r="Q27" i="13"/>
  <c r="Q23" i="13"/>
  <c r="Q86" i="13"/>
  <c r="Q82" i="13"/>
  <c r="Q78" i="13"/>
  <c r="Q74" i="13"/>
  <c r="Q70" i="13"/>
  <c r="Q66" i="13"/>
  <c r="Q62" i="13"/>
  <c r="Q58" i="13"/>
  <c r="Q54" i="13"/>
  <c r="Q50" i="13"/>
  <c r="Q46" i="13"/>
  <c r="Q42" i="13"/>
  <c r="Q38" i="13"/>
  <c r="Q34" i="13"/>
  <c r="Q30" i="13"/>
  <c r="Q26" i="13"/>
  <c r="Q22" i="13"/>
  <c r="Q85" i="13"/>
  <c r="Q77" i="13"/>
  <c r="Q69" i="13"/>
  <c r="Q61" i="13"/>
  <c r="Q53" i="13"/>
  <c r="Q41" i="13"/>
  <c r="Q21" i="13"/>
  <c r="R18" i="13" l="1"/>
  <c r="R33" i="13"/>
  <c r="S26" i="13"/>
  <c r="R26" i="13"/>
  <c r="S33" i="13"/>
  <c r="S20" i="13"/>
  <c r="R57" i="13"/>
  <c r="S57" i="13"/>
  <c r="R92" i="13"/>
  <c r="R84" i="13"/>
  <c r="R76" i="13"/>
  <c r="R68" i="13"/>
  <c r="R60" i="13"/>
  <c r="R52" i="13"/>
  <c r="R44" i="13"/>
  <c r="R36" i="13"/>
  <c r="R28" i="13"/>
  <c r="R20" i="13"/>
  <c r="S91" i="13"/>
  <c r="S83" i="13"/>
  <c r="S75" i="13"/>
  <c r="S67" i="13"/>
  <c r="S59" i="13"/>
  <c r="S51" i="13"/>
  <c r="S43" i="13"/>
  <c r="S35" i="13"/>
  <c r="S27" i="13"/>
  <c r="S19" i="13"/>
  <c r="R91" i="13"/>
  <c r="R83" i="13"/>
  <c r="R75" i="13"/>
  <c r="R67" i="13"/>
  <c r="R59" i="13"/>
  <c r="R51" i="13"/>
  <c r="R43" i="13"/>
  <c r="R35" i="13"/>
  <c r="R27" i="13"/>
  <c r="R19" i="13"/>
  <c r="S90" i="13"/>
  <c r="S82" i="13"/>
  <c r="S74" i="13"/>
  <c r="S66" i="13"/>
  <c r="S58" i="13"/>
  <c r="S50" i="13"/>
  <c r="S42" i="13"/>
  <c r="S34" i="13"/>
  <c r="R90" i="13"/>
  <c r="R82" i="13"/>
  <c r="R74" i="13"/>
  <c r="R66" i="13"/>
  <c r="R58" i="13"/>
  <c r="R50" i="13"/>
  <c r="R42" i="13"/>
  <c r="R34" i="13"/>
  <c r="S89" i="13"/>
  <c r="S81" i="13"/>
  <c r="S73" i="13"/>
  <c r="S65" i="13"/>
  <c r="S49" i="13"/>
  <c r="S41" i="13"/>
  <c r="S25" i="13"/>
  <c r="S18" i="13"/>
  <c r="R89" i="13"/>
  <c r="R81" i="13"/>
  <c r="R73" i="13"/>
  <c r="R65" i="13"/>
  <c r="R49" i="13"/>
  <c r="R41" i="13"/>
  <c r="R25" i="13"/>
  <c r="S96" i="13"/>
  <c r="S88" i="13"/>
  <c r="S80" i="13"/>
  <c r="S72" i="13"/>
  <c r="S64" i="13"/>
  <c r="S56" i="13"/>
  <c r="S48" i="13"/>
  <c r="S40" i="13"/>
  <c r="S32" i="13"/>
  <c r="S24" i="13"/>
  <c r="R96" i="13"/>
  <c r="R88" i="13"/>
  <c r="R80" i="13"/>
  <c r="R72" i="13"/>
  <c r="R64" i="13"/>
  <c r="R56" i="13"/>
  <c r="R48" i="13"/>
  <c r="R40" i="13"/>
  <c r="R32" i="13"/>
  <c r="R24" i="13"/>
  <c r="S95" i="13"/>
  <c r="S87" i="13"/>
  <c r="S79" i="13"/>
  <c r="S71" i="13"/>
  <c r="S63" i="13"/>
  <c r="S55" i="13"/>
  <c r="S47" i="13"/>
  <c r="S39" i="13"/>
  <c r="S31" i="13"/>
  <c r="S23" i="13"/>
  <c r="R95" i="13"/>
  <c r="R87" i="13"/>
  <c r="R79" i="13"/>
  <c r="R71" i="13"/>
  <c r="R63" i="13"/>
  <c r="R55" i="13"/>
  <c r="R47" i="13"/>
  <c r="R39" i="13"/>
  <c r="R31" i="13"/>
  <c r="R23" i="13"/>
  <c r="S94" i="13"/>
  <c r="S86" i="13"/>
  <c r="S78" i="13"/>
  <c r="S70" i="13"/>
  <c r="S62" i="13"/>
  <c r="S54" i="13"/>
  <c r="S46" i="13"/>
  <c r="S38" i="13"/>
  <c r="S30" i="13"/>
  <c r="S22" i="13"/>
  <c r="R94" i="13"/>
  <c r="R86" i="13"/>
  <c r="R78" i="13"/>
  <c r="R70" i="13"/>
  <c r="R62" i="13"/>
  <c r="R54" i="13"/>
  <c r="R46" i="13"/>
  <c r="R38" i="13"/>
  <c r="R30" i="13"/>
  <c r="R22" i="13"/>
  <c r="S93" i="13"/>
  <c r="S85" i="13"/>
  <c r="S77" i="13"/>
  <c r="S69" i="13"/>
  <c r="S61" i="13"/>
  <c r="S53" i="13"/>
  <c r="S45" i="13"/>
  <c r="S37" i="13"/>
  <c r="S29" i="13"/>
  <c r="S21" i="13"/>
  <c r="R93" i="13"/>
  <c r="R85" i="13"/>
  <c r="R77" i="13"/>
  <c r="R69" i="13"/>
  <c r="R61" i="13"/>
  <c r="R53" i="13"/>
  <c r="R45" i="13"/>
  <c r="R37" i="13"/>
  <c r="R29" i="13"/>
  <c r="R21" i="13"/>
  <c r="S92" i="13"/>
  <c r="S84" i="13"/>
  <c r="S76" i="13"/>
  <c r="S68" i="13"/>
  <c r="S60" i="13"/>
  <c r="S52" i="13"/>
  <c r="S44" i="13"/>
  <c r="S36" i="13"/>
  <c r="S28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<sst xmlns="http://schemas.openxmlformats.org/spreadsheetml/2006/main" count="6445" uniqueCount="1333">
  <si>
    <t>Name</t>
  </si>
  <si>
    <t>Developmentally vulnerable (n and %)</t>
  </si>
  <si>
    <t>Victoria</t>
  </si>
  <si>
    <t>Vulnerable on one or more domains</t>
  </si>
  <si>
    <t>Language domain</t>
  </si>
  <si>
    <t>Communication domain</t>
  </si>
  <si>
    <t>Physical health and wellbeing domain</t>
  </si>
  <si>
    <t>Social domain</t>
  </si>
  <si>
    <t>Emotional domain</t>
  </si>
  <si>
    <t>Vulnerable on two or more domains</t>
  </si>
  <si>
    <t>Sub-domain: Physical readiness for school day.</t>
  </si>
  <si>
    <t>Sub-domain: Physical independence.</t>
  </si>
  <si>
    <t>Sub-domain: Gross and fine motor skills.</t>
  </si>
  <si>
    <t>Ararat</t>
  </si>
  <si>
    <t>Benalla</t>
  </si>
  <si>
    <t>Horsham</t>
  </si>
  <si>
    <t>Mildura</t>
  </si>
  <si>
    <t>Swan Hill</t>
  </si>
  <si>
    <t>Wangaratta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</si>
  <si>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</si>
  <si>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</si>
  <si>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</si>
  <si>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</si>
  <si>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</si>
  <si>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</si>
  <si>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</si>
  <si>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</si>
  <si>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</si>
  <si>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</si>
  <si>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</si>
  <si>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</si>
  <si>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</si>
  <si>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</si>
  <si>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</si>
  <si>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Knox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</si>
  <si>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</si>
  <si>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</si>
  <si>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</si>
  <si>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</si>
  <si>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</si>
  <si>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</si>
  <si>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</si>
  <si>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</si>
  <si>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</si>
  <si>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</si>
  <si>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</si>
  <si>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</si>
  <si>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</si>
  <si>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</si>
  <si>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</si>
  <si>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</si>
  <si>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</si>
  <si>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</si>
  <si>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</si>
  <si>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</si>
  <si>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</si>
  <si>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</si>
  <si>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</si>
  <si>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</si>
  <si>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</si>
  <si>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</si>
  <si>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</si>
  <si>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</si>
  <si>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</si>
  <si>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</si>
  <si>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</si>
  <si>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</si>
  <si>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</si>
  <si>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</si>
  <si>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</si>
  <si>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</si>
  <si>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</si>
  <si>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</si>
  <si>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</si>
  <si>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</si>
  <si>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</si>
  <si>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</si>
  <si>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</si>
  <si>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</si>
  <si>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</si>
  <si>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</si>
  <si>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</si>
  <si>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</si>
  <si>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</si>
  <si>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</si>
  <si>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</si>
  <si>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</si>
  <si>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</si>
  <si>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</si>
  <si>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</si>
  <si>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Physical health</t>
  </si>
  <si>
    <t>Social</t>
  </si>
  <si>
    <t>Emotional</t>
  </si>
  <si>
    <t>Communication</t>
  </si>
  <si>
    <t>Vulnerable one or more domains</t>
  </si>
  <si>
    <t>Vulnerable two or more domains</t>
  </si>
  <si>
    <t>Physical health sub-domains</t>
  </si>
  <si>
    <t>Physically ready for school day</t>
  </si>
  <si>
    <t>Physical independence</t>
  </si>
  <si>
    <t>Gross and fine motor skills</t>
  </si>
  <si>
    <t>Language</t>
  </si>
  <si>
    <t>Physical health sub-domain: Physically ready for school day</t>
  </si>
  <si>
    <t>Physical health sub-domain: Physical independence</t>
  </si>
  <si>
    <t>Physical health sub-domain: Gross and fine motor skills</t>
  </si>
  <si>
    <t>Kingston</t>
  </si>
  <si>
    <t>Latrobe</t>
  </si>
  <si>
    <r>
      <t xml:space="preserve">               Select locality </t>
    </r>
    <r>
      <rPr>
        <sz val="11"/>
        <color rgb="FF000000"/>
        <rFont val="Wingdings"/>
        <charset val="2"/>
      </rPr>
      <t>F</t>
    </r>
  </si>
  <si>
    <r>
      <t xml:space="preserve">                       …and year </t>
    </r>
    <r>
      <rPr>
        <sz val="11"/>
        <color rgb="FF000000"/>
        <rFont val="Wingdings"/>
        <charset val="2"/>
      </rPr>
      <t>F</t>
    </r>
  </si>
  <si>
    <t>Bannockburn</t>
  </si>
  <si>
    <t>Bairnsdale</t>
  </si>
  <si>
    <t>Hawthorn East</t>
  </si>
  <si>
    <t>Meadow Heights</t>
  </si>
  <si>
    <t>Wantirna South</t>
  </si>
  <si>
    <t>Dingley Village</t>
  </si>
  <si>
    <t>Altona Meadows</t>
  </si>
  <si>
    <t>Hillside</t>
  </si>
  <si>
    <t>Melton West</t>
  </si>
  <si>
    <t>Taylors Hill</t>
  </si>
  <si>
    <t>Caroline Springs</t>
  </si>
  <si>
    <r>
      <t xml:space="preserve">                       Select Domain </t>
    </r>
    <r>
      <rPr>
        <sz val="11"/>
        <color rgb="FF000000"/>
        <rFont val="Wingdings"/>
        <charset val="2"/>
      </rPr>
      <t>F</t>
    </r>
  </si>
  <si>
    <t>Developmentally vulnerable (%)</t>
  </si>
  <si>
    <t>Developmentally vulnerable ( %)</t>
  </si>
  <si>
    <t>Brookfield</t>
  </si>
  <si>
    <t>Tullamarine/Melbourne Airport</t>
  </si>
  <si>
    <t>Source: Commonwealth Government   Accessed at: https://www.aedc.gov.au/  in October 2025</t>
  </si>
  <si>
    <t>AUSTRALIAN EARLY DEVELOPMENT INDEX by MUNICIPALITY: 2009 to 2024</t>
  </si>
  <si>
    <t>Number of children</t>
  </si>
  <si>
    <t>Physical health and wellbeing</t>
  </si>
  <si>
    <t>Social competence</t>
  </si>
  <si>
    <t>Emotional maturity</t>
  </si>
  <si>
    <t>Language and cognitive skills</t>
  </si>
  <si>
    <t>Communication skills and general knowledge</t>
  </si>
  <si>
    <r>
      <t xml:space="preserve">Vulnerable on </t>
    </r>
    <r>
      <rPr>
        <b/>
        <sz val="7"/>
        <color theme="1"/>
        <rFont val="Calibri"/>
        <family val="2"/>
        <scheme val="minor"/>
      </rPr>
      <t>one</t>
    </r>
    <r>
      <rPr>
        <sz val="7"/>
        <color theme="1"/>
        <rFont val="Calibri"/>
        <family val="2"/>
        <scheme val="minor"/>
      </rPr>
      <t xml:space="preserve"> or more domains of the AEDC</t>
    </r>
  </si>
  <si>
    <r>
      <t xml:space="preserve">Vulnerable on </t>
    </r>
    <r>
      <rPr>
        <b/>
        <sz val="7"/>
        <color theme="1"/>
        <rFont val="Calibri"/>
        <family val="2"/>
        <scheme val="minor"/>
      </rPr>
      <t>two</t>
    </r>
    <r>
      <rPr>
        <sz val="7"/>
        <color theme="1"/>
        <rFont val="Calibri"/>
        <family val="2"/>
        <scheme val="minor"/>
      </rPr>
      <t xml:space="preserve"> or more domains of the AEDC</t>
    </r>
  </si>
  <si>
    <t xml:space="preserve">Abbotsford </t>
  </si>
  <si>
    <t>40</t>
  </si>
  <si>
    <t>5.1</t>
  </si>
  <si>
    <t>12.8</t>
  </si>
  <si>
    <t>23.1</t>
  </si>
  <si>
    <t>2.6</t>
  </si>
  <si>
    <t>25.6</t>
  </si>
  <si>
    <t>15.4</t>
  </si>
  <si>
    <t>Aberfeldie</t>
  </si>
  <si>
    <t>28</t>
  </si>
  <si>
    <t>0.0</t>
  </si>
  <si>
    <t>Airport West *</t>
  </si>
  <si>
    <t>10.3</t>
  </si>
  <si>
    <t>7.7</t>
  </si>
  <si>
    <t xml:space="preserve">Albanvale </t>
  </si>
  <si>
    <t>50</t>
  </si>
  <si>
    <t>6.4</t>
  </si>
  <si>
    <t>10.6</t>
  </si>
  <si>
    <t>8.5</t>
  </si>
  <si>
    <t>23.4</t>
  </si>
  <si>
    <t>14.9</t>
  </si>
  <si>
    <t>29.8</t>
  </si>
  <si>
    <t xml:space="preserve">Albert Park </t>
  </si>
  <si>
    <t>76</t>
  </si>
  <si>
    <t>5.5</t>
  </si>
  <si>
    <t>9.6</t>
  </si>
  <si>
    <t>19.2</t>
  </si>
  <si>
    <t>6.8</t>
  </si>
  <si>
    <t xml:space="preserve">Albion </t>
  </si>
  <si>
    <t>48</t>
  </si>
  <si>
    <t>5.0</t>
  </si>
  <si>
    <t>7.5</t>
  </si>
  <si>
    <t>2.5</t>
  </si>
  <si>
    <t>15.0</t>
  </si>
  <si>
    <t>10.0</t>
  </si>
  <si>
    <t xml:space="preserve">Alexandra </t>
  </si>
  <si>
    <t>7.4</t>
  </si>
  <si>
    <t>14.8</t>
  </si>
  <si>
    <t>3.7</t>
  </si>
  <si>
    <t>18.5</t>
  </si>
  <si>
    <t xml:space="preserve">Alexandra surrounds </t>
  </si>
  <si>
    <t>17</t>
  </si>
  <si>
    <t>13.3</t>
  </si>
  <si>
    <t xml:space="preserve">Alfredton </t>
  </si>
  <si>
    <t>132</t>
  </si>
  <si>
    <t>7.2</t>
  </si>
  <si>
    <t>9.7</t>
  </si>
  <si>
    <t>20.2</t>
  </si>
  <si>
    <t>8.8</t>
  </si>
  <si>
    <t xml:space="preserve">Allansford </t>
  </si>
  <si>
    <t>17.6</t>
  </si>
  <si>
    <t>6.3</t>
  </si>
  <si>
    <t>25.0</t>
  </si>
  <si>
    <t xml:space="preserve">Alphington </t>
  </si>
  <si>
    <t>59</t>
  </si>
  <si>
    <t>8.6</t>
  </si>
  <si>
    <t>5.2</t>
  </si>
  <si>
    <t>1.7</t>
  </si>
  <si>
    <t>6.9</t>
  </si>
  <si>
    <t>17.2</t>
  </si>
  <si>
    <t>126</t>
  </si>
  <si>
    <t>10.4</t>
  </si>
  <si>
    <t>13.2</t>
  </si>
  <si>
    <t>13.7</t>
  </si>
  <si>
    <t>3.8</t>
  </si>
  <si>
    <t>5.7</t>
  </si>
  <si>
    <t>24.5</t>
  </si>
  <si>
    <t>15.1</t>
  </si>
  <si>
    <t xml:space="preserve">Altona North/Brooklyn </t>
  </si>
  <si>
    <t>141</t>
  </si>
  <si>
    <t>9.8</t>
  </si>
  <si>
    <t>7.1</t>
  </si>
  <si>
    <t>7.0</t>
  </si>
  <si>
    <t>24.8</t>
  </si>
  <si>
    <t>11.3</t>
  </si>
  <si>
    <t>Altona/Seaholme *</t>
  </si>
  <si>
    <t>78</t>
  </si>
  <si>
    <t>12.9</t>
  </si>
  <si>
    <t>22.9</t>
  </si>
  <si>
    <t>Anglesea/Aireys Inlet/Lorne</t>
  </si>
  <si>
    <t>22</t>
  </si>
  <si>
    <t>5.3</t>
  </si>
  <si>
    <t>15.8</t>
  </si>
  <si>
    <t>10.5</t>
  </si>
  <si>
    <t xml:space="preserve">Ararat </t>
  </si>
  <si>
    <t>104</t>
  </si>
  <si>
    <t>16.7</t>
  </si>
  <si>
    <t>26.0</t>
  </si>
  <si>
    <t>24.0</t>
  </si>
  <si>
    <t>13.5</t>
  </si>
  <si>
    <t>41.7</t>
  </si>
  <si>
    <t>27.1</t>
  </si>
  <si>
    <t xml:space="preserve">Ardeer </t>
  </si>
  <si>
    <t>11.4</t>
  </si>
  <si>
    <t>14.3</t>
  </si>
  <si>
    <t>17.1</t>
  </si>
  <si>
    <t>20.0</t>
  </si>
  <si>
    <t xml:space="preserve">Armadale </t>
  </si>
  <si>
    <t>2.2</t>
  </si>
  <si>
    <t>2.1</t>
  </si>
  <si>
    <t>4.3</t>
  </si>
  <si>
    <t xml:space="preserve">Ascot Vale </t>
  </si>
  <si>
    <t>167</t>
  </si>
  <si>
    <t>4.2</t>
  </si>
  <si>
    <t>2.4</t>
  </si>
  <si>
    <t>1.8</t>
  </si>
  <si>
    <t>12.1</t>
  </si>
  <si>
    <t xml:space="preserve">Ashburton </t>
  </si>
  <si>
    <t>71</t>
  </si>
  <si>
    <t>1.5</t>
  </si>
  <si>
    <t>6.0</t>
  </si>
  <si>
    <t>11.9</t>
  </si>
  <si>
    <t>4.5</t>
  </si>
  <si>
    <t xml:space="preserve">Ashwood </t>
  </si>
  <si>
    <t>67</t>
  </si>
  <si>
    <t>6.5</t>
  </si>
  <si>
    <t>8.1</t>
  </si>
  <si>
    <t>4.8</t>
  </si>
  <si>
    <t>1.6</t>
  </si>
  <si>
    <t xml:space="preserve">Aspendale </t>
  </si>
  <si>
    <t>82</t>
  </si>
  <si>
    <t>1.3</t>
  </si>
  <si>
    <t xml:space="preserve">Aspendale Gardens </t>
  </si>
  <si>
    <t>62</t>
  </si>
  <si>
    <t>3.5</t>
  </si>
  <si>
    <t>12.3</t>
  </si>
  <si>
    <t xml:space="preserve">Attwood </t>
  </si>
  <si>
    <t>29</t>
  </si>
  <si>
    <t>21.4</t>
  </si>
  <si>
    <t>17.9</t>
  </si>
  <si>
    <t>11.1</t>
  </si>
  <si>
    <t>42.9</t>
  </si>
  <si>
    <t xml:space="preserve">Avenel/Nagambie </t>
  </si>
  <si>
    <t>49</t>
  </si>
  <si>
    <t>2.0</t>
  </si>
  <si>
    <t>6.1</t>
  </si>
  <si>
    <t>8.2</t>
  </si>
  <si>
    <t>4.1</t>
  </si>
  <si>
    <t xml:space="preserve">Avoca and surrounds </t>
  </si>
  <si>
    <t>25</t>
  </si>
  <si>
    <t>13.6</t>
  </si>
  <si>
    <t>9.1</t>
  </si>
  <si>
    <t xml:space="preserve">Avondale Heights </t>
  </si>
  <si>
    <t>113</t>
  </si>
  <si>
    <t>8.3</t>
  </si>
  <si>
    <t>5.6</t>
  </si>
  <si>
    <t>12.0</t>
  </si>
  <si>
    <t>24.1</t>
  </si>
  <si>
    <t>15.7</t>
  </si>
  <si>
    <t xml:space="preserve">Bacchus Marsh </t>
  </si>
  <si>
    <t>165</t>
  </si>
  <si>
    <t>9.4</t>
  </si>
  <si>
    <t>23.5</t>
  </si>
  <si>
    <t>8.9</t>
  </si>
  <si>
    <t>102</t>
  </si>
  <si>
    <t>19.3</t>
  </si>
  <si>
    <t>36.4</t>
  </si>
  <si>
    <t>20.5</t>
  </si>
  <si>
    <t>Balaclava/Ripponlea</t>
  </si>
  <si>
    <t>35</t>
  </si>
  <si>
    <t>12.5</t>
  </si>
  <si>
    <t>15.6</t>
  </si>
  <si>
    <t xml:space="preserve">Ballan </t>
  </si>
  <si>
    <t>43</t>
  </si>
  <si>
    <t>4.9</t>
  </si>
  <si>
    <t>7.3</t>
  </si>
  <si>
    <t xml:space="preserve">Ballan surrounds </t>
  </si>
  <si>
    <t>2.8</t>
  </si>
  <si>
    <t>25.7</t>
  </si>
  <si>
    <t xml:space="preserve">Ballarat Central/Lake Wendouree/Newington </t>
  </si>
  <si>
    <t>51</t>
  </si>
  <si>
    <t>14.0</t>
  </si>
  <si>
    <t>8.0</t>
  </si>
  <si>
    <t>22.0</t>
  </si>
  <si>
    <t xml:space="preserve">Ballarat East/Bakery Hill/Eureka </t>
  </si>
  <si>
    <t>11.5</t>
  </si>
  <si>
    <t>32.7</t>
  </si>
  <si>
    <t>Ballarat North/Soldiers Hill</t>
  </si>
  <si>
    <t>57</t>
  </si>
  <si>
    <t>5.9</t>
  </si>
  <si>
    <t>3.9</t>
  </si>
  <si>
    <t>7.8</t>
  </si>
  <si>
    <t>21.6</t>
  </si>
  <si>
    <t>11.8</t>
  </si>
  <si>
    <t xml:space="preserve">Balnarring/Balnarring Beach/Somers </t>
  </si>
  <si>
    <t>45</t>
  </si>
  <si>
    <t>2.3</t>
  </si>
  <si>
    <t xml:space="preserve">Balwyn </t>
  </si>
  <si>
    <t>144</t>
  </si>
  <si>
    <t>13.4</t>
  </si>
  <si>
    <t xml:space="preserve">Balwyn North </t>
  </si>
  <si>
    <t>157</t>
  </si>
  <si>
    <t>3.4</t>
  </si>
  <si>
    <t>5.4</t>
  </si>
  <si>
    <t>2.7</t>
  </si>
  <si>
    <t>22.8</t>
  </si>
  <si>
    <t>95</t>
  </si>
  <si>
    <t>10.1</t>
  </si>
  <si>
    <t>13.9</t>
  </si>
  <si>
    <t xml:space="preserve">Baranduda </t>
  </si>
  <si>
    <t>5.8</t>
  </si>
  <si>
    <t xml:space="preserve">Barwon Heads/Breamlea </t>
  </si>
  <si>
    <t>201</t>
  </si>
  <si>
    <t>8.4</t>
  </si>
  <si>
    <t>11.2</t>
  </si>
  <si>
    <t xml:space="preserve">Bass Coast/Woolamai </t>
  </si>
  <si>
    <t>16</t>
  </si>
  <si>
    <t>6.7</t>
  </si>
  <si>
    <t>33.3</t>
  </si>
  <si>
    <t xml:space="preserve">Baxter </t>
  </si>
  <si>
    <t>21</t>
  </si>
  <si>
    <t>26.3</t>
  </si>
  <si>
    <t xml:space="preserve">Bayswater </t>
  </si>
  <si>
    <t>129</t>
  </si>
  <si>
    <t>9.9</t>
  </si>
  <si>
    <t>10.7</t>
  </si>
  <si>
    <t>12.4</t>
  </si>
  <si>
    <t>24.2</t>
  </si>
  <si>
    <t xml:space="preserve">Bayswater North </t>
  </si>
  <si>
    <t>81</t>
  </si>
  <si>
    <t>1.4</t>
  </si>
  <si>
    <t>2.9</t>
  </si>
  <si>
    <t xml:space="preserve">Beaconsfield Upper </t>
  </si>
  <si>
    <t>38</t>
  </si>
  <si>
    <t xml:space="preserve">Beaconsfield/Guys Hill </t>
  </si>
  <si>
    <t>75</t>
  </si>
  <si>
    <t>14.5</t>
  </si>
  <si>
    <t>20.3</t>
  </si>
  <si>
    <t xml:space="preserve">Beaufort and surrounds </t>
  </si>
  <si>
    <t xml:space="preserve">Beaumaris </t>
  </si>
  <si>
    <t>0.9</t>
  </si>
  <si>
    <t>1.9</t>
  </si>
  <si>
    <t xml:space="preserve">Beechworth/Wooragee/Stanley </t>
  </si>
  <si>
    <t>36</t>
  </si>
  <si>
    <t>14.7</t>
  </si>
  <si>
    <t>20.6</t>
  </si>
  <si>
    <t xml:space="preserve">Belgrave </t>
  </si>
  <si>
    <t>53</t>
  </si>
  <si>
    <t>16.0</t>
  </si>
  <si>
    <t>32.0</t>
  </si>
  <si>
    <t xml:space="preserve">Belgrave South </t>
  </si>
  <si>
    <t>15</t>
  </si>
  <si>
    <t xml:space="preserve">Bell Park </t>
  </si>
  <si>
    <t>55</t>
  </si>
  <si>
    <t>26.5</t>
  </si>
  <si>
    <t>12.2</t>
  </si>
  <si>
    <t>38.8</t>
  </si>
  <si>
    <t>30.6</t>
  </si>
  <si>
    <t xml:space="preserve">Bell Post Hill </t>
  </si>
  <si>
    <t>32</t>
  </si>
  <si>
    <t>16.1</t>
  </si>
  <si>
    <t>19.4</t>
  </si>
  <si>
    <t xml:space="preserve">Bellbrae </t>
  </si>
  <si>
    <t xml:space="preserve">Belmont </t>
  </si>
  <si>
    <t>91</t>
  </si>
  <si>
    <t xml:space="preserve">Benalla </t>
  </si>
  <si>
    <t>101</t>
  </si>
  <si>
    <t>17.5</t>
  </si>
  <si>
    <t>19.6</t>
  </si>
  <si>
    <t xml:space="preserve">Benalla surrounds </t>
  </si>
  <si>
    <t>30</t>
  </si>
  <si>
    <t>20.7</t>
  </si>
  <si>
    <t xml:space="preserve">Bendigo </t>
  </si>
  <si>
    <t>56</t>
  </si>
  <si>
    <t>36.5</t>
  </si>
  <si>
    <t>Bentleigh</t>
  </si>
  <si>
    <t>175</t>
  </si>
  <si>
    <t>14.1</t>
  </si>
  <si>
    <t xml:space="preserve">Bentleigh East </t>
  </si>
  <si>
    <t>302</t>
  </si>
  <si>
    <t xml:space="preserve">Berwick </t>
  </si>
  <si>
    <t>681</t>
  </si>
  <si>
    <t>20.4</t>
  </si>
  <si>
    <t>10.9</t>
  </si>
  <si>
    <t>Beveridge</t>
  </si>
  <si>
    <t>184</t>
  </si>
  <si>
    <t>11.7</t>
  </si>
  <si>
    <t>3.0</t>
  </si>
  <si>
    <t>21.5</t>
  </si>
  <si>
    <t>11.0</t>
  </si>
  <si>
    <t xml:space="preserve">Bittern </t>
  </si>
  <si>
    <t>54</t>
  </si>
  <si>
    <t>17.0</t>
  </si>
  <si>
    <t>Black Hill/Nerrina</t>
  </si>
  <si>
    <t>34</t>
  </si>
  <si>
    <t>3.1</t>
  </si>
  <si>
    <t>21.9</t>
  </si>
  <si>
    <t xml:space="preserve">Black Rock </t>
  </si>
  <si>
    <t xml:space="preserve">Blackburn </t>
  </si>
  <si>
    <t>139</t>
  </si>
  <si>
    <t>14.6</t>
  </si>
  <si>
    <t xml:space="preserve">Blackburn North </t>
  </si>
  <si>
    <t>72</t>
  </si>
  <si>
    <t>11.6</t>
  </si>
  <si>
    <t xml:space="preserve">Blackburn South </t>
  </si>
  <si>
    <t>124</t>
  </si>
  <si>
    <t>7.6</t>
  </si>
  <si>
    <t xml:space="preserve">Blairgowrie </t>
  </si>
  <si>
    <t>18</t>
  </si>
  <si>
    <t xml:space="preserve">Blind Bight </t>
  </si>
  <si>
    <t>19</t>
  </si>
  <si>
    <t xml:space="preserve">Bonbeach </t>
  </si>
  <si>
    <t>18.3</t>
  </si>
  <si>
    <t xml:space="preserve">Boolarra/Yinnar/Hazelwood </t>
  </si>
  <si>
    <t>15.2</t>
  </si>
  <si>
    <t xml:space="preserve">Boronia </t>
  </si>
  <si>
    <t>228</t>
  </si>
  <si>
    <t>13.0</t>
  </si>
  <si>
    <t>24.3</t>
  </si>
  <si>
    <t xml:space="preserve">Box Hill </t>
  </si>
  <si>
    <t>80</t>
  </si>
  <si>
    <t>19.0</t>
  </si>
  <si>
    <t xml:space="preserve">Box Hill North </t>
  </si>
  <si>
    <t>103</t>
  </si>
  <si>
    <t>6.2</t>
  </si>
  <si>
    <t xml:space="preserve">Box Hill South </t>
  </si>
  <si>
    <t>3.6</t>
  </si>
  <si>
    <t xml:space="preserve">Braybrook </t>
  </si>
  <si>
    <t>18.8</t>
  </si>
  <si>
    <t>23.2</t>
  </si>
  <si>
    <t>21.7</t>
  </si>
  <si>
    <t>15.9</t>
  </si>
  <si>
    <t>37.7</t>
  </si>
  <si>
    <t>29.0</t>
  </si>
  <si>
    <t xml:space="preserve">Briar Hill </t>
  </si>
  <si>
    <t xml:space="preserve">Bright/Porepunkah/Wandiligong </t>
  </si>
  <si>
    <t>10.2</t>
  </si>
  <si>
    <t xml:space="preserve">Brighton </t>
  </si>
  <si>
    <t>125</t>
  </si>
  <si>
    <t>0.8</t>
  </si>
  <si>
    <t xml:space="preserve">Brighton East </t>
  </si>
  <si>
    <t>0.7</t>
  </si>
  <si>
    <t xml:space="preserve">Broadford/Clonbinane </t>
  </si>
  <si>
    <t>17.7</t>
  </si>
  <si>
    <t>22.6</t>
  </si>
  <si>
    <t>33.9</t>
  </si>
  <si>
    <t xml:space="preserve">Broadmeadows/Jacana </t>
  </si>
  <si>
    <t>191</t>
  </si>
  <si>
    <t>19.1</t>
  </si>
  <si>
    <t>20.8</t>
  </si>
  <si>
    <t>25.4</t>
  </si>
  <si>
    <t>15.3</t>
  </si>
  <si>
    <t>27.6</t>
  </si>
  <si>
    <t xml:space="preserve">Brown Hill </t>
  </si>
  <si>
    <t>60</t>
  </si>
  <si>
    <t xml:space="preserve">Brunswick </t>
  </si>
  <si>
    <t>136</t>
  </si>
  <si>
    <t>4.7</t>
  </si>
  <si>
    <t xml:space="preserve">Brunswick East </t>
  </si>
  <si>
    <t>83</t>
  </si>
  <si>
    <t>17.3</t>
  </si>
  <si>
    <t>23.8</t>
  </si>
  <si>
    <t xml:space="preserve">Brunswick West </t>
  </si>
  <si>
    <t>114</t>
  </si>
  <si>
    <t>13.1</t>
  </si>
  <si>
    <t xml:space="preserve">Bulleen </t>
  </si>
  <si>
    <t>87</t>
  </si>
  <si>
    <t xml:space="preserve">Bundoora </t>
  </si>
  <si>
    <t>207</t>
  </si>
  <si>
    <t xml:space="preserve">Bungaree/Gordon </t>
  </si>
  <si>
    <t>23</t>
  </si>
  <si>
    <t>8.7</t>
  </si>
  <si>
    <t xml:space="preserve">Buninyong </t>
  </si>
  <si>
    <t>33</t>
  </si>
  <si>
    <t xml:space="preserve">Bunyip/Iona </t>
  </si>
  <si>
    <t xml:space="preserve">Burnside </t>
  </si>
  <si>
    <t>181</t>
  </si>
  <si>
    <t xml:space="preserve">Burwood </t>
  </si>
  <si>
    <t>89</t>
  </si>
  <si>
    <t>9.3</t>
  </si>
  <si>
    <t>16.5</t>
  </si>
  <si>
    <t xml:space="preserve">Burwood East </t>
  </si>
  <si>
    <t>1.2</t>
  </si>
  <si>
    <t xml:space="preserve">Bushfield </t>
  </si>
  <si>
    <t xml:space="preserve">Cairnlea </t>
  </si>
  <si>
    <t>118</t>
  </si>
  <si>
    <t>34.6</t>
  </si>
  <si>
    <t>13.8</t>
  </si>
  <si>
    <t xml:space="preserve">California Gully </t>
  </si>
  <si>
    <t>65</t>
  </si>
  <si>
    <t>37.5</t>
  </si>
  <si>
    <t>26.8</t>
  </si>
  <si>
    <t xml:space="preserve">Camberwell </t>
  </si>
  <si>
    <t>140</t>
  </si>
  <si>
    <t>22.1</t>
  </si>
  <si>
    <t xml:space="preserve">Campbellfield/Somerton </t>
  </si>
  <si>
    <t>68</t>
  </si>
  <si>
    <t>27.7</t>
  </si>
  <si>
    <t>21.2</t>
  </si>
  <si>
    <t>27.3</t>
  </si>
  <si>
    <t>43.1</t>
  </si>
  <si>
    <t>32.3</t>
  </si>
  <si>
    <t xml:space="preserve">Campbells Creek/Chewton </t>
  </si>
  <si>
    <t>3.2</t>
  </si>
  <si>
    <t>3.3</t>
  </si>
  <si>
    <t xml:space="preserve">Camperdown </t>
  </si>
  <si>
    <t>27</t>
  </si>
  <si>
    <t>29.2</t>
  </si>
  <si>
    <t xml:space="preserve">Camperdown surrounds </t>
  </si>
  <si>
    <t>Canadian *</t>
  </si>
  <si>
    <t>24</t>
  </si>
  <si>
    <t>18.2</t>
  </si>
  <si>
    <t xml:space="preserve">Canterbury </t>
  </si>
  <si>
    <t xml:space="preserve">Cardigan Village </t>
  </si>
  <si>
    <t>120</t>
  </si>
  <si>
    <t>23.0</t>
  </si>
  <si>
    <t>16.8</t>
  </si>
  <si>
    <t xml:space="preserve">Carlton </t>
  </si>
  <si>
    <t>63</t>
  </si>
  <si>
    <t>27.0</t>
  </si>
  <si>
    <t>30.2</t>
  </si>
  <si>
    <t>50.8</t>
  </si>
  <si>
    <t>41.3</t>
  </si>
  <si>
    <t xml:space="preserve">Carlton North/Princes Hill </t>
  </si>
  <si>
    <t>6.6</t>
  </si>
  <si>
    <t xml:space="preserve">Carnegie </t>
  </si>
  <si>
    <t>156</t>
  </si>
  <si>
    <t>9.2</t>
  </si>
  <si>
    <t>20.9</t>
  </si>
  <si>
    <t>202</t>
  </si>
  <si>
    <t xml:space="preserve">Carrum </t>
  </si>
  <si>
    <t xml:space="preserve">Carrum Downs </t>
  </si>
  <si>
    <t>206</t>
  </si>
  <si>
    <t>25.1</t>
  </si>
  <si>
    <t xml:space="preserve">Casterton and surrounds </t>
  </si>
  <si>
    <t>17.4</t>
  </si>
  <si>
    <t>34.8</t>
  </si>
  <si>
    <t xml:space="preserve">Castlemaine/McKenzie Hill </t>
  </si>
  <si>
    <t>15.5</t>
  </si>
  <si>
    <t>29.3</t>
  </si>
  <si>
    <t>Caulfield</t>
  </si>
  <si>
    <t>Caulfield North</t>
  </si>
  <si>
    <t>100</t>
  </si>
  <si>
    <t xml:space="preserve">Caulfield South </t>
  </si>
  <si>
    <t>110</t>
  </si>
  <si>
    <t>18.0</t>
  </si>
  <si>
    <t xml:space="preserve">Chadstone </t>
  </si>
  <si>
    <t xml:space="preserve">Chelsea </t>
  </si>
  <si>
    <t>90</t>
  </si>
  <si>
    <t>1.1</t>
  </si>
  <si>
    <t xml:space="preserve">Chelsea Heights </t>
  </si>
  <si>
    <t xml:space="preserve">Cheltenham </t>
  </si>
  <si>
    <t>236</t>
  </si>
  <si>
    <t xml:space="preserve">Chiltern/Barnawartha/Indigo Valley </t>
  </si>
  <si>
    <t xml:space="preserve">Chirnside Park </t>
  </si>
  <si>
    <t>148</t>
  </si>
  <si>
    <t>14.2</t>
  </si>
  <si>
    <t xml:space="preserve">Churchill </t>
  </si>
  <si>
    <t>28.8</t>
  </si>
  <si>
    <t>51.9</t>
  </si>
  <si>
    <t xml:space="preserve">Clarinda </t>
  </si>
  <si>
    <t xml:space="preserve">Clayton South </t>
  </si>
  <si>
    <t>112</t>
  </si>
  <si>
    <t>12.6</t>
  </si>
  <si>
    <t>14.4</t>
  </si>
  <si>
    <t xml:space="preserve">Clayton/Notting Hill </t>
  </si>
  <si>
    <t>133</t>
  </si>
  <si>
    <t>27.2</t>
  </si>
  <si>
    <t xml:space="preserve">Clifton Hill </t>
  </si>
  <si>
    <t>74</t>
  </si>
  <si>
    <t xml:space="preserve">Clifton Springs/Curlewis </t>
  </si>
  <si>
    <t>69</t>
  </si>
  <si>
    <t xml:space="preserve">Cobden/Jancourt </t>
  </si>
  <si>
    <t xml:space="preserve">Cobram </t>
  </si>
  <si>
    <t>16.9</t>
  </si>
  <si>
    <t>29.6</t>
  </si>
  <si>
    <t xml:space="preserve">Coburg </t>
  </si>
  <si>
    <t>272</t>
  </si>
  <si>
    <t>4.6</t>
  </si>
  <si>
    <t>12.7</t>
  </si>
  <si>
    <t xml:space="preserve">Coburg North </t>
  </si>
  <si>
    <t>94</t>
  </si>
  <si>
    <t xml:space="preserve">Cockatoo </t>
  </si>
  <si>
    <t xml:space="preserve">Cohuna and surrounds </t>
  </si>
  <si>
    <t>37</t>
  </si>
  <si>
    <t xml:space="preserve">Colac </t>
  </si>
  <si>
    <t>92</t>
  </si>
  <si>
    <t>42.2</t>
  </si>
  <si>
    <t xml:space="preserve">Colac surrounds </t>
  </si>
  <si>
    <t>7.9</t>
  </si>
  <si>
    <t xml:space="preserve">Coldstream </t>
  </si>
  <si>
    <t xml:space="preserve">Coleraine/Branxholme/Yulecart </t>
  </si>
  <si>
    <t xml:space="preserve">Collingwood </t>
  </si>
  <si>
    <t>46.2</t>
  </si>
  <si>
    <t xml:space="preserve">Coolaroo </t>
  </si>
  <si>
    <t>40.5</t>
  </si>
  <si>
    <t xml:space="preserve">Corio </t>
  </si>
  <si>
    <t>187</t>
  </si>
  <si>
    <t>40.4</t>
  </si>
  <si>
    <t>19.9</t>
  </si>
  <si>
    <t xml:space="preserve">Cowes and surrounds </t>
  </si>
  <si>
    <t xml:space="preserve">Craigieburn </t>
  </si>
  <si>
    <t>1,014</t>
  </si>
  <si>
    <t>26.1</t>
  </si>
  <si>
    <t xml:space="preserve">Cranbourne </t>
  </si>
  <si>
    <t>263</t>
  </si>
  <si>
    <t>32.5</t>
  </si>
  <si>
    <t xml:space="preserve">Cranbourne East </t>
  </si>
  <si>
    <t>1,384</t>
  </si>
  <si>
    <t>24.7</t>
  </si>
  <si>
    <t xml:space="preserve">Cranbourne North </t>
  </si>
  <si>
    <t>427</t>
  </si>
  <si>
    <t>29.4</t>
  </si>
  <si>
    <t xml:space="preserve">Cranbourne West </t>
  </si>
  <si>
    <t>404</t>
  </si>
  <si>
    <t xml:space="preserve">Creswick and surrounds </t>
  </si>
  <si>
    <t>16.3</t>
  </si>
  <si>
    <t xml:space="preserve">Crib Point/HMAS Cerberus </t>
  </si>
  <si>
    <t>28.3</t>
  </si>
  <si>
    <t xml:space="preserve">Croydon </t>
  </si>
  <si>
    <t>304</t>
  </si>
  <si>
    <t xml:space="preserve">Croydon Hills </t>
  </si>
  <si>
    <t xml:space="preserve">Croydon North </t>
  </si>
  <si>
    <t>1.0</t>
  </si>
  <si>
    <t xml:space="preserve">Croydon South </t>
  </si>
  <si>
    <t>Dallas</t>
  </si>
  <si>
    <t>88</t>
  </si>
  <si>
    <t>30.1</t>
  </si>
  <si>
    <t>48.2</t>
  </si>
  <si>
    <t>25.3</t>
  </si>
  <si>
    <t xml:space="preserve">Dandenong </t>
  </si>
  <si>
    <t>279</t>
  </si>
  <si>
    <t>33.5</t>
  </si>
  <si>
    <t xml:space="preserve">Dandenong North </t>
  </si>
  <si>
    <t>194</t>
  </si>
  <si>
    <t>9.5</t>
  </si>
  <si>
    <t>24.6</t>
  </si>
  <si>
    <t xml:space="preserve">Dandenong South </t>
  </si>
  <si>
    <t>119</t>
  </si>
  <si>
    <t>27.8</t>
  </si>
  <si>
    <t xml:space="preserve">Darley and surrounds </t>
  </si>
  <si>
    <t>127</t>
  </si>
  <si>
    <t xml:space="preserve">Daylesford/Hepburn </t>
  </si>
  <si>
    <t>26</t>
  </si>
  <si>
    <t xml:space="preserve">Daylesford/Hepburn surrounds </t>
  </si>
  <si>
    <t xml:space="preserve">Deer Park </t>
  </si>
  <si>
    <t>203</t>
  </si>
  <si>
    <t>10.8</t>
  </si>
  <si>
    <t>30.3</t>
  </si>
  <si>
    <t xml:space="preserve">Delacombe </t>
  </si>
  <si>
    <t>190</t>
  </si>
  <si>
    <t>20.1</t>
  </si>
  <si>
    <t xml:space="preserve">Delahey </t>
  </si>
  <si>
    <t>86</t>
  </si>
  <si>
    <t>32.9</t>
  </si>
  <si>
    <t xml:space="preserve">Denison/Nambrok and surrounds </t>
  </si>
  <si>
    <t>20</t>
  </si>
  <si>
    <t>30.0</t>
  </si>
  <si>
    <t>50.0</t>
  </si>
  <si>
    <t>35.0</t>
  </si>
  <si>
    <t xml:space="preserve">Dennington </t>
  </si>
  <si>
    <t>4.0</t>
  </si>
  <si>
    <t>Derrimut *</t>
  </si>
  <si>
    <t>115</t>
  </si>
  <si>
    <t>19.8</t>
  </si>
  <si>
    <t xml:space="preserve">Devon Meadows </t>
  </si>
  <si>
    <t>245</t>
  </si>
  <si>
    <t>9.0</t>
  </si>
  <si>
    <t xml:space="preserve">Devon North/Alberton </t>
  </si>
  <si>
    <t xml:space="preserve">Diamond Creek </t>
  </si>
  <si>
    <t>145</t>
  </si>
  <si>
    <t>Diggers Rest *</t>
  </si>
  <si>
    <t>31</t>
  </si>
  <si>
    <t>30.8</t>
  </si>
  <si>
    <t xml:space="preserve">Dimboola/Rainbow and surrounds </t>
  </si>
  <si>
    <t xml:space="preserve">Doncaster </t>
  </si>
  <si>
    <t>223</t>
  </si>
  <si>
    <t xml:space="preserve">Doncaster East </t>
  </si>
  <si>
    <t>359</t>
  </si>
  <si>
    <t xml:space="preserve">Donvale </t>
  </si>
  <si>
    <t>96</t>
  </si>
  <si>
    <t>Doreen</t>
  </si>
  <si>
    <t>408</t>
  </si>
  <si>
    <t xml:space="preserve">Doveton </t>
  </si>
  <si>
    <t>135</t>
  </si>
  <si>
    <t>25.2</t>
  </si>
  <si>
    <t>24.4</t>
  </si>
  <si>
    <t>45.5</t>
  </si>
  <si>
    <t xml:space="preserve">Dromana </t>
  </si>
  <si>
    <t xml:space="preserve">Drouin </t>
  </si>
  <si>
    <t>214</t>
  </si>
  <si>
    <t xml:space="preserve">Drysdale </t>
  </si>
  <si>
    <t xml:space="preserve">Eaglehawk </t>
  </si>
  <si>
    <t>97</t>
  </si>
  <si>
    <t>17.8</t>
  </si>
  <si>
    <t>18.9</t>
  </si>
  <si>
    <t>35.6</t>
  </si>
  <si>
    <t xml:space="preserve">Eaglemont </t>
  </si>
  <si>
    <t xml:space="preserve">East Geelong </t>
  </si>
  <si>
    <t xml:space="preserve">East Towong </t>
  </si>
  <si>
    <t xml:space="preserve">Echuca surrounds </t>
  </si>
  <si>
    <t xml:space="preserve">Edenhope and surrounds </t>
  </si>
  <si>
    <t xml:space="preserve">Edithvale </t>
  </si>
  <si>
    <t xml:space="preserve">Elliminyt </t>
  </si>
  <si>
    <t xml:space="preserve">Elmore/Goornong </t>
  </si>
  <si>
    <t>21.1</t>
  </si>
  <si>
    <t>36.8</t>
  </si>
  <si>
    <t xml:space="preserve">Elphinstone/Taradale and surrounds </t>
  </si>
  <si>
    <t>Elsternwick/Gardenvale</t>
  </si>
  <si>
    <t xml:space="preserve">Eltham </t>
  </si>
  <si>
    <t xml:space="preserve">Eltham North </t>
  </si>
  <si>
    <t>Elwood *</t>
  </si>
  <si>
    <t xml:space="preserve">Emerald/Avonsleigh/Clematis </t>
  </si>
  <si>
    <t xml:space="preserve">Endeavour Hills/Lysterfield South </t>
  </si>
  <si>
    <t>205</t>
  </si>
  <si>
    <t>28.4</t>
  </si>
  <si>
    <t>Epping</t>
  </si>
  <si>
    <t>769</t>
  </si>
  <si>
    <t xml:space="preserve">Epsom/Ascot </t>
  </si>
  <si>
    <t>160</t>
  </si>
  <si>
    <t xml:space="preserve">Essendon/Essendon North </t>
  </si>
  <si>
    <t>Eumemmerring</t>
  </si>
  <si>
    <t xml:space="preserve">Euroa </t>
  </si>
  <si>
    <t>42.1</t>
  </si>
  <si>
    <t>Eynesbury</t>
  </si>
  <si>
    <t xml:space="preserve">Fairfield </t>
  </si>
  <si>
    <t>66</t>
  </si>
  <si>
    <t xml:space="preserve">Far East Gippsland </t>
  </si>
  <si>
    <t xml:space="preserve">Fawkner </t>
  </si>
  <si>
    <t>174</t>
  </si>
  <si>
    <t>23.7</t>
  </si>
  <si>
    <t xml:space="preserve">Ferntree Gully </t>
  </si>
  <si>
    <t>257</t>
  </si>
  <si>
    <t xml:space="preserve">Fish Creek/Yanakie/Foster </t>
  </si>
  <si>
    <t>31.5</t>
  </si>
  <si>
    <t xml:space="preserve">Fitzroy </t>
  </si>
  <si>
    <t xml:space="preserve">Fitzroy North </t>
  </si>
  <si>
    <t>Flemington/Travancore</t>
  </si>
  <si>
    <t>46</t>
  </si>
  <si>
    <t xml:space="preserve">Flinders </t>
  </si>
  <si>
    <t xml:space="preserve">Flora Hill </t>
  </si>
  <si>
    <t>28.6</t>
  </si>
  <si>
    <t xml:space="preserve">Footscray </t>
  </si>
  <si>
    <t>23.6</t>
  </si>
  <si>
    <t>34.2</t>
  </si>
  <si>
    <t xml:space="preserve">Forest Hill </t>
  </si>
  <si>
    <t>18.4</t>
  </si>
  <si>
    <t xml:space="preserve">Frankston </t>
  </si>
  <si>
    <t>348</t>
  </si>
  <si>
    <t xml:space="preserve">Frankston North </t>
  </si>
  <si>
    <t>23.3</t>
  </si>
  <si>
    <t>18.6</t>
  </si>
  <si>
    <t>44.2</t>
  </si>
  <si>
    <t xml:space="preserve">Frankston South </t>
  </si>
  <si>
    <t>211</t>
  </si>
  <si>
    <t>0.5</t>
  </si>
  <si>
    <t xml:space="preserve">Garfield/Tynong </t>
  </si>
  <si>
    <t xml:space="preserve">Geelong </t>
  </si>
  <si>
    <t xml:space="preserve">Geelong West </t>
  </si>
  <si>
    <t xml:space="preserve">Gembrook/Pakenham Upper </t>
  </si>
  <si>
    <t xml:space="preserve">Gisborne/Bullengarook </t>
  </si>
  <si>
    <t>180</t>
  </si>
  <si>
    <t xml:space="preserve">Gladstone Park </t>
  </si>
  <si>
    <t xml:space="preserve">Glen Huntly </t>
  </si>
  <si>
    <t>44</t>
  </si>
  <si>
    <t xml:space="preserve">Glen Iris </t>
  </si>
  <si>
    <t xml:space="preserve">Glen Waverley </t>
  </si>
  <si>
    <t>367</t>
  </si>
  <si>
    <t xml:space="preserve">Glengarry/Tyers/Toongabbie </t>
  </si>
  <si>
    <t xml:space="preserve">Glenrowan/Wangaratta South/Waldara </t>
  </si>
  <si>
    <t xml:space="preserve">Glenroy </t>
  </si>
  <si>
    <t>219</t>
  </si>
  <si>
    <t>34.3</t>
  </si>
  <si>
    <t xml:space="preserve">Golden Square </t>
  </si>
  <si>
    <t>Gowanbrae *</t>
  </si>
  <si>
    <t xml:space="preserve">Greensborough </t>
  </si>
  <si>
    <t>237</t>
  </si>
  <si>
    <t xml:space="preserve">Greenvale </t>
  </si>
  <si>
    <t>319</t>
  </si>
  <si>
    <t xml:space="preserve">Grovedale/Marshall </t>
  </si>
  <si>
    <t xml:space="preserve">Haddon </t>
  </si>
  <si>
    <t xml:space="preserve">Hadfield </t>
  </si>
  <si>
    <t xml:space="preserve">Hallam </t>
  </si>
  <si>
    <t>138</t>
  </si>
  <si>
    <t>27.4</t>
  </si>
  <si>
    <t>25.8</t>
  </si>
  <si>
    <t>45.2</t>
  </si>
  <si>
    <t xml:space="preserve">Hamilton </t>
  </si>
  <si>
    <t>109</t>
  </si>
  <si>
    <t>21.8</t>
  </si>
  <si>
    <t>29.7</t>
  </si>
  <si>
    <t>22.5</t>
  </si>
  <si>
    <t xml:space="preserve">Hamlyn Heights </t>
  </si>
  <si>
    <t>22.7</t>
  </si>
  <si>
    <t xml:space="preserve">Hampton </t>
  </si>
  <si>
    <t>Hampton East *</t>
  </si>
  <si>
    <t xml:space="preserve">Hampton Park </t>
  </si>
  <si>
    <t>353</t>
  </si>
  <si>
    <t xml:space="preserve">Hastings </t>
  </si>
  <si>
    <t>Hawthorn</t>
  </si>
  <si>
    <t xml:space="preserve">Healesville and surrounds </t>
  </si>
  <si>
    <t>151</t>
  </si>
  <si>
    <t xml:space="preserve">Heathcote and surrounds </t>
  </si>
  <si>
    <t xml:space="preserve">Heatherton </t>
  </si>
  <si>
    <t xml:space="preserve">Heathmont </t>
  </si>
  <si>
    <t xml:space="preserve">Heidelberg </t>
  </si>
  <si>
    <t xml:space="preserve">Heidelberg Heights </t>
  </si>
  <si>
    <t>26.9</t>
  </si>
  <si>
    <t xml:space="preserve">Heidelberg West/Bellfield </t>
  </si>
  <si>
    <t xml:space="preserve">Herne Hill/Fyansford </t>
  </si>
  <si>
    <t>73</t>
  </si>
  <si>
    <t xml:space="preserve">Heyfield/Glenmaggie and surrounds </t>
  </si>
  <si>
    <t xml:space="preserve">Heywood and surrounds </t>
  </si>
  <si>
    <t>Highett</t>
  </si>
  <si>
    <t xml:space="preserve">Highton </t>
  </si>
  <si>
    <t>134</t>
  </si>
  <si>
    <t xml:space="preserve">Hoppers Crossing </t>
  </si>
  <si>
    <t>362</t>
  </si>
  <si>
    <t xml:space="preserve">Horsham surrounds South </t>
  </si>
  <si>
    <t xml:space="preserve">Horsham/Haven </t>
  </si>
  <si>
    <t xml:space="preserve">Hughesdale </t>
  </si>
  <si>
    <t xml:space="preserve">Huntingdale </t>
  </si>
  <si>
    <t xml:space="preserve">Huntly </t>
  </si>
  <si>
    <t>25.9</t>
  </si>
  <si>
    <t xml:space="preserve">Huntly surrounds </t>
  </si>
  <si>
    <t xml:space="preserve">Hurstbridge </t>
  </si>
  <si>
    <t>39</t>
  </si>
  <si>
    <t xml:space="preserve">Inverleigh </t>
  </si>
  <si>
    <t>32.1</t>
  </si>
  <si>
    <t xml:space="preserve">Inverloch </t>
  </si>
  <si>
    <t>Invermay/Invermay Park *</t>
  </si>
  <si>
    <t xml:space="preserve">Irymple/Nichols Point </t>
  </si>
  <si>
    <t xml:space="preserve">Ivanhoe </t>
  </si>
  <si>
    <t xml:space="preserve">Ivanhoe East </t>
  </si>
  <si>
    <t xml:space="preserve">Jan Juc </t>
  </si>
  <si>
    <t xml:space="preserve">Junction Village/Cranbourne South/Botanic Ridge </t>
  </si>
  <si>
    <t>18.1</t>
  </si>
  <si>
    <t xml:space="preserve">Junortoun </t>
  </si>
  <si>
    <t xml:space="preserve">Kallista </t>
  </si>
  <si>
    <t xml:space="preserve">Kangaroo Flat/Big Hill </t>
  </si>
  <si>
    <t xml:space="preserve">Kangaroo Ground/Christmas Hills </t>
  </si>
  <si>
    <t xml:space="preserve">Katunga/Strathmerton </t>
  </si>
  <si>
    <t>16.2</t>
  </si>
  <si>
    <t>32.4</t>
  </si>
  <si>
    <t xml:space="preserve">Kealba </t>
  </si>
  <si>
    <t xml:space="preserve">Keilor </t>
  </si>
  <si>
    <t xml:space="preserve">Keilor Downs </t>
  </si>
  <si>
    <t xml:space="preserve">Keilor East </t>
  </si>
  <si>
    <t>122</t>
  </si>
  <si>
    <t xml:space="preserve">Kennington </t>
  </si>
  <si>
    <t xml:space="preserve">Kensington </t>
  </si>
  <si>
    <t xml:space="preserve">Kerang </t>
  </si>
  <si>
    <t xml:space="preserve">Kew </t>
  </si>
  <si>
    <t>213</t>
  </si>
  <si>
    <t xml:space="preserve">Kew East </t>
  </si>
  <si>
    <t xml:space="preserve">Keysborough </t>
  </si>
  <si>
    <t>351</t>
  </si>
  <si>
    <t xml:space="preserve">Kialla </t>
  </si>
  <si>
    <t>29.1</t>
  </si>
  <si>
    <t xml:space="preserve">Kilmore/Willowmavin </t>
  </si>
  <si>
    <t>4.4</t>
  </si>
  <si>
    <t xml:space="preserve">Kilsyth </t>
  </si>
  <si>
    <t>Kilsyth South *</t>
  </si>
  <si>
    <t>26.7</t>
  </si>
  <si>
    <t xml:space="preserve">Kinglake/Pheasant Creek </t>
  </si>
  <si>
    <t>Kings Park</t>
  </si>
  <si>
    <t xml:space="preserve">Kingsbury </t>
  </si>
  <si>
    <t>22.2</t>
  </si>
  <si>
    <t xml:space="preserve">Kingsville </t>
  </si>
  <si>
    <t xml:space="preserve">Knoxfield </t>
  </si>
  <si>
    <t>16.4</t>
  </si>
  <si>
    <t xml:space="preserve">Koo Wee Rup </t>
  </si>
  <si>
    <t>28.2</t>
  </si>
  <si>
    <t>37.6</t>
  </si>
  <si>
    <t xml:space="preserve">Koroit </t>
  </si>
  <si>
    <t>27.9</t>
  </si>
  <si>
    <t xml:space="preserve">Korumburra </t>
  </si>
  <si>
    <t>70</t>
  </si>
  <si>
    <t>43.5</t>
  </si>
  <si>
    <t xml:space="preserve">Kurunjang </t>
  </si>
  <si>
    <t>28.5</t>
  </si>
  <si>
    <t>Kyneton and surrounds</t>
  </si>
  <si>
    <t xml:space="preserve">Lakes Entrance </t>
  </si>
  <si>
    <t>32.8</t>
  </si>
  <si>
    <t>Lal Lal and surrounds</t>
  </si>
  <si>
    <t>Lalor</t>
  </si>
  <si>
    <t>192</t>
  </si>
  <si>
    <t>31.6</t>
  </si>
  <si>
    <t>Lancefield *</t>
  </si>
  <si>
    <t xml:space="preserve">Lang Lang/Caldermeade </t>
  </si>
  <si>
    <t xml:space="preserve">Langwarrin/Langwarrin South </t>
  </si>
  <si>
    <t xml:space="preserve">Lara/Little River </t>
  </si>
  <si>
    <t>652</t>
  </si>
  <si>
    <t>21.3</t>
  </si>
  <si>
    <t xml:space="preserve">Launching Place/Don Valley </t>
  </si>
  <si>
    <t xml:space="preserve">Leongatha/Hallston </t>
  </si>
  <si>
    <t>79</t>
  </si>
  <si>
    <t xml:space="preserve">Leopold </t>
  </si>
  <si>
    <t>23.9</t>
  </si>
  <si>
    <t xml:space="preserve">Lilydale </t>
  </si>
  <si>
    <t>163</t>
  </si>
  <si>
    <t xml:space="preserve">Lindenow South and surrounds </t>
  </si>
  <si>
    <t xml:space="preserve">Lockington/Gunbower and surrounds </t>
  </si>
  <si>
    <t xml:space="preserve">Lockwood/Ravenswood </t>
  </si>
  <si>
    <t xml:space="preserve">Loddon Rural North </t>
  </si>
  <si>
    <t xml:space="preserve">Loddon Rural South </t>
  </si>
  <si>
    <t xml:space="preserve">Long Gully/West Bendigo/Ironbark </t>
  </si>
  <si>
    <t xml:space="preserve">Longford/Loch Sport </t>
  </si>
  <si>
    <t xml:space="preserve">Longwarry </t>
  </si>
  <si>
    <t xml:space="preserve">Lovely Banks </t>
  </si>
  <si>
    <t xml:space="preserve">Lower Plenty </t>
  </si>
  <si>
    <t xml:space="preserve">Lucknow/Bruthen and surrounds </t>
  </si>
  <si>
    <t>41</t>
  </si>
  <si>
    <t xml:space="preserve">Lynbrook </t>
  </si>
  <si>
    <t>142</t>
  </si>
  <si>
    <t xml:space="preserve">Lyndhurst </t>
  </si>
  <si>
    <t>179</t>
  </si>
  <si>
    <t xml:space="preserve">Lysterfield </t>
  </si>
  <si>
    <t xml:space="preserve">Macedon </t>
  </si>
  <si>
    <t>Macleod *</t>
  </si>
  <si>
    <t>Maffra/Tinamba *</t>
  </si>
  <si>
    <t xml:space="preserve">Maiden Gully </t>
  </si>
  <si>
    <t xml:space="preserve">Maidstone </t>
  </si>
  <si>
    <t xml:space="preserve">Maldon/Harcourt and surrounds </t>
  </si>
  <si>
    <t xml:space="preserve">Malvern East </t>
  </si>
  <si>
    <t>154</t>
  </si>
  <si>
    <t xml:space="preserve">Malvern/Kooyong </t>
  </si>
  <si>
    <t xml:space="preserve">Manangatang/Boundary Bend/Nyah </t>
  </si>
  <si>
    <t>Manifold Heights</t>
  </si>
  <si>
    <t xml:space="preserve">Mansfield and surrounds </t>
  </si>
  <si>
    <t xml:space="preserve">Maribyrnong </t>
  </si>
  <si>
    <t>Marong/Shelbourne</t>
  </si>
  <si>
    <t xml:space="preserve">Maryborough </t>
  </si>
  <si>
    <t>52</t>
  </si>
  <si>
    <t>30.4</t>
  </si>
  <si>
    <t>47.8</t>
  </si>
  <si>
    <t xml:space="preserve">Maryborough Rural </t>
  </si>
  <si>
    <t>31.4</t>
  </si>
  <si>
    <t xml:space="preserve">Maryknoll and surrounds </t>
  </si>
  <si>
    <t xml:space="preserve">McCrae </t>
  </si>
  <si>
    <t xml:space="preserve">McKinnon </t>
  </si>
  <si>
    <t>33.6</t>
  </si>
  <si>
    <t xml:space="preserve">Meeniyan/Tarwin Lower and surrounds </t>
  </si>
  <si>
    <t>177</t>
  </si>
  <si>
    <t xml:space="preserve">Melton </t>
  </si>
  <si>
    <t>34.9</t>
  </si>
  <si>
    <t xml:space="preserve">Melton Rural North East </t>
  </si>
  <si>
    <t>857</t>
  </si>
  <si>
    <t>Melton South</t>
  </si>
  <si>
    <t>430</t>
  </si>
  <si>
    <t>18.7</t>
  </si>
  <si>
    <t>38.3</t>
  </si>
  <si>
    <t>252</t>
  </si>
  <si>
    <t xml:space="preserve">Mentone </t>
  </si>
  <si>
    <t xml:space="preserve">Merbein </t>
  </si>
  <si>
    <t xml:space="preserve">Meredith/Lethbridge </t>
  </si>
  <si>
    <t xml:space="preserve">Mernda </t>
  </si>
  <si>
    <t>394</t>
  </si>
  <si>
    <t>Mickleham</t>
  </si>
  <si>
    <t>611</t>
  </si>
  <si>
    <t xml:space="preserve">Middle Park </t>
  </si>
  <si>
    <t xml:space="preserve">Mildura </t>
  </si>
  <si>
    <t>271</t>
  </si>
  <si>
    <t>31.3</t>
  </si>
  <si>
    <t>19.7</t>
  </si>
  <si>
    <t xml:space="preserve">Mill Park </t>
  </si>
  <si>
    <t>274</t>
  </si>
  <si>
    <t xml:space="preserve">Millgrove </t>
  </si>
  <si>
    <t xml:space="preserve">Miners Rest </t>
  </si>
  <si>
    <t xml:space="preserve">Mirboo/Nerrena </t>
  </si>
  <si>
    <t xml:space="preserve">Mitcham </t>
  </si>
  <si>
    <t>182</t>
  </si>
  <si>
    <t xml:space="preserve">Moe/Hernes Oak </t>
  </si>
  <si>
    <t>41.1</t>
  </si>
  <si>
    <t xml:space="preserve">Monbulk </t>
  </si>
  <si>
    <t xml:space="preserve">Mont Albert </t>
  </si>
  <si>
    <t xml:space="preserve">Mont Albert North </t>
  </si>
  <si>
    <t xml:space="preserve">Montmorency </t>
  </si>
  <si>
    <t>98</t>
  </si>
  <si>
    <t>Montrose *</t>
  </si>
  <si>
    <t xml:space="preserve">Moonee Ponds </t>
  </si>
  <si>
    <t xml:space="preserve">Moorabbin </t>
  </si>
  <si>
    <t xml:space="preserve">Mooroolbark </t>
  </si>
  <si>
    <t>299</t>
  </si>
  <si>
    <t xml:space="preserve">Mooroopna </t>
  </si>
  <si>
    <t>50.5</t>
  </si>
  <si>
    <t>30.9</t>
  </si>
  <si>
    <t xml:space="preserve">Mordialloc/Braeside </t>
  </si>
  <si>
    <t>Moriac/Mount Duneed</t>
  </si>
  <si>
    <t>189</t>
  </si>
  <si>
    <t xml:space="preserve">Mornington </t>
  </si>
  <si>
    <t>185</t>
  </si>
  <si>
    <t xml:space="preserve">Mortlake and surrounds </t>
  </si>
  <si>
    <t xml:space="preserve">Morwell </t>
  </si>
  <si>
    <t>152</t>
  </si>
  <si>
    <t>38.2</t>
  </si>
  <si>
    <t xml:space="preserve">Mount Beauty and surrounds </t>
  </si>
  <si>
    <t>Mount Clear *</t>
  </si>
  <si>
    <t xml:space="preserve">Mount Eliza </t>
  </si>
  <si>
    <t xml:space="preserve">Mount Evelyn </t>
  </si>
  <si>
    <t>106</t>
  </si>
  <si>
    <t>Mount Helen *</t>
  </si>
  <si>
    <t xml:space="preserve">Mount Macedon </t>
  </si>
  <si>
    <t xml:space="preserve">Mount Martha </t>
  </si>
  <si>
    <t>0.6</t>
  </si>
  <si>
    <t xml:space="preserve">Mount Pleasant/Golden Point </t>
  </si>
  <si>
    <t>38.7</t>
  </si>
  <si>
    <t>35.5</t>
  </si>
  <si>
    <t>41.9</t>
  </si>
  <si>
    <t xml:space="preserve">Mount Waverley </t>
  </si>
  <si>
    <t>324</t>
  </si>
  <si>
    <t xml:space="preserve">Mulgrave </t>
  </si>
  <si>
    <t xml:space="preserve">Murrumbeena </t>
  </si>
  <si>
    <t xml:space="preserve">Myrtleford and surrounds </t>
  </si>
  <si>
    <t xml:space="preserve">Napoleans/Enfield </t>
  </si>
  <si>
    <t>43.8</t>
  </si>
  <si>
    <t xml:space="preserve">Narre Warren </t>
  </si>
  <si>
    <t>360</t>
  </si>
  <si>
    <t xml:space="preserve">Narre Warren North </t>
  </si>
  <si>
    <t xml:space="preserve">Narre Warren South </t>
  </si>
  <si>
    <t>383</t>
  </si>
  <si>
    <t xml:space="preserve">Neerim </t>
  </si>
  <si>
    <t>New Gisborne</t>
  </si>
  <si>
    <t xml:space="preserve">Newborough </t>
  </si>
  <si>
    <t xml:space="preserve">Newcomb/Moolap </t>
  </si>
  <si>
    <t>32.6</t>
  </si>
  <si>
    <t>37.2</t>
  </si>
  <si>
    <t>51.2</t>
  </si>
  <si>
    <t xml:space="preserve">Newport </t>
  </si>
  <si>
    <t>155</t>
  </si>
  <si>
    <t xml:space="preserve">Newstead/Muckleford and surrounds </t>
  </si>
  <si>
    <t xml:space="preserve">Newtown </t>
  </si>
  <si>
    <t>131</t>
  </si>
  <si>
    <t xml:space="preserve">Nhill/Yanac </t>
  </si>
  <si>
    <t>Niddrie *</t>
  </si>
  <si>
    <t xml:space="preserve">Noble Park </t>
  </si>
  <si>
    <t>325</t>
  </si>
  <si>
    <t xml:space="preserve">Noble Park North </t>
  </si>
  <si>
    <t>33.8</t>
  </si>
  <si>
    <t xml:space="preserve">Norlane/North Shore </t>
  </si>
  <si>
    <t>45.6</t>
  </si>
  <si>
    <t xml:space="preserve">North East Bendigo </t>
  </si>
  <si>
    <t>105</t>
  </si>
  <si>
    <t xml:space="preserve">North Geelong/Drumcondra </t>
  </si>
  <si>
    <t xml:space="preserve">North Melbourne/West Melbourne </t>
  </si>
  <si>
    <t xml:space="preserve">North Warrandyte </t>
  </si>
  <si>
    <t xml:space="preserve">North West Gannawarra </t>
  </si>
  <si>
    <t>38.5</t>
  </si>
  <si>
    <t xml:space="preserve">North West Mallee </t>
  </si>
  <si>
    <t xml:space="preserve">Northcote </t>
  </si>
  <si>
    <t>195</t>
  </si>
  <si>
    <t xml:space="preserve">Northern Buloke </t>
  </si>
  <si>
    <t xml:space="preserve">Numurkah/Wunghnu/Invergordon </t>
  </si>
  <si>
    <t>64</t>
  </si>
  <si>
    <t xml:space="preserve">Nunawading </t>
  </si>
  <si>
    <t>116</t>
  </si>
  <si>
    <t>Oak Park *</t>
  </si>
  <si>
    <t xml:space="preserve">Oakleigh </t>
  </si>
  <si>
    <t xml:space="preserve">Oakleigh East </t>
  </si>
  <si>
    <t xml:space="preserve">Oakleigh South </t>
  </si>
  <si>
    <t xml:space="preserve">Officer </t>
  </si>
  <si>
    <t>380</t>
  </si>
  <si>
    <t>Olinda/Mt Dandenong/Kalorama *</t>
  </si>
  <si>
    <t xml:space="preserve">Orbost/Marlo/Newmerella </t>
  </si>
  <si>
    <t xml:space="preserve">Ormond </t>
  </si>
  <si>
    <t xml:space="preserve">Pakenham </t>
  </si>
  <si>
    <t>820</t>
  </si>
  <si>
    <t xml:space="preserve">Panmure/Nullawarre and surrounds </t>
  </si>
  <si>
    <t xml:space="preserve">Panton Hill/Cottles Bridge/Nutfield </t>
  </si>
  <si>
    <t>Park Orchards</t>
  </si>
  <si>
    <t xml:space="preserve">Parkdale </t>
  </si>
  <si>
    <t xml:space="preserve">Parkville </t>
  </si>
  <si>
    <t xml:space="preserve">Pascoe Vale </t>
  </si>
  <si>
    <t>169</t>
  </si>
  <si>
    <t xml:space="preserve">Pascoe Vale South </t>
  </si>
  <si>
    <t xml:space="preserve">Patterson Lakes </t>
  </si>
  <si>
    <t xml:space="preserve">Paynesville surrounds </t>
  </si>
  <si>
    <t xml:space="preserve">Pearcedale </t>
  </si>
  <si>
    <t xml:space="preserve">Penshurst/Dunkeld and surrounds </t>
  </si>
  <si>
    <t xml:space="preserve">Plenty </t>
  </si>
  <si>
    <t xml:space="preserve">Point Cook </t>
  </si>
  <si>
    <t>1,099</t>
  </si>
  <si>
    <t xml:space="preserve">Point Lonsdale/Queenscliff </t>
  </si>
  <si>
    <t xml:space="preserve">Poowong/Nyora and surrounds </t>
  </si>
  <si>
    <t xml:space="preserve">Port Campbell/Timboon/Eckiln South </t>
  </si>
  <si>
    <t xml:space="preserve">Port Fairy </t>
  </si>
  <si>
    <t xml:space="preserve">Port Melbourne </t>
  </si>
  <si>
    <t xml:space="preserve">Portarlington </t>
  </si>
  <si>
    <t xml:space="preserve">Portland </t>
  </si>
  <si>
    <t xml:space="preserve">Portland surrounds </t>
  </si>
  <si>
    <t xml:space="preserve">Prahran </t>
  </si>
  <si>
    <t>58</t>
  </si>
  <si>
    <t xml:space="preserve">Preston </t>
  </si>
  <si>
    <t>332</t>
  </si>
  <si>
    <t xml:space="preserve">Puckapunyal </t>
  </si>
  <si>
    <t xml:space="preserve">Purnim/Winslow </t>
  </si>
  <si>
    <t xml:space="preserve">Quarry Hill </t>
  </si>
  <si>
    <t>Red Cliffs *</t>
  </si>
  <si>
    <t xml:space="preserve">Research </t>
  </si>
  <si>
    <t xml:space="preserve">Reservoir </t>
  </si>
  <si>
    <t>452</t>
  </si>
  <si>
    <t xml:space="preserve">Richmond/Burnley </t>
  </si>
  <si>
    <t>168</t>
  </si>
  <si>
    <t xml:space="preserve">Riddells Creek </t>
  </si>
  <si>
    <t xml:space="preserve">Ringwood </t>
  </si>
  <si>
    <t xml:space="preserve">Ringwood East </t>
  </si>
  <si>
    <t>123</t>
  </si>
  <si>
    <t xml:space="preserve">Ringwood North </t>
  </si>
  <si>
    <t>Robinvale *</t>
  </si>
  <si>
    <t xml:space="preserve">Rochester </t>
  </si>
  <si>
    <t>Romsey/Darraweit Guim</t>
  </si>
  <si>
    <t>Rosanna</t>
  </si>
  <si>
    <t xml:space="preserve">Rosebud </t>
  </si>
  <si>
    <t xml:space="preserve">Rosebud West </t>
  </si>
  <si>
    <t>41.4</t>
  </si>
  <si>
    <t xml:space="preserve">Rosedale/Gormandale </t>
  </si>
  <si>
    <t xml:space="preserve">Ross Creek/Smythesdale </t>
  </si>
  <si>
    <t>28.9</t>
  </si>
  <si>
    <t xml:space="preserve">Rowville </t>
  </si>
  <si>
    <t>278</t>
  </si>
  <si>
    <t xml:space="preserve">Roxburgh Park </t>
  </si>
  <si>
    <t>284</t>
  </si>
  <si>
    <t xml:space="preserve">Rushworth and surrounds </t>
  </si>
  <si>
    <t xml:space="preserve">Rutherglen/Norong </t>
  </si>
  <si>
    <t>39.4</t>
  </si>
  <si>
    <t xml:space="preserve">Rye </t>
  </si>
  <si>
    <t>77</t>
  </si>
  <si>
    <t xml:space="preserve">Safety Beach </t>
  </si>
  <si>
    <t xml:space="preserve">Saint Helena </t>
  </si>
  <si>
    <t xml:space="preserve">Sale </t>
  </si>
  <si>
    <t xml:space="preserve">San Remo/Newhaven/Surf Beach </t>
  </si>
  <si>
    <t xml:space="preserve">Sandringham </t>
  </si>
  <si>
    <t>Scoresby</t>
  </si>
  <si>
    <t xml:space="preserve">Seabrook </t>
  </si>
  <si>
    <t xml:space="preserve">Seaford </t>
  </si>
  <si>
    <t xml:space="preserve">Sebastopol </t>
  </si>
  <si>
    <t>22.4</t>
  </si>
  <si>
    <t>34.0</t>
  </si>
  <si>
    <t xml:space="preserve">Seddon </t>
  </si>
  <si>
    <t>Sedgwick/Eppalock</t>
  </si>
  <si>
    <t>Selby/Menzies Creek *</t>
  </si>
  <si>
    <t xml:space="preserve">Seville/Wandin East/Gruyere </t>
  </si>
  <si>
    <t xml:space="preserve">Seymour </t>
  </si>
  <si>
    <t>35.2</t>
  </si>
  <si>
    <t>49.1</t>
  </si>
  <si>
    <t xml:space="preserve">Shepparton central </t>
  </si>
  <si>
    <t>34.7</t>
  </si>
  <si>
    <t xml:space="preserve">Shepparton north east </t>
  </si>
  <si>
    <t xml:space="preserve">Shepparton north west </t>
  </si>
  <si>
    <t>36.6</t>
  </si>
  <si>
    <t xml:space="preserve">Shepparton Rural North West </t>
  </si>
  <si>
    <t xml:space="preserve">Shepparton Rural South </t>
  </si>
  <si>
    <t xml:space="preserve">Shepparton South East </t>
  </si>
  <si>
    <t>196</t>
  </si>
  <si>
    <t>43.3</t>
  </si>
  <si>
    <t>Shepparton surrounds North</t>
  </si>
  <si>
    <t xml:space="preserve">Shepparton surrounds South </t>
  </si>
  <si>
    <t>28.1</t>
  </si>
  <si>
    <t>Silvan/Macclesfield</t>
  </si>
  <si>
    <t>Skye *</t>
  </si>
  <si>
    <t>85</t>
  </si>
  <si>
    <t xml:space="preserve">Somerville </t>
  </si>
  <si>
    <t>South Geelong/Breakwater</t>
  </si>
  <si>
    <t xml:space="preserve">South Melbourne </t>
  </si>
  <si>
    <t xml:space="preserve">South Morang </t>
  </si>
  <si>
    <t>285</t>
  </si>
  <si>
    <t xml:space="preserve">South Yarra </t>
  </si>
  <si>
    <t>93</t>
  </si>
  <si>
    <t xml:space="preserve">Southbank </t>
  </si>
  <si>
    <t xml:space="preserve">Spotswood/South Kingsville </t>
  </si>
  <si>
    <t xml:space="preserve">Spring Gully </t>
  </si>
  <si>
    <t xml:space="preserve">Springvale </t>
  </si>
  <si>
    <t xml:space="preserve">Springvale South </t>
  </si>
  <si>
    <t xml:space="preserve">St Albans </t>
  </si>
  <si>
    <t>334</t>
  </si>
  <si>
    <t xml:space="preserve">St Albans Park </t>
  </si>
  <si>
    <t xml:space="preserve">St Andrews/Arthurs Creek </t>
  </si>
  <si>
    <t xml:space="preserve">St Arnaud and surrounds </t>
  </si>
  <si>
    <t xml:space="preserve">St Kilda </t>
  </si>
  <si>
    <t xml:space="preserve">St Kilda East </t>
  </si>
  <si>
    <t xml:space="preserve">St Leonards/Indented Head </t>
  </si>
  <si>
    <t xml:space="preserve">Stawell </t>
  </si>
  <si>
    <t xml:space="preserve">Stratford/Hollands Landing/Munro </t>
  </si>
  <si>
    <t xml:space="preserve">Strathdale </t>
  </si>
  <si>
    <t xml:space="preserve">Strathfieldsaye </t>
  </si>
  <si>
    <t>Strathmore/Strathmore Heights</t>
  </si>
  <si>
    <t xml:space="preserve">Sunbury </t>
  </si>
  <si>
    <t>433</t>
  </si>
  <si>
    <t xml:space="preserve">Sunshine </t>
  </si>
  <si>
    <t xml:space="preserve">Sunshine North </t>
  </si>
  <si>
    <t xml:space="preserve">Sunshine West </t>
  </si>
  <si>
    <t>186</t>
  </si>
  <si>
    <t xml:space="preserve">Surrey Hills </t>
  </si>
  <si>
    <t xml:space="preserve">Swan Hill </t>
  </si>
  <si>
    <t>25.5</t>
  </si>
  <si>
    <t xml:space="preserve">Sydenham </t>
  </si>
  <si>
    <t>37.0</t>
  </si>
  <si>
    <t xml:space="preserve">Tarneit </t>
  </si>
  <si>
    <t>1,085</t>
  </si>
  <si>
    <t xml:space="preserve">Tatura </t>
  </si>
  <si>
    <t>150</t>
  </si>
  <si>
    <t xml:space="preserve">Taylors Lakes/Calder Park </t>
  </si>
  <si>
    <t xml:space="preserve">Tecoma </t>
  </si>
  <si>
    <t xml:space="preserve">Teesdale </t>
  </si>
  <si>
    <t xml:space="preserve">Templestowe </t>
  </si>
  <si>
    <t xml:space="preserve">Templestowe Lower </t>
  </si>
  <si>
    <t>The Basin *</t>
  </si>
  <si>
    <t xml:space="preserve">Thomastown </t>
  </si>
  <si>
    <t>147</t>
  </si>
  <si>
    <t xml:space="preserve">Tongala </t>
  </si>
  <si>
    <t xml:space="preserve">Tongala surrounds </t>
  </si>
  <si>
    <t>30.7</t>
  </si>
  <si>
    <t xml:space="preserve">Tooradin and surrounds </t>
  </si>
  <si>
    <t xml:space="preserve">Toorak </t>
  </si>
  <si>
    <t xml:space="preserve">Tootgarook </t>
  </si>
  <si>
    <t xml:space="preserve">Torquay </t>
  </si>
  <si>
    <t>226</t>
  </si>
  <si>
    <t xml:space="preserve">Trafalgar/Yarragon and surrounds </t>
  </si>
  <si>
    <t>84</t>
  </si>
  <si>
    <t>31.2</t>
  </si>
  <si>
    <t xml:space="preserve">Traralgon </t>
  </si>
  <si>
    <t>258</t>
  </si>
  <si>
    <t xml:space="preserve">Traralgon South/Budgeree/Hazelwood South </t>
  </si>
  <si>
    <t>Truganina</t>
  </si>
  <si>
    <t>704</t>
  </si>
  <si>
    <t>30.5</t>
  </si>
  <si>
    <t xml:space="preserve">Tyabb/Moorooduc </t>
  </si>
  <si>
    <t xml:space="preserve">Upper Ferntree Gully </t>
  </si>
  <si>
    <t xml:space="preserve">Upwey </t>
  </si>
  <si>
    <t xml:space="preserve">Vermont </t>
  </si>
  <si>
    <t xml:space="preserve">Vermont South </t>
  </si>
  <si>
    <t>117</t>
  </si>
  <si>
    <t xml:space="preserve">Viewbank </t>
  </si>
  <si>
    <t xml:space="preserve">Wallan/Upper Plenty </t>
  </si>
  <si>
    <t>146</t>
  </si>
  <si>
    <t xml:space="preserve">Wallington/Ocean Grove/Marcus Hill </t>
  </si>
  <si>
    <t>264</t>
  </si>
  <si>
    <t xml:space="preserve">Wandana Heights </t>
  </si>
  <si>
    <t xml:space="preserve">Wandin North </t>
  </si>
  <si>
    <t xml:space="preserve">Wandong/Heathcote Junction </t>
  </si>
  <si>
    <t xml:space="preserve">Wangaratta </t>
  </si>
  <si>
    <t>164</t>
  </si>
  <si>
    <t xml:space="preserve">Wangaratta Northern district </t>
  </si>
  <si>
    <t xml:space="preserve">Wangaratta South Eastern district </t>
  </si>
  <si>
    <t>Wantirna *</t>
  </si>
  <si>
    <t>99</t>
  </si>
  <si>
    <t xml:space="preserve">Warracknabeal/Brim </t>
  </si>
  <si>
    <t xml:space="preserve">Warragul </t>
  </si>
  <si>
    <t>313</t>
  </si>
  <si>
    <t>Warrandyte</t>
  </si>
  <si>
    <t xml:space="preserve">Warranwood </t>
  </si>
  <si>
    <t xml:space="preserve">Warrenheip/Glenpark </t>
  </si>
  <si>
    <t xml:space="preserve">Warrnambool </t>
  </si>
  <si>
    <t>315</t>
  </si>
  <si>
    <t xml:space="preserve">Waterways </t>
  </si>
  <si>
    <t xml:space="preserve">Watsonia </t>
  </si>
  <si>
    <t xml:space="preserve">Watsonia North </t>
  </si>
  <si>
    <t>47</t>
  </si>
  <si>
    <t xml:space="preserve">Wattle Glen </t>
  </si>
  <si>
    <t>Waurn Ponds</t>
  </si>
  <si>
    <t xml:space="preserve">Wendouree </t>
  </si>
  <si>
    <t xml:space="preserve">Werribee </t>
  </si>
  <si>
    <t>414</t>
  </si>
  <si>
    <t>33.0</t>
  </si>
  <si>
    <t xml:space="preserve">Werribee South/Cocoroc </t>
  </si>
  <si>
    <t xml:space="preserve">West Footscray </t>
  </si>
  <si>
    <t xml:space="preserve">West Towong </t>
  </si>
  <si>
    <t>36.7</t>
  </si>
  <si>
    <t xml:space="preserve">West Wodonga </t>
  </si>
  <si>
    <t xml:space="preserve">Western Port townships </t>
  </si>
  <si>
    <t xml:space="preserve">Westmeadows </t>
  </si>
  <si>
    <t xml:space="preserve">Wheelers Hill </t>
  </si>
  <si>
    <t xml:space="preserve">Whittington </t>
  </si>
  <si>
    <t>19.5</t>
  </si>
  <si>
    <t>39.0</t>
  </si>
  <si>
    <t xml:space="preserve">Whittlesea/Eden Park </t>
  </si>
  <si>
    <t>218</t>
  </si>
  <si>
    <t>Williams Landing</t>
  </si>
  <si>
    <t xml:space="preserve">Williamstown/Williamstown North </t>
  </si>
  <si>
    <t>Winchelsea/Deans Marsh</t>
  </si>
  <si>
    <t xml:space="preserve">Windsor </t>
  </si>
  <si>
    <t xml:space="preserve">Wodonga </t>
  </si>
  <si>
    <t>307</t>
  </si>
  <si>
    <t xml:space="preserve">Wodonga South East </t>
  </si>
  <si>
    <t xml:space="preserve">Wonga Park </t>
  </si>
  <si>
    <t xml:space="preserve">Wonthaggi/Harmers Haven </t>
  </si>
  <si>
    <t xml:space="preserve">Woodend/Woodend North </t>
  </si>
  <si>
    <t xml:space="preserve">Woori Yallock/Hoddles Creek </t>
  </si>
  <si>
    <t xml:space="preserve">Wyndham Vale </t>
  </si>
  <si>
    <t>628</t>
  </si>
  <si>
    <t xml:space="preserve">Yackandandah </t>
  </si>
  <si>
    <t xml:space="preserve">Yallambie </t>
  </si>
  <si>
    <t xml:space="preserve">Yarra Junction </t>
  </si>
  <si>
    <t xml:space="preserve">Yarram/Woodside </t>
  </si>
  <si>
    <t xml:space="preserve">Yarraville </t>
  </si>
  <si>
    <t xml:space="preserve">Yarrawonga </t>
  </si>
  <si>
    <t xml:space="preserve">Yarrawonga surrounds </t>
  </si>
  <si>
    <t xml:space="preserve">Yea and surrounds </t>
  </si>
  <si>
    <t>AUSTRALIAN EARLY DEVELOPMENT INDEX by SUBURB: 2024</t>
  </si>
  <si>
    <t>Indices for 2024 by Suburb</t>
  </si>
  <si>
    <t>Instructions for extracting data from the AEDI website</t>
  </si>
  <si>
    <t>Physical readiness for school day.</t>
  </si>
  <si>
    <t>Physical independence.</t>
  </si>
  <si>
    <t>Gross and fine motor skills.</t>
  </si>
  <si>
    <t>Numerical change: 2009-2024</t>
  </si>
  <si>
    <t>Per cent change: 2009-2024</t>
  </si>
  <si>
    <t>Change over time</t>
  </si>
  <si>
    <t>Source: Commonwealth Government   Accessed at: https://www.aedc.gov.au/ in October 2025</t>
  </si>
  <si>
    <t>The measures presented here show the  proportion of prep. pupils who are assessed as being vulnerable on each of five aspects or 'domains' of personal development and three other attributes.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</si>
</sst>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8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F2F2F2"/>
      <name val="Calibri"/>
      <family val="2"/>
      <scheme val="minor"/>
    </font>
    <font>
      <b/>
      <sz val="8"/>
      <color rgb="FF4F81BD"/>
      <name val="Calibri"/>
      <family val="2"/>
      <scheme val="minor"/>
    </font>
    <font>
      <sz val="7"/>
      <color rgb="FF000000"/>
      <name val="Arial"/>
      <family val="2"/>
    </font>
    <font>
      <sz val="9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sz val="7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Wingdings"/>
      <charset val="2"/>
    </font>
    <font>
      <sz val="7"/>
      <color theme="0"/>
      <name val="Arial"/>
      <family val="2"/>
    </font>
    <font>
      <sz val="8"/>
      <color theme="0"/>
      <name val="Calibri"/>
      <family val="2"/>
      <scheme val="minor"/>
    </font>
    <font>
      <sz val="20"/>
      <color theme="5" tint="-0.499984740745262"/>
      <name val="Garamond"/>
      <family val="1"/>
    </font>
    <font>
      <sz val="20"/>
      <color rgb="FF006600"/>
      <name val="Garamond"/>
      <family val="1"/>
    </font>
    <font>
      <sz val="20"/>
      <color theme="1"/>
      <name val="Garamond"/>
      <family val="1"/>
    </font>
    <font>
      <sz val="11"/>
      <color theme="0"/>
      <name val="Calibri"/>
      <family val="2"/>
      <scheme val="minor"/>
    </font>
    <font>
      <i/>
      <sz val="8"/>
      <color theme="1"/>
      <name val="Arial"/>
      <family val="2"/>
    </font>
    <font>
      <b/>
      <sz val="7"/>
      <color theme="1"/>
      <name val="Calibri"/>
      <family val="2"/>
      <scheme val="minor"/>
    </font>
    <font>
      <sz val="6"/>
      <color rgb="FF000000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4F81BD"/>
      <name val="Arial"/>
      <family val="2"/>
    </font>
    <font>
      <sz val="8"/>
      <color rgb="FFFFFF00"/>
      <name val="Arial"/>
      <family val="2"/>
    </font>
    <font>
      <sz val="16"/>
      <color theme="1"/>
      <name val="Garamond"/>
      <family val="1"/>
    </font>
    <font>
      <sz val="14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5F7FD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00"/>
        <bgColor indexed="64"/>
      </patternFill>
    </fill>
  </fills>
  <borders count="7">
    <border>
      <left/>
      <right/>
      <top/>
      <bottom/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  <border>
      <left style="thin">
        <color rgb="FFB8CCE4"/>
      </left>
      <right/>
      <top style="thin">
        <color rgb="FFB8CCE4"/>
      </top>
      <bottom style="thin">
        <color rgb="FFB8CCE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6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4" fillId="0" borderId="0" xfId="0" applyFont="1"/>
    <xf numFmtId="0" fontId="6" fillId="0" borderId="0" xfId="0" applyFont="1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1" fontId="0" fillId="0" borderId="0" xfId="0" applyNumberFormat="1" applyProtection="1">
      <protection hidden="1"/>
    </xf>
    <xf numFmtId="0" fontId="9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1" fontId="7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locked="0" hidden="1"/>
    </xf>
    <xf numFmtId="1" fontId="7" fillId="0" borderId="0" xfId="0" applyNumberFormat="1" applyFont="1" applyAlignment="1" applyProtection="1">
      <alignment horizontal="center"/>
      <protection locked="0" hidden="1"/>
    </xf>
    <xf numFmtId="0" fontId="5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1" fontId="9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164" fontId="9" fillId="0" borderId="0" xfId="0" applyNumberFormat="1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" fontId="8" fillId="0" borderId="0" xfId="0" applyNumberFormat="1" applyFont="1" applyProtection="1"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0" fontId="14" fillId="0" borderId="0" xfId="0" applyFont="1"/>
    <xf numFmtId="0" fontId="15" fillId="0" borderId="0" xfId="0" applyFont="1" applyAlignment="1">
      <alignment horizontal="left" wrapText="1"/>
    </xf>
    <xf numFmtId="0" fontId="12" fillId="0" borderId="0" xfId="0" applyFont="1" applyAlignment="1" applyProtection="1">
      <alignment horizontal="center"/>
      <protection hidden="1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1" fillId="0" borderId="0" xfId="0" applyNumberFormat="1" applyFont="1"/>
    <xf numFmtId="0" fontId="6" fillId="0" borderId="0" xfId="0" applyFont="1" applyAlignment="1" applyProtection="1">
      <alignment horizontal="center"/>
      <protection hidden="1"/>
    </xf>
    <xf numFmtId="1" fontId="6" fillId="0" borderId="0" xfId="0" applyNumberFormat="1" applyFont="1" applyAlignment="1" applyProtection="1">
      <alignment horizontal="center"/>
      <protection hidden="1"/>
    </xf>
    <xf numFmtId="1" fontId="6" fillId="0" borderId="0" xfId="0" applyNumberFormat="1" applyFont="1" applyAlignment="1" applyProtection="1">
      <alignment horizontal="center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18" fillId="0" borderId="0" xfId="0" applyFont="1" applyAlignment="1" applyProtection="1">
      <alignment vertical="center"/>
      <protection hidden="1"/>
    </xf>
    <xf numFmtId="0" fontId="9" fillId="0" borderId="1" xfId="0" applyFont="1" applyBorder="1" applyAlignment="1">
      <alignment horizontal="left" wrapText="1"/>
    </xf>
    <xf numFmtId="0" fontId="0" fillId="0" borderId="3" xfId="0" applyBorder="1"/>
    <xf numFmtId="0" fontId="0" fillId="0" borderId="4" xfId="0" applyBorder="1"/>
    <xf numFmtId="0" fontId="20" fillId="0" borderId="0" xfId="0" applyFont="1" applyProtection="1">
      <protection hidden="1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3" fontId="6" fillId="6" borderId="6" xfId="0" applyNumberFormat="1" applyFont="1" applyFill="1" applyBorder="1" applyAlignment="1">
      <alignment horizontal="center" vertical="center"/>
    </xf>
    <xf numFmtId="49" fontId="6" fillId="6" borderId="6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0" fontId="22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locked="0" hidden="1"/>
    </xf>
    <xf numFmtId="0" fontId="11" fillId="0" borderId="0" xfId="0" applyFont="1" applyAlignment="1" applyProtection="1">
      <alignment horizontal="center"/>
      <protection hidden="1"/>
    </xf>
    <xf numFmtId="0" fontId="23" fillId="0" borderId="0" xfId="0" applyFont="1"/>
    <xf numFmtId="0" fontId="24" fillId="0" borderId="0" xfId="0" applyFont="1" applyAlignment="1">
      <alignment horizontal="left" vertical="center"/>
    </xf>
    <xf numFmtId="0" fontId="6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7" fillId="3" borderId="1" xfId="1" applyFont="1" applyFill="1" applyBorder="1" applyAlignment="1">
      <alignment wrapText="1"/>
    </xf>
    <xf numFmtId="0" fontId="26" fillId="0" borderId="1" xfId="1" applyBorder="1" applyAlignment="1">
      <alignment horizontal="left" wrapText="1" indent="1"/>
    </xf>
    <xf numFmtId="0" fontId="28" fillId="7" borderId="0" xfId="0" applyFont="1" applyFill="1" applyProtection="1">
      <protection hidden="1"/>
    </xf>
    <xf numFmtId="164" fontId="25" fillId="8" borderId="0" xfId="0" applyNumberFormat="1" applyFont="1" applyFill="1" applyProtection="1">
      <protection hidden="1"/>
    </xf>
    <xf numFmtId="0" fontId="28" fillId="9" borderId="0" xfId="0" applyFont="1" applyFill="1" applyProtection="1">
      <protection hidden="1"/>
    </xf>
    <xf numFmtId="164" fontId="25" fillId="5" borderId="0" xfId="0" applyNumberFormat="1" applyFont="1" applyFill="1" applyProtection="1">
      <protection hidden="1"/>
    </xf>
    <xf numFmtId="0" fontId="29" fillId="0" borderId="0" xfId="0" applyFont="1" applyProtection="1">
      <protection hidden="1"/>
    </xf>
    <xf numFmtId="0" fontId="25" fillId="0" borderId="0" xfId="0" applyFont="1" applyProtection="1">
      <protection locked="0" hidden="1"/>
    </xf>
    <xf numFmtId="0" fontId="8" fillId="0" borderId="0" xfId="0" applyFont="1" applyProtection="1">
      <protection locked="0" hidden="1"/>
    </xf>
    <xf numFmtId="0" fontId="30" fillId="8" borderId="0" xfId="0" applyFont="1" applyFill="1" applyProtection="1">
      <protection hidden="1"/>
    </xf>
    <xf numFmtId="0" fontId="0" fillId="8" borderId="0" xfId="0" applyFill="1" applyProtection="1">
      <protection hidden="1"/>
    </xf>
    <xf numFmtId="0" fontId="8" fillId="8" borderId="0" xfId="0" applyFont="1" applyFill="1" applyProtection="1">
      <protection hidden="1"/>
    </xf>
    <xf numFmtId="1" fontId="8" fillId="8" borderId="0" xfId="0" applyNumberFormat="1" applyFont="1" applyFill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161994AB-40FB-4D30-A243-160E4B4244A8}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eetMetadata" Target="metadata.xml" Id="rId9" /><Relationship Type="http://schemas.openxmlformats.org/officeDocument/2006/relationships/customXml" Target="/customXml/item.xml" Id="R4266431b782d4f23" 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827993682341683"/>
          <c:y val="6.0432774237581977E-2"/>
          <c:w val="0.74176977877765282"/>
          <c:h val="0.939567225762418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Municipality!$D$14</c:f>
              <c:strCache>
                <c:ptCount val="1"/>
                <c:pt idx="0">
                  <c:v>Greater Dandenong: 2024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(Municipality!$B$15:$B$19,Municipality!$B$21:$B$22,Municipality!$B$25:$B$27)</c:f>
              <c:strCache>
                <c:ptCount val="10"/>
                <c:pt idx="0">
                  <c:v>Physical health</c:v>
                </c:pt>
                <c:pt idx="1">
                  <c:v>Social</c:v>
                </c:pt>
                <c:pt idx="2">
                  <c:v>Emotional</c:v>
                </c:pt>
                <c:pt idx="3">
                  <c:v>Language</c:v>
                </c:pt>
                <c:pt idx="4">
                  <c:v>Communication</c:v>
                </c:pt>
                <c:pt idx="5">
                  <c:v>Vulnerable one or more domains</c:v>
                </c:pt>
                <c:pt idx="6">
                  <c:v>Vulnerable two or more domains</c:v>
                </c:pt>
                <c:pt idx="7">
                  <c:v>Physically ready for school day</c:v>
                </c:pt>
                <c:pt idx="8">
                  <c:v>Physical independence</c:v>
                </c:pt>
                <c:pt idx="9">
                  <c:v>Gross and fine motor skills</c:v>
                </c:pt>
              </c:strCache>
            </c:strRef>
          </c:cat>
          <c:val>
            <c:numRef>
              <c:f>(Municipality!$D$15:$D$19,Municipality!$D$21:$D$22,Municipality!$D$25:$D$27)</c:f>
              <c:numCache>
                <c:formatCode>0.0</c:formatCode>
                <c:ptCount val="10"/>
                <c:pt idx="0">
                  <c:v>9.8000000000000007</c:v>
                </c:pt>
                <c:pt idx="1">
                  <c:v>13.1</c:v>
                </c:pt>
                <c:pt idx="2">
                  <c:v>11.8</c:v>
                </c:pt>
                <c:pt idx="3">
                  <c:v>11.1</c:v>
                </c:pt>
                <c:pt idx="4">
                  <c:v>14</c:v>
                </c:pt>
                <c:pt idx="5">
                  <c:v>28.8</c:v>
                </c:pt>
                <c:pt idx="6">
                  <c:v>16.100000000000001</c:v>
                </c:pt>
                <c:pt idx="7">
                  <c:v>16.699282452707099</c:v>
                </c:pt>
                <c:pt idx="8">
                  <c:v>7.5668623613829098</c:v>
                </c:pt>
                <c:pt idx="9">
                  <c:v>6.0013046314416201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7-482D-9763-935B2F4E7686}"/>
            </c:ext>
          </c:extLst>
        </c:ser>
        <c:ser>
          <c:idx val="1"/>
          <c:order val="1"/>
          <c:tx>
            <c:strRef>
              <c:f>Municipality!$H$14</c:f>
              <c:strCache>
                <c:ptCount val="1"/>
                <c:pt idx="0">
                  <c:v>Victoria: 2024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(Municipality!$H$15:$H$19,Municipality!$H$21:$H$22,Municipality!$H$25:$H$27)</c:f>
              <c:numCache>
                <c:formatCode>0.0</c:formatCode>
                <c:ptCount val="10"/>
                <c:pt idx="0">
                  <c:v>8.5</c:v>
                </c:pt>
                <c:pt idx="1">
                  <c:v>10.6</c:v>
                </c:pt>
                <c:pt idx="2">
                  <c:v>9.9</c:v>
                </c:pt>
                <c:pt idx="3">
                  <c:v>7.3</c:v>
                </c:pt>
                <c:pt idx="4">
                  <c:v>8.1999999999999993</c:v>
                </c:pt>
                <c:pt idx="5">
                  <c:v>22.3</c:v>
                </c:pt>
                <c:pt idx="6">
                  <c:v>11.8</c:v>
                </c:pt>
                <c:pt idx="7">
                  <c:v>12.0568285682215</c:v>
                </c:pt>
                <c:pt idx="8">
                  <c:v>7.5712155944919104</c:v>
                </c:pt>
                <c:pt idx="9">
                  <c:v>6.4052203748537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7-482D-9763-935B2F4E7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8"/>
        <c:axId val="97212672"/>
        <c:axId val="97715328"/>
      </c:barChart>
      <c:catAx>
        <c:axId val="972126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97715328"/>
        <c:crosses val="autoZero"/>
        <c:auto val="1"/>
        <c:lblAlgn val="ctr"/>
        <c:lblOffset val="100"/>
        <c:noMultiLvlLbl val="0"/>
      </c:catAx>
      <c:valAx>
        <c:axId val="9771532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Per cent of Prep. School Pupils who  are Developmentally Vulnerable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97212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09420697412823"/>
          <c:y val="0.89588670730679199"/>
          <c:w val="0.23122844019497563"/>
          <c:h val="8.994515142631831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32858250990242"/>
          <c:y val="2.0837229190554168E-2"/>
          <c:w val="0.80921111601497797"/>
          <c:h val="0.964997665965837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6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Municipality!$R$18:$R$96</c:f>
              <c:strCache>
                <c:ptCount val="79"/>
                <c:pt idx="0">
                  <c:v>Ararat</c:v>
                </c:pt>
                <c:pt idx="1">
                  <c:v>Greater Shepparton</c:v>
                </c:pt>
                <c:pt idx="2">
                  <c:v>Benalla</c:v>
                </c:pt>
                <c:pt idx="3">
                  <c:v>Colac-Otway</c:v>
                </c:pt>
                <c:pt idx="4">
                  <c:v>Central Goldfields</c:v>
                </c:pt>
                <c:pt idx="5">
                  <c:v>Latrobe</c:v>
                </c:pt>
                <c:pt idx="6">
                  <c:v>Hume</c:v>
                </c:pt>
                <c:pt idx="7">
                  <c:v>Southern Grampians</c:v>
                </c:pt>
                <c:pt idx="8">
                  <c:v>Mildura</c:v>
                </c:pt>
                <c:pt idx="9">
                  <c:v>Greater Dandenong</c:v>
                </c:pt>
                <c:pt idx="10">
                  <c:v>Ballarat</c:v>
                </c:pt>
                <c:pt idx="11">
                  <c:v>East Gippsland</c:v>
                </c:pt>
                <c:pt idx="12">
                  <c:v>Moira</c:v>
                </c:pt>
                <c:pt idx="13">
                  <c:v>South Gippsland</c:v>
                </c:pt>
                <c:pt idx="14">
                  <c:v>Melton</c:v>
                </c:pt>
                <c:pt idx="15">
                  <c:v>Melbourne</c:v>
                </c:pt>
                <c:pt idx="16">
                  <c:v>Brimbank</c:v>
                </c:pt>
                <c:pt idx="17">
                  <c:v>Wellington</c:v>
                </c:pt>
                <c:pt idx="18">
                  <c:v>Bass Coast</c:v>
                </c:pt>
                <c:pt idx="19">
                  <c:v>Wodonga</c:v>
                </c:pt>
                <c:pt idx="20">
                  <c:v>Baw Baw</c:v>
                </c:pt>
                <c:pt idx="21">
                  <c:v>Mitchell</c:v>
                </c:pt>
                <c:pt idx="22">
                  <c:v>Northern Grampians</c:v>
                </c:pt>
                <c:pt idx="23">
                  <c:v>Casey</c:v>
                </c:pt>
                <c:pt idx="24">
                  <c:v>Maribyrnong</c:v>
                </c:pt>
                <c:pt idx="25">
                  <c:v>Wyndham</c:v>
                </c:pt>
                <c:pt idx="26">
                  <c:v>Loddon</c:v>
                </c:pt>
                <c:pt idx="27">
                  <c:v>Cardinia</c:v>
                </c:pt>
                <c:pt idx="28">
                  <c:v>Towong</c:v>
                </c:pt>
                <c:pt idx="29">
                  <c:v>Horsham</c:v>
                </c:pt>
                <c:pt idx="30">
                  <c:v>Golden Plains</c:v>
                </c:pt>
                <c:pt idx="31">
                  <c:v>Gannawarra</c:v>
                </c:pt>
                <c:pt idx="32">
                  <c:v>Glenelg</c:v>
                </c:pt>
                <c:pt idx="33">
                  <c:v>Campaspe</c:v>
                </c:pt>
                <c:pt idx="34">
                  <c:v>Hepburn</c:v>
                </c:pt>
                <c:pt idx="35">
                  <c:v>Greater Geelong</c:v>
                </c:pt>
                <c:pt idx="36">
                  <c:v>Greater Bendigo</c:v>
                </c:pt>
                <c:pt idx="37">
                  <c:v>Frankston</c:v>
                </c:pt>
                <c:pt idx="38">
                  <c:v>Indigo</c:v>
                </c:pt>
                <c:pt idx="39">
                  <c:v>Mount Alexander</c:v>
                </c:pt>
                <c:pt idx="40">
                  <c:v>Yarriambiack</c:v>
                </c:pt>
                <c:pt idx="41">
                  <c:v>Mansfield</c:v>
                </c:pt>
                <c:pt idx="42">
                  <c:v>Whittlesea</c:v>
                </c:pt>
                <c:pt idx="43">
                  <c:v>Yarra</c:v>
                </c:pt>
                <c:pt idx="44">
                  <c:v>Swan Hill</c:v>
                </c:pt>
                <c:pt idx="45">
                  <c:v>Buloke</c:v>
                </c:pt>
                <c:pt idx="46">
                  <c:v>Moorabool</c:v>
                </c:pt>
                <c:pt idx="47">
                  <c:v>Corangamite</c:v>
                </c:pt>
                <c:pt idx="48">
                  <c:v>Warrnambool</c:v>
                </c:pt>
                <c:pt idx="49">
                  <c:v>Hindmarsh</c:v>
                </c:pt>
                <c:pt idx="50">
                  <c:v>Hobsons Bay</c:v>
                </c:pt>
                <c:pt idx="51">
                  <c:v>Alpine</c:v>
                </c:pt>
                <c:pt idx="52">
                  <c:v>Monash</c:v>
                </c:pt>
                <c:pt idx="53">
                  <c:v>Knox</c:v>
                </c:pt>
                <c:pt idx="54">
                  <c:v>Glen Eira</c:v>
                </c:pt>
                <c:pt idx="55">
                  <c:v>Moreland</c:v>
                </c:pt>
                <c:pt idx="56">
                  <c:v>Port Phillip</c:v>
                </c:pt>
                <c:pt idx="57">
                  <c:v>Yarra Ranges</c:v>
                </c:pt>
                <c:pt idx="58">
                  <c:v>Queenscliffe</c:v>
                </c:pt>
                <c:pt idx="59">
                  <c:v>Pyrenees</c:v>
                </c:pt>
                <c:pt idx="60">
                  <c:v>Mornington Peninsula</c:v>
                </c:pt>
                <c:pt idx="61">
                  <c:v>Moonee Valley</c:v>
                </c:pt>
                <c:pt idx="62">
                  <c:v>Darebin</c:v>
                </c:pt>
                <c:pt idx="63">
                  <c:v>Kingston</c:v>
                </c:pt>
                <c:pt idx="64">
                  <c:v>Whitehorse</c:v>
                </c:pt>
                <c:pt idx="65">
                  <c:v>Surf Coast</c:v>
                </c:pt>
                <c:pt idx="66">
                  <c:v>Strathbogie</c:v>
                </c:pt>
                <c:pt idx="67">
                  <c:v>Murrindindi</c:v>
                </c:pt>
                <c:pt idx="68">
                  <c:v>Moyne</c:v>
                </c:pt>
                <c:pt idx="69">
                  <c:v>Boroondara</c:v>
                </c:pt>
                <c:pt idx="70">
                  <c:v>Banyule</c:v>
                </c:pt>
                <c:pt idx="71">
                  <c:v>Maroondah</c:v>
                </c:pt>
                <c:pt idx="72">
                  <c:v>Manningham</c:v>
                </c:pt>
                <c:pt idx="73">
                  <c:v>Stonnington</c:v>
                </c:pt>
                <c:pt idx="74">
                  <c:v>Nillumbik</c:v>
                </c:pt>
                <c:pt idx="75">
                  <c:v>Macedon Ranges</c:v>
                </c:pt>
                <c:pt idx="76">
                  <c:v>Wangaratta</c:v>
                </c:pt>
                <c:pt idx="77">
                  <c:v>Bayside</c:v>
                </c:pt>
                <c:pt idx="78">
                  <c:v>West Wimmera</c:v>
                </c:pt>
              </c:strCache>
            </c:strRef>
          </c:cat>
          <c:val>
            <c:numRef>
              <c:f>Municipality!$S$18:$S$96</c:f>
              <c:numCache>
                <c:formatCode>0</c:formatCode>
                <c:ptCount val="79"/>
                <c:pt idx="0">
                  <c:v>25.2</c:v>
                </c:pt>
                <c:pt idx="1">
                  <c:v>20</c:v>
                </c:pt>
                <c:pt idx="2">
                  <c:v>19</c:v>
                </c:pt>
                <c:pt idx="3">
                  <c:v>18.899999999999999</c:v>
                </c:pt>
                <c:pt idx="4">
                  <c:v>18.5</c:v>
                </c:pt>
                <c:pt idx="5">
                  <c:v>17.8</c:v>
                </c:pt>
                <c:pt idx="6">
                  <c:v>17.8</c:v>
                </c:pt>
                <c:pt idx="7">
                  <c:v>17.600000000000001</c:v>
                </c:pt>
                <c:pt idx="8">
                  <c:v>16.5</c:v>
                </c:pt>
                <c:pt idx="9">
                  <c:v>16.100000000000001</c:v>
                </c:pt>
                <c:pt idx="10">
                  <c:v>15.9</c:v>
                </c:pt>
                <c:pt idx="11">
                  <c:v>15.8</c:v>
                </c:pt>
                <c:pt idx="12">
                  <c:v>15.5</c:v>
                </c:pt>
                <c:pt idx="13">
                  <c:v>15.4</c:v>
                </c:pt>
                <c:pt idx="14">
                  <c:v>15.3</c:v>
                </c:pt>
                <c:pt idx="15">
                  <c:v>15.2</c:v>
                </c:pt>
                <c:pt idx="16">
                  <c:v>15.1</c:v>
                </c:pt>
                <c:pt idx="17">
                  <c:v>14.9</c:v>
                </c:pt>
                <c:pt idx="18">
                  <c:v>14.6</c:v>
                </c:pt>
                <c:pt idx="19">
                  <c:v>14.5</c:v>
                </c:pt>
                <c:pt idx="20">
                  <c:v>14.2</c:v>
                </c:pt>
                <c:pt idx="21">
                  <c:v>13.8</c:v>
                </c:pt>
                <c:pt idx="22">
                  <c:v>13.6</c:v>
                </c:pt>
                <c:pt idx="23">
                  <c:v>13.6</c:v>
                </c:pt>
                <c:pt idx="24">
                  <c:v>13.4</c:v>
                </c:pt>
                <c:pt idx="25">
                  <c:v>13.2</c:v>
                </c:pt>
                <c:pt idx="26">
                  <c:v>13.2</c:v>
                </c:pt>
                <c:pt idx="27">
                  <c:v>12.8</c:v>
                </c:pt>
                <c:pt idx="28">
                  <c:v>12.7</c:v>
                </c:pt>
                <c:pt idx="29">
                  <c:v>12.6</c:v>
                </c:pt>
                <c:pt idx="30">
                  <c:v>12.6</c:v>
                </c:pt>
                <c:pt idx="31">
                  <c:v>12.5</c:v>
                </c:pt>
                <c:pt idx="32">
                  <c:v>12.4</c:v>
                </c:pt>
                <c:pt idx="33">
                  <c:v>12.4</c:v>
                </c:pt>
                <c:pt idx="34">
                  <c:v>12.2</c:v>
                </c:pt>
                <c:pt idx="35">
                  <c:v>12.2</c:v>
                </c:pt>
                <c:pt idx="36">
                  <c:v>12.1</c:v>
                </c:pt>
                <c:pt idx="37">
                  <c:v>12</c:v>
                </c:pt>
                <c:pt idx="38">
                  <c:v>11.9</c:v>
                </c:pt>
                <c:pt idx="39">
                  <c:v>11.8</c:v>
                </c:pt>
                <c:pt idx="40">
                  <c:v>11.6</c:v>
                </c:pt>
                <c:pt idx="41">
                  <c:v>11.6</c:v>
                </c:pt>
                <c:pt idx="42">
                  <c:v>11.5</c:v>
                </c:pt>
                <c:pt idx="43">
                  <c:v>10.7</c:v>
                </c:pt>
                <c:pt idx="44">
                  <c:v>10.4</c:v>
                </c:pt>
                <c:pt idx="45">
                  <c:v>10.4</c:v>
                </c:pt>
                <c:pt idx="46">
                  <c:v>10.199999999999999</c:v>
                </c:pt>
                <c:pt idx="47">
                  <c:v>10.1</c:v>
                </c:pt>
                <c:pt idx="48">
                  <c:v>9.8000000000000007</c:v>
                </c:pt>
                <c:pt idx="49">
                  <c:v>9.8000000000000007</c:v>
                </c:pt>
                <c:pt idx="50">
                  <c:v>9.6999999999999993</c:v>
                </c:pt>
                <c:pt idx="51">
                  <c:v>9.6</c:v>
                </c:pt>
                <c:pt idx="52">
                  <c:v>9.3000000000000007</c:v>
                </c:pt>
                <c:pt idx="53">
                  <c:v>9.3000000000000007</c:v>
                </c:pt>
                <c:pt idx="54">
                  <c:v>9.3000000000000007</c:v>
                </c:pt>
                <c:pt idx="55">
                  <c:v>9.1</c:v>
                </c:pt>
                <c:pt idx="56">
                  <c:v>8.9</c:v>
                </c:pt>
                <c:pt idx="57">
                  <c:v>8.5</c:v>
                </c:pt>
                <c:pt idx="58">
                  <c:v>8.3000000000000007</c:v>
                </c:pt>
                <c:pt idx="59">
                  <c:v>8.1999999999999993</c:v>
                </c:pt>
                <c:pt idx="60">
                  <c:v>8</c:v>
                </c:pt>
                <c:pt idx="61">
                  <c:v>7.8</c:v>
                </c:pt>
                <c:pt idx="62">
                  <c:v>7.8</c:v>
                </c:pt>
                <c:pt idx="63">
                  <c:v>7.7</c:v>
                </c:pt>
                <c:pt idx="64">
                  <c:v>7.6</c:v>
                </c:pt>
                <c:pt idx="65">
                  <c:v>7.5</c:v>
                </c:pt>
                <c:pt idx="66">
                  <c:v>7.4</c:v>
                </c:pt>
                <c:pt idx="67">
                  <c:v>7.4</c:v>
                </c:pt>
                <c:pt idx="68">
                  <c:v>7.4</c:v>
                </c:pt>
                <c:pt idx="69">
                  <c:v>7.4</c:v>
                </c:pt>
                <c:pt idx="70">
                  <c:v>7.4</c:v>
                </c:pt>
                <c:pt idx="71">
                  <c:v>6.8</c:v>
                </c:pt>
                <c:pt idx="72">
                  <c:v>6.5</c:v>
                </c:pt>
                <c:pt idx="73">
                  <c:v>6.3</c:v>
                </c:pt>
                <c:pt idx="74">
                  <c:v>6.3</c:v>
                </c:pt>
                <c:pt idx="75">
                  <c:v>6.3</c:v>
                </c:pt>
                <c:pt idx="76">
                  <c:v>6.2</c:v>
                </c:pt>
                <c:pt idx="77">
                  <c:v>4.5999999999999996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A-44F4-BD70-0CF7F4240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184512512"/>
        <c:axId val="184514048"/>
      </c:barChart>
      <c:catAx>
        <c:axId val="1845125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84514048"/>
        <c:crosses val="autoZero"/>
        <c:auto val="1"/>
        <c:lblAlgn val="ctr"/>
        <c:lblOffset val="100"/>
        <c:noMultiLvlLbl val="0"/>
      </c:catAx>
      <c:valAx>
        <c:axId val="18451404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/>
                  <a:t>Per cent of Prep. Pupils who are Developmentally</a:t>
                </a:r>
                <a:r>
                  <a:rPr lang="en-US" sz="1000" baseline="0"/>
                  <a:t> </a:t>
                </a:r>
                <a:r>
                  <a:rPr lang="en-US" sz="1000"/>
                  <a:t>Vulnerable</a:t>
                </a:r>
              </a:p>
            </c:rich>
          </c:tx>
          <c:layout>
            <c:manualLayout>
              <c:xMode val="edge"/>
              <c:yMode val="edge"/>
              <c:x val="0.27700256187841776"/>
              <c:y val="8.7851096972855135E-4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1845125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981627296588"/>
          <c:y val="5.0925925925925923E-2"/>
          <c:w val="0.86722462817147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464795742627847E-2"/>
                  <c:y val="-3.427881789770557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A-405B-90BD-C2B65AFECA99}"/>
                </c:ext>
              </c:extLst>
            </c:dLbl>
            <c:dLbl>
              <c:idx val="5"/>
              <c:layout>
                <c:manualLayout>
                  <c:x val="-2.3943664892761606E-3"/>
                  <c:y val="-2.9916404849048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A-405B-90BD-C2B65AFEC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Municipality!$C$66:$C$71</c:f>
              <c:numCache>
                <c:formatCode>General</c:formatCode>
                <c:ptCount val="6"/>
                <c:pt idx="0">
                  <c:v>2009</c:v>
                </c:pt>
                <c:pt idx="1">
                  <c:v>2012</c:v>
                </c:pt>
                <c:pt idx="2">
                  <c:v>2015</c:v>
                </c:pt>
                <c:pt idx="3">
                  <c:v>2018</c:v>
                </c:pt>
                <c:pt idx="4">
                  <c:v>2021</c:v>
                </c:pt>
                <c:pt idx="5">
                  <c:v>2024</c:v>
                </c:pt>
              </c:numCache>
            </c:numRef>
          </c:cat>
          <c:val>
            <c:numRef>
              <c:f>Municipality!$D$66:$D$71</c:f>
              <c:numCache>
                <c:formatCode>0.0</c:formatCode>
                <c:ptCount val="6"/>
                <c:pt idx="0">
                  <c:v>7.6271186440678003</c:v>
                </c:pt>
                <c:pt idx="1">
                  <c:v>9.3023255813953494</c:v>
                </c:pt>
                <c:pt idx="2">
                  <c:v>12.7272727272727</c:v>
                </c:pt>
                <c:pt idx="3">
                  <c:v>20.338983050847499</c:v>
                </c:pt>
                <c:pt idx="4">
                  <c:v>10.9</c:v>
                </c:pt>
                <c:pt idx="5">
                  <c:v>25.2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5BA-405B-90BD-C2B65AFEC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944480"/>
        <c:axId val="477943520"/>
      </c:lineChart>
      <c:catAx>
        <c:axId val="47794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7943520"/>
        <c:crosses val="autoZero"/>
        <c:auto val="1"/>
        <c:lblAlgn val="ctr"/>
        <c:lblOffset val="100"/>
        <c:noMultiLvlLbl val="0"/>
      </c:catAx>
      <c:valAx>
        <c:axId val="4779435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Per cent</a:t>
                </a:r>
                <a:r>
                  <a:rPr lang="en-AU" baseline="0"/>
                  <a:t> of prep pupils who are Vulnerable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9.5887841573798049E-3"/>
              <c:y val="0.109474112061484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A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794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827983401940084"/>
          <c:y val="0.10366457356428466"/>
          <c:w val="0.74176977877765282"/>
          <c:h val="0.872932053940507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Suburb!$D$14</c:f>
              <c:strCache>
                <c:ptCount val="1"/>
                <c:pt idx="0">
                  <c:v>Mooroolbark 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(Suburb!$B$15:$B$19,Suburb!$B$20:$B$21)</c:f>
              <c:strCache>
                <c:ptCount val="7"/>
                <c:pt idx="0">
                  <c:v>Physical health</c:v>
                </c:pt>
                <c:pt idx="1">
                  <c:v>Social</c:v>
                </c:pt>
                <c:pt idx="2">
                  <c:v>Emotional</c:v>
                </c:pt>
                <c:pt idx="3">
                  <c:v>Language</c:v>
                </c:pt>
                <c:pt idx="4">
                  <c:v>Communication</c:v>
                </c:pt>
                <c:pt idx="5">
                  <c:v>Vulnerable one or more domains</c:v>
                </c:pt>
                <c:pt idx="6">
                  <c:v>Vulnerable two or more domains</c:v>
                </c:pt>
              </c:strCache>
            </c:strRef>
          </c:cat>
          <c:val>
            <c:numRef>
              <c:f>Suburb!$E$15:$E$21</c:f>
              <c:numCache>
                <c:formatCode>General</c:formatCode>
                <c:ptCount val="7"/>
                <c:pt idx="0">
                  <c:v>8.8000000000000007</c:v>
                </c:pt>
                <c:pt idx="1">
                  <c:v>9.5</c:v>
                </c:pt>
                <c:pt idx="2">
                  <c:v>12.1</c:v>
                </c:pt>
                <c:pt idx="3">
                  <c:v>5.9</c:v>
                </c:pt>
                <c:pt idx="4">
                  <c:v>6.2</c:v>
                </c:pt>
                <c:pt idx="5">
                  <c:v>21.2</c:v>
                </c:pt>
                <c:pt idx="6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A-4835-8132-76CE7970A4F3}"/>
            </c:ext>
          </c:extLst>
        </c:ser>
        <c:ser>
          <c:idx val="1"/>
          <c:order val="1"/>
          <c:tx>
            <c:strRef>
              <c:f>Suburb!$H$14</c:f>
              <c:strCache>
                <c:ptCount val="1"/>
                <c:pt idx="0">
                  <c:v>Prahran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(Suburb!$B$15:$B$19,Suburb!$B$20:$B$21)</c:f>
              <c:strCache>
                <c:ptCount val="7"/>
                <c:pt idx="0">
                  <c:v>Physical health</c:v>
                </c:pt>
                <c:pt idx="1">
                  <c:v>Social</c:v>
                </c:pt>
                <c:pt idx="2">
                  <c:v>Emotional</c:v>
                </c:pt>
                <c:pt idx="3">
                  <c:v>Language</c:v>
                </c:pt>
                <c:pt idx="4">
                  <c:v>Communication</c:v>
                </c:pt>
                <c:pt idx="5">
                  <c:v>Vulnerable one or more domains</c:v>
                </c:pt>
                <c:pt idx="6">
                  <c:v>Vulnerable two or more domains</c:v>
                </c:pt>
              </c:strCache>
            </c:strRef>
          </c:cat>
          <c:val>
            <c:numRef>
              <c:f>Suburb!$I$15:$I$21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3.6</c:v>
                </c:pt>
                <c:pt idx="3">
                  <c:v>0</c:v>
                </c:pt>
                <c:pt idx="4">
                  <c:v>1.8</c:v>
                </c:pt>
                <c:pt idx="5">
                  <c:v>3.6</c:v>
                </c:pt>
                <c:pt idx="6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7A-4835-8132-76CE7970A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8"/>
        <c:axId val="151397504"/>
        <c:axId val="151399040"/>
      </c:barChart>
      <c:catAx>
        <c:axId val="15139750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1399040"/>
        <c:crosses val="autoZero"/>
        <c:auto val="1"/>
        <c:lblAlgn val="ctr"/>
        <c:lblOffset val="100"/>
        <c:noMultiLvlLbl val="0"/>
      </c:catAx>
      <c:valAx>
        <c:axId val="15139904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Per cent of Prep. School Pupils who are Developmentally Vulnerable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51397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711008788358309"/>
          <c:y val="0.55721387211414064"/>
          <c:w val="0.28889071360771423"/>
          <c:h val="0.15132316674034851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415028674831501"/>
          <c:y val="6.7153850084094502E-3"/>
          <c:w val="0.77984499874291469"/>
          <c:h val="0.989636640285902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6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Suburb!$R$18:$R$637</c:f>
              <c:strCache>
                <c:ptCount val="620"/>
                <c:pt idx="0">
                  <c:v>Churchill </c:v>
                </c:pt>
                <c:pt idx="1">
                  <c:v>Newcomb/Moolap </c:v>
                </c:pt>
                <c:pt idx="2">
                  <c:v>Carlton </c:v>
                </c:pt>
                <c:pt idx="3">
                  <c:v>Wendouree </c:v>
                </c:pt>
                <c:pt idx="4">
                  <c:v>Mooroopna </c:v>
                </c:pt>
                <c:pt idx="5">
                  <c:v>Denison/Nambrok and surrounds </c:v>
                </c:pt>
                <c:pt idx="6">
                  <c:v>Seymour </c:v>
                </c:pt>
                <c:pt idx="7">
                  <c:v>Dallas</c:v>
                </c:pt>
                <c:pt idx="8">
                  <c:v>Maryborough </c:v>
                </c:pt>
                <c:pt idx="9">
                  <c:v>Collingwood </c:v>
                </c:pt>
                <c:pt idx="10">
                  <c:v>Norlane/North Shore </c:v>
                </c:pt>
                <c:pt idx="11">
                  <c:v>Doveton </c:v>
                </c:pt>
                <c:pt idx="12">
                  <c:v>Mount Pleasant/Golden Point </c:v>
                </c:pt>
                <c:pt idx="13">
                  <c:v>Hallam </c:v>
                </c:pt>
                <c:pt idx="14">
                  <c:v>Frankston North </c:v>
                </c:pt>
                <c:pt idx="15">
                  <c:v>Napoleans/Enfield </c:v>
                </c:pt>
                <c:pt idx="16">
                  <c:v>Korumburra </c:v>
                </c:pt>
                <c:pt idx="17">
                  <c:v>Shepparton South East </c:v>
                </c:pt>
                <c:pt idx="18">
                  <c:v>Campbellfield/Somerton </c:v>
                </c:pt>
                <c:pt idx="19">
                  <c:v>Attwood </c:v>
                </c:pt>
                <c:pt idx="20">
                  <c:v>Colac </c:v>
                </c:pt>
                <c:pt idx="21">
                  <c:v>Mount Helen *</c:v>
                </c:pt>
                <c:pt idx="22">
                  <c:v>Lovely Banks </c:v>
                </c:pt>
                <c:pt idx="23">
                  <c:v>Euroa </c:v>
                </c:pt>
                <c:pt idx="24">
                  <c:v>Heyfield/Glenmaggie and surrounds </c:v>
                </c:pt>
                <c:pt idx="25">
                  <c:v>Dandenong South </c:v>
                </c:pt>
                <c:pt idx="26">
                  <c:v>Ararat </c:v>
                </c:pt>
                <c:pt idx="27">
                  <c:v>Rosedale/Gormandale </c:v>
                </c:pt>
                <c:pt idx="28">
                  <c:v>Rosebud West </c:v>
                </c:pt>
                <c:pt idx="29">
                  <c:v>Moe/Hernes Oak </c:v>
                </c:pt>
                <c:pt idx="30">
                  <c:v>Sunshine North </c:v>
                </c:pt>
                <c:pt idx="31">
                  <c:v>Coolaroo </c:v>
                </c:pt>
                <c:pt idx="32">
                  <c:v>Corio </c:v>
                </c:pt>
                <c:pt idx="33">
                  <c:v>Rutherglen/Norong </c:v>
                </c:pt>
                <c:pt idx="34">
                  <c:v>Whittington </c:v>
                </c:pt>
                <c:pt idx="35">
                  <c:v>Bell Park </c:v>
                </c:pt>
                <c:pt idx="36">
                  <c:v>Roxburgh Park </c:v>
                </c:pt>
                <c:pt idx="37">
                  <c:v>North West Gannawarra </c:v>
                </c:pt>
                <c:pt idx="38">
                  <c:v>Melton South</c:v>
                </c:pt>
                <c:pt idx="39">
                  <c:v>Morwell </c:v>
                </c:pt>
                <c:pt idx="40">
                  <c:v>Braybrook </c:v>
                </c:pt>
                <c:pt idx="41">
                  <c:v>Koo Wee Rup </c:v>
                </c:pt>
                <c:pt idx="42">
                  <c:v>Western Port townships </c:v>
                </c:pt>
                <c:pt idx="43">
                  <c:v>Eumemmerring</c:v>
                </c:pt>
                <c:pt idx="44">
                  <c:v>Derrimut *</c:v>
                </c:pt>
                <c:pt idx="45">
                  <c:v>California Gully </c:v>
                </c:pt>
                <c:pt idx="46">
                  <c:v>Sydenham </c:v>
                </c:pt>
                <c:pt idx="47">
                  <c:v>Elmore/Goornong </c:v>
                </c:pt>
                <c:pt idx="48">
                  <c:v>West Towong </c:v>
                </c:pt>
                <c:pt idx="49">
                  <c:v>Shepparton north west </c:v>
                </c:pt>
                <c:pt idx="50">
                  <c:v>Bendigo </c:v>
                </c:pt>
                <c:pt idx="51">
                  <c:v>Broadmeadows/Jacana </c:v>
                </c:pt>
                <c:pt idx="52">
                  <c:v>Bairnsdale</c:v>
                </c:pt>
                <c:pt idx="53">
                  <c:v>Eaglehawk </c:v>
                </c:pt>
                <c:pt idx="54">
                  <c:v>Mickleham</c:v>
                </c:pt>
                <c:pt idx="55">
                  <c:v>Melton </c:v>
                </c:pt>
                <c:pt idx="56">
                  <c:v>Casterton and surrounds </c:v>
                </c:pt>
                <c:pt idx="57">
                  <c:v>Shepparton central </c:v>
                </c:pt>
                <c:pt idx="58">
                  <c:v>St Leonards/Indented Head </c:v>
                </c:pt>
                <c:pt idx="59">
                  <c:v>Paynesville surrounds </c:v>
                </c:pt>
                <c:pt idx="60">
                  <c:v>Delacombe </c:v>
                </c:pt>
                <c:pt idx="61">
                  <c:v>Cairnlea </c:v>
                </c:pt>
                <c:pt idx="62">
                  <c:v>Glenroy </c:v>
                </c:pt>
                <c:pt idx="63">
                  <c:v>Footscray </c:v>
                </c:pt>
                <c:pt idx="64">
                  <c:v>Sebastopol </c:v>
                </c:pt>
                <c:pt idx="65">
                  <c:v>Broadford/Clonbinane </c:v>
                </c:pt>
                <c:pt idx="66">
                  <c:v>Noble Park North </c:v>
                </c:pt>
                <c:pt idx="67">
                  <c:v>Meadow Heights</c:v>
                </c:pt>
                <c:pt idx="68">
                  <c:v>Dandenong </c:v>
                </c:pt>
                <c:pt idx="69">
                  <c:v>Silvan/Macclesfield</c:v>
                </c:pt>
                <c:pt idx="70">
                  <c:v>Selby/Menzies Creek *</c:v>
                </c:pt>
                <c:pt idx="71">
                  <c:v>Rochester </c:v>
                </c:pt>
                <c:pt idx="72">
                  <c:v>Meredith/Lethbridge </c:v>
                </c:pt>
                <c:pt idx="73">
                  <c:v>Kilsyth South *</c:v>
                </c:pt>
                <c:pt idx="74">
                  <c:v>Bass Coast/Woolamai </c:v>
                </c:pt>
                <c:pt idx="75">
                  <c:v>Werribee </c:v>
                </c:pt>
                <c:pt idx="76">
                  <c:v>Delahey </c:v>
                </c:pt>
                <c:pt idx="77">
                  <c:v>Wonthaggi/Harmers Haven </c:v>
                </c:pt>
                <c:pt idx="78">
                  <c:v>Lakes Entrance </c:v>
                </c:pt>
                <c:pt idx="79">
                  <c:v>Westmeadows </c:v>
                </c:pt>
                <c:pt idx="80">
                  <c:v>Ballarat East/Bakery Hill/Eureka </c:v>
                </c:pt>
                <c:pt idx="81">
                  <c:v>Cranbourne </c:v>
                </c:pt>
                <c:pt idx="82">
                  <c:v>Katunga/Strathmerton </c:v>
                </c:pt>
                <c:pt idx="83">
                  <c:v>Inverleigh </c:v>
                </c:pt>
                <c:pt idx="84">
                  <c:v>Tullamarine/Melbourne Airport</c:v>
                </c:pt>
                <c:pt idx="85">
                  <c:v>Benalla </c:v>
                </c:pt>
                <c:pt idx="86">
                  <c:v>Belgrave </c:v>
                </c:pt>
                <c:pt idx="87">
                  <c:v>Lalor</c:v>
                </c:pt>
                <c:pt idx="88">
                  <c:v>Fish Creek/Yanakie/Foster </c:v>
                </c:pt>
                <c:pt idx="89">
                  <c:v>Maryborough Rural </c:v>
                </c:pt>
                <c:pt idx="90">
                  <c:v>Millgrove </c:v>
                </c:pt>
                <c:pt idx="91">
                  <c:v>Mildura </c:v>
                </c:pt>
                <c:pt idx="92">
                  <c:v>Trafalgar/Yarragon and surrounds </c:v>
                </c:pt>
                <c:pt idx="93">
                  <c:v>Yarra Junction </c:v>
                </c:pt>
                <c:pt idx="94">
                  <c:v>Diggers Rest *</c:v>
                </c:pt>
                <c:pt idx="95">
                  <c:v>Tongala surrounds </c:v>
                </c:pt>
                <c:pt idx="96">
                  <c:v>Stratford/Hollands Landing/Munro </c:v>
                </c:pt>
                <c:pt idx="97">
                  <c:v>Woori Yallock/Hoddles Creek </c:v>
                </c:pt>
                <c:pt idx="98">
                  <c:v>Truganina</c:v>
                </c:pt>
                <c:pt idx="99">
                  <c:v>The Basin *</c:v>
                </c:pt>
                <c:pt idx="100">
                  <c:v>Newstead/Muckleford and surrounds </c:v>
                </c:pt>
                <c:pt idx="101">
                  <c:v>Melton Rural North East </c:v>
                </c:pt>
                <c:pt idx="102">
                  <c:v>St Albans </c:v>
                </c:pt>
                <c:pt idx="103">
                  <c:v>Deer Park </c:v>
                </c:pt>
                <c:pt idx="104">
                  <c:v>Kangaroo Flat/Big Hill </c:v>
                </c:pt>
                <c:pt idx="105">
                  <c:v>Irymple/Nichols Point </c:v>
                </c:pt>
                <c:pt idx="106">
                  <c:v>Colac surrounds </c:v>
                </c:pt>
                <c:pt idx="107">
                  <c:v>Sunshine West </c:v>
                </c:pt>
                <c:pt idx="108">
                  <c:v>Northern Buloke </c:v>
                </c:pt>
                <c:pt idx="109">
                  <c:v>Clayton South </c:v>
                </c:pt>
                <c:pt idx="110">
                  <c:v>Albanvale </c:v>
                </c:pt>
                <c:pt idx="111">
                  <c:v>Noble Park </c:v>
                </c:pt>
                <c:pt idx="112">
                  <c:v>Hamilton </c:v>
                </c:pt>
                <c:pt idx="113">
                  <c:v>Cobram </c:v>
                </c:pt>
                <c:pt idx="114">
                  <c:v>Mount Beauty and surrounds </c:v>
                </c:pt>
                <c:pt idx="115">
                  <c:v>Loddon Rural South </c:v>
                </c:pt>
                <c:pt idx="116">
                  <c:v>Lockwood/Ravenswood </c:v>
                </c:pt>
                <c:pt idx="117">
                  <c:v>Horsham surrounds South </c:v>
                </c:pt>
                <c:pt idx="118">
                  <c:v>Cranbourne North </c:v>
                </c:pt>
                <c:pt idx="119">
                  <c:v>Wodonga </c:v>
                </c:pt>
                <c:pt idx="120">
                  <c:v>Melton West</c:v>
                </c:pt>
                <c:pt idx="121">
                  <c:v>Castlemaine/McKenzie Hill </c:v>
                </c:pt>
                <c:pt idx="122">
                  <c:v>Frankston </c:v>
                </c:pt>
                <c:pt idx="123">
                  <c:v>Camperdown </c:v>
                </c:pt>
                <c:pt idx="124">
                  <c:v>Kialla </c:v>
                </c:pt>
                <c:pt idx="125">
                  <c:v>Quarry Hill </c:v>
                </c:pt>
                <c:pt idx="126">
                  <c:v>Ross Creek/Smythesdale </c:v>
                </c:pt>
                <c:pt idx="127">
                  <c:v>Wandana Heights </c:v>
                </c:pt>
                <c:pt idx="128">
                  <c:v>St Albans Park </c:v>
                </c:pt>
                <c:pt idx="129">
                  <c:v>Puckapunyal </c:v>
                </c:pt>
                <c:pt idx="130">
                  <c:v>Long Gully/West Bendigo/Ironbark </c:v>
                </c:pt>
                <c:pt idx="131">
                  <c:v>Hoppers Crossing </c:v>
                </c:pt>
                <c:pt idx="132">
                  <c:v>Flora Hill </c:v>
                </c:pt>
                <c:pt idx="133">
                  <c:v>Kurunjang </c:v>
                </c:pt>
                <c:pt idx="134">
                  <c:v>Endeavour Hills/Lysterfield South </c:v>
                </c:pt>
                <c:pt idx="135">
                  <c:v>Werribee South/Cocoroc </c:v>
                </c:pt>
                <c:pt idx="136">
                  <c:v>Crib Point/HMAS Cerberus </c:v>
                </c:pt>
                <c:pt idx="137">
                  <c:v>Springvale </c:v>
                </c:pt>
                <c:pt idx="138">
                  <c:v>Leongatha/Hallston </c:v>
                </c:pt>
                <c:pt idx="139">
                  <c:v>Shepparton surrounds South </c:v>
                </c:pt>
                <c:pt idx="140">
                  <c:v>Koroit </c:v>
                </c:pt>
                <c:pt idx="141">
                  <c:v>St Arnaud and surrounds </c:v>
                </c:pt>
                <c:pt idx="142">
                  <c:v>Brookfield</c:v>
                </c:pt>
                <c:pt idx="143">
                  <c:v>Yackandandah </c:v>
                </c:pt>
                <c:pt idx="144">
                  <c:v>Shepparton Rural South </c:v>
                </c:pt>
                <c:pt idx="145">
                  <c:v>Elliminyt </c:v>
                </c:pt>
                <c:pt idx="146">
                  <c:v>Clayton/Notting Hill </c:v>
                </c:pt>
                <c:pt idx="147">
                  <c:v>Clayton/Notting Hill </c:v>
                </c:pt>
                <c:pt idx="148">
                  <c:v>Williams Landing</c:v>
                </c:pt>
                <c:pt idx="149">
                  <c:v>Horsham/Haven </c:v>
                </c:pt>
                <c:pt idx="150">
                  <c:v>Heidelberg Heights </c:v>
                </c:pt>
                <c:pt idx="151">
                  <c:v>Hillside</c:v>
                </c:pt>
                <c:pt idx="152">
                  <c:v>Spring Gully </c:v>
                </c:pt>
                <c:pt idx="153">
                  <c:v>Mont Albert North </c:v>
                </c:pt>
                <c:pt idx="154">
                  <c:v>Garfield/Tynong </c:v>
                </c:pt>
                <c:pt idx="155">
                  <c:v>Caulfield South </c:v>
                </c:pt>
                <c:pt idx="156">
                  <c:v>Portland </c:v>
                </c:pt>
                <c:pt idx="157">
                  <c:v>Portarlington </c:v>
                </c:pt>
                <c:pt idx="158">
                  <c:v>Maryknoll and surrounds </c:v>
                </c:pt>
                <c:pt idx="159">
                  <c:v>Lucknow/Bruthen and surrounds </c:v>
                </c:pt>
                <c:pt idx="160">
                  <c:v>Hampton Park </c:v>
                </c:pt>
                <c:pt idx="161">
                  <c:v>Baxter </c:v>
                </c:pt>
                <c:pt idx="162">
                  <c:v>Sale </c:v>
                </c:pt>
                <c:pt idx="163">
                  <c:v>Craigieburn </c:v>
                </c:pt>
                <c:pt idx="164">
                  <c:v>West Wodonga </c:v>
                </c:pt>
                <c:pt idx="165">
                  <c:v>Warragul </c:v>
                </c:pt>
                <c:pt idx="166">
                  <c:v>Toorak </c:v>
                </c:pt>
                <c:pt idx="167">
                  <c:v>Sunbury </c:v>
                </c:pt>
                <c:pt idx="168">
                  <c:v>Mentone </c:v>
                </c:pt>
                <c:pt idx="169">
                  <c:v>Kennington </c:v>
                </c:pt>
                <c:pt idx="170">
                  <c:v>Hastings </c:v>
                </c:pt>
                <c:pt idx="171">
                  <c:v>Bunyip/Iona </c:v>
                </c:pt>
                <c:pt idx="172">
                  <c:v>Tootgarook </c:v>
                </c:pt>
                <c:pt idx="173">
                  <c:v>Red Cliffs *</c:v>
                </c:pt>
                <c:pt idx="174">
                  <c:v>Huntly </c:v>
                </c:pt>
                <c:pt idx="175">
                  <c:v>Narre Warren South </c:v>
                </c:pt>
                <c:pt idx="176">
                  <c:v>Huntly surrounds </c:v>
                </c:pt>
                <c:pt idx="177">
                  <c:v>Bundoora </c:v>
                </c:pt>
                <c:pt idx="178">
                  <c:v>Ballan surrounds </c:v>
                </c:pt>
                <c:pt idx="179">
                  <c:v>Tarneit </c:v>
                </c:pt>
                <c:pt idx="180">
                  <c:v>Lynbrook </c:v>
                </c:pt>
                <c:pt idx="181">
                  <c:v>Belmont </c:v>
                </c:pt>
                <c:pt idx="182">
                  <c:v>Abbotsford </c:v>
                </c:pt>
                <c:pt idx="183">
                  <c:v>Watsonia </c:v>
                </c:pt>
                <c:pt idx="184">
                  <c:v>Swan Hill </c:v>
                </c:pt>
                <c:pt idx="185">
                  <c:v>Cranbourne West </c:v>
                </c:pt>
                <c:pt idx="186">
                  <c:v>Carrum Downs </c:v>
                </c:pt>
                <c:pt idx="187">
                  <c:v>Teesdale </c:v>
                </c:pt>
                <c:pt idx="188">
                  <c:v>Monbulk </c:v>
                </c:pt>
                <c:pt idx="189">
                  <c:v>Keilor Downs </c:v>
                </c:pt>
                <c:pt idx="190">
                  <c:v>Far East Gippsland </c:v>
                </c:pt>
                <c:pt idx="191">
                  <c:v>Balaclava/Ripponlea</c:v>
                </c:pt>
                <c:pt idx="192">
                  <c:v>Allansford </c:v>
                </c:pt>
                <c:pt idx="193">
                  <c:v>Whittlesea/Eden Park </c:v>
                </c:pt>
                <c:pt idx="194">
                  <c:v>Altona North/Brooklyn </c:v>
                </c:pt>
                <c:pt idx="195">
                  <c:v>Pakenham </c:v>
                </c:pt>
                <c:pt idx="196">
                  <c:v>Epsom/Ascot </c:v>
                </c:pt>
                <c:pt idx="197">
                  <c:v>Cranbourne East </c:v>
                </c:pt>
                <c:pt idx="198">
                  <c:v>Oakleigh South </c:v>
                </c:pt>
                <c:pt idx="199">
                  <c:v>Oakleigh South </c:v>
                </c:pt>
                <c:pt idx="200">
                  <c:v>Narre Warren </c:v>
                </c:pt>
                <c:pt idx="201">
                  <c:v>Dandenong North </c:v>
                </c:pt>
                <c:pt idx="202">
                  <c:v>Officer </c:v>
                </c:pt>
                <c:pt idx="203">
                  <c:v>North East Bendigo </c:v>
                </c:pt>
                <c:pt idx="204">
                  <c:v>Drouin </c:v>
                </c:pt>
                <c:pt idx="205">
                  <c:v>Creswick and surrounds </c:v>
                </c:pt>
                <c:pt idx="206">
                  <c:v>Altona Meadows</c:v>
                </c:pt>
                <c:pt idx="207">
                  <c:v>Strathdale </c:v>
                </c:pt>
                <c:pt idx="208">
                  <c:v>Glengarry/Tyers/Toongabbie </c:v>
                </c:pt>
                <c:pt idx="209">
                  <c:v>North Melbourne/West Melbourne </c:v>
                </c:pt>
                <c:pt idx="210">
                  <c:v>Boronia </c:v>
                </c:pt>
                <c:pt idx="211">
                  <c:v>San Remo/Newhaven/Surf Beach </c:v>
                </c:pt>
                <c:pt idx="212">
                  <c:v>Bayswater </c:v>
                </c:pt>
                <c:pt idx="213">
                  <c:v>Benalla surrounds </c:v>
                </c:pt>
                <c:pt idx="214">
                  <c:v>Bannockburn</c:v>
                </c:pt>
                <c:pt idx="215">
                  <c:v>Avondale Heights </c:v>
                </c:pt>
                <c:pt idx="216">
                  <c:v>Shepparton north east </c:v>
                </c:pt>
                <c:pt idx="217">
                  <c:v>Longford/Loch Sport </c:v>
                </c:pt>
                <c:pt idx="218">
                  <c:v>Leopold </c:v>
                </c:pt>
                <c:pt idx="219">
                  <c:v>Plenty </c:v>
                </c:pt>
                <c:pt idx="220">
                  <c:v>Marong/Shelbourne</c:v>
                </c:pt>
                <c:pt idx="221">
                  <c:v>Brunswick East </c:v>
                </c:pt>
                <c:pt idx="222">
                  <c:v>Stawell </c:v>
                </c:pt>
                <c:pt idx="223">
                  <c:v>Montmorency </c:v>
                </c:pt>
                <c:pt idx="224">
                  <c:v>Greenvale </c:v>
                </c:pt>
                <c:pt idx="225">
                  <c:v>Fawkner </c:v>
                </c:pt>
                <c:pt idx="226">
                  <c:v>Golden Square </c:v>
                </c:pt>
                <c:pt idx="227">
                  <c:v>Olinda/Mt Dandenong/Kalorama *</c:v>
                </c:pt>
                <c:pt idx="228">
                  <c:v>Barwon Heads/Breamlea </c:v>
                </c:pt>
                <c:pt idx="229">
                  <c:v>Bacchus Marsh </c:v>
                </c:pt>
                <c:pt idx="230">
                  <c:v>Kingsville </c:v>
                </c:pt>
                <c:pt idx="231">
                  <c:v>Keysborough </c:v>
                </c:pt>
                <c:pt idx="232">
                  <c:v>Clifton Springs/Curlewis </c:v>
                </c:pt>
                <c:pt idx="233">
                  <c:v>Caroline Springs</c:v>
                </c:pt>
                <c:pt idx="234">
                  <c:v>Southbank </c:v>
                </c:pt>
                <c:pt idx="235">
                  <c:v>Lower Plenty </c:v>
                </c:pt>
                <c:pt idx="236">
                  <c:v>Longwarry </c:v>
                </c:pt>
                <c:pt idx="237">
                  <c:v>Mill Park </c:v>
                </c:pt>
                <c:pt idx="238">
                  <c:v>Warrnambool </c:v>
                </c:pt>
                <c:pt idx="239">
                  <c:v>Manifold Heights</c:v>
                </c:pt>
                <c:pt idx="240">
                  <c:v>Echuca surrounds </c:v>
                </c:pt>
                <c:pt idx="241">
                  <c:v>Darley and surrounds </c:v>
                </c:pt>
                <c:pt idx="242">
                  <c:v>Baranduda </c:v>
                </c:pt>
                <c:pt idx="243">
                  <c:v>Cardigan Village </c:v>
                </c:pt>
                <c:pt idx="244">
                  <c:v>Geelong </c:v>
                </c:pt>
                <c:pt idx="245">
                  <c:v>Epping</c:v>
                </c:pt>
                <c:pt idx="246">
                  <c:v>Burnside </c:v>
                </c:pt>
                <c:pt idx="247">
                  <c:v>Altona/Seaholme *</c:v>
                </c:pt>
                <c:pt idx="248">
                  <c:v>Rosebud </c:v>
                </c:pt>
                <c:pt idx="249">
                  <c:v>Hawthorn East</c:v>
                </c:pt>
                <c:pt idx="250">
                  <c:v>Balwyn North </c:v>
                </c:pt>
                <c:pt idx="251">
                  <c:v>Wyndham Vale </c:v>
                </c:pt>
                <c:pt idx="252">
                  <c:v>Springvale South </c:v>
                </c:pt>
                <c:pt idx="253">
                  <c:v>North Geelong/Drumcondra </c:v>
                </c:pt>
                <c:pt idx="254">
                  <c:v>Hamlyn Heights </c:v>
                </c:pt>
                <c:pt idx="255">
                  <c:v>Taylors Hill</c:v>
                </c:pt>
                <c:pt idx="256">
                  <c:v>Wandong/Heathcote Junction </c:v>
                </c:pt>
                <c:pt idx="257">
                  <c:v>South Geelong/Breakwater</c:v>
                </c:pt>
                <c:pt idx="258">
                  <c:v>Shepparton Rural North West </c:v>
                </c:pt>
                <c:pt idx="259">
                  <c:v>Maldon/Harcourt and surrounds </c:v>
                </c:pt>
                <c:pt idx="260">
                  <c:v>Kingsbury </c:v>
                </c:pt>
                <c:pt idx="261">
                  <c:v>Langwarrin/Langwarrin South </c:v>
                </c:pt>
                <c:pt idx="262">
                  <c:v>Camberwell </c:v>
                </c:pt>
                <c:pt idx="263">
                  <c:v>Melbourne</c:v>
                </c:pt>
                <c:pt idx="264">
                  <c:v>Ballarat Central/Lake Wendouree/Newington </c:v>
                </c:pt>
                <c:pt idx="265">
                  <c:v>Sunshine </c:v>
                </c:pt>
                <c:pt idx="266">
                  <c:v>Bushfield </c:v>
                </c:pt>
                <c:pt idx="267">
                  <c:v>Black Hill/Nerrina</c:v>
                </c:pt>
                <c:pt idx="268">
                  <c:v>Traralgon </c:v>
                </c:pt>
                <c:pt idx="269">
                  <c:v>Keilor East </c:v>
                </c:pt>
                <c:pt idx="270">
                  <c:v>Devon North/Alberton </c:v>
                </c:pt>
                <c:pt idx="271">
                  <c:v>Bungaree/Gordon </c:v>
                </c:pt>
                <c:pt idx="272">
                  <c:v>Bentleigh East </c:v>
                </c:pt>
                <c:pt idx="273">
                  <c:v>Ballarat North/Soldiers Hill</c:v>
                </c:pt>
                <c:pt idx="274">
                  <c:v>Beveridge</c:v>
                </c:pt>
                <c:pt idx="275">
                  <c:v>Ringwood East </c:v>
                </c:pt>
                <c:pt idx="276">
                  <c:v>Poowong/Nyora and surrounds </c:v>
                </c:pt>
                <c:pt idx="277">
                  <c:v>Murrumbeena </c:v>
                </c:pt>
                <c:pt idx="278">
                  <c:v>Glen Huntly </c:v>
                </c:pt>
                <c:pt idx="279">
                  <c:v>Gembrook/Pakenham Upper </c:v>
                </c:pt>
                <c:pt idx="280">
                  <c:v>Lara/Little River </c:v>
                </c:pt>
                <c:pt idx="281">
                  <c:v>Mooroolbark </c:v>
                </c:pt>
                <c:pt idx="282">
                  <c:v>Fitzroy North </c:v>
                </c:pt>
                <c:pt idx="283">
                  <c:v>Warrandyte</c:v>
                </c:pt>
                <c:pt idx="284">
                  <c:v>Purnim/Winslow </c:v>
                </c:pt>
                <c:pt idx="285">
                  <c:v>Orbost/Marlo/Newmerella </c:v>
                </c:pt>
                <c:pt idx="286">
                  <c:v>Haddon </c:v>
                </c:pt>
                <c:pt idx="287">
                  <c:v>Thomastown </c:v>
                </c:pt>
                <c:pt idx="288">
                  <c:v>South Melbourne </c:v>
                </c:pt>
                <c:pt idx="289">
                  <c:v>Neerim </c:v>
                </c:pt>
                <c:pt idx="290">
                  <c:v>Carnegie </c:v>
                </c:pt>
                <c:pt idx="291">
                  <c:v>Yarrawonga </c:v>
                </c:pt>
                <c:pt idx="292">
                  <c:v>Kinglake/Pheasant Creek </c:v>
                </c:pt>
                <c:pt idx="293">
                  <c:v>Heathmont </c:v>
                </c:pt>
                <c:pt idx="294">
                  <c:v>Wandin North </c:v>
                </c:pt>
                <c:pt idx="295">
                  <c:v>Moriac/Mount Duneed</c:v>
                </c:pt>
                <c:pt idx="296">
                  <c:v>Middle Park </c:v>
                </c:pt>
                <c:pt idx="297">
                  <c:v>Beechworth/Wooragee/Stanley </c:v>
                </c:pt>
                <c:pt idx="298">
                  <c:v>Williamstown/Williamstown North </c:v>
                </c:pt>
                <c:pt idx="299">
                  <c:v>Newborough </c:v>
                </c:pt>
                <c:pt idx="300">
                  <c:v>Kerang </c:v>
                </c:pt>
                <c:pt idx="301">
                  <c:v>Berwick </c:v>
                </c:pt>
                <c:pt idx="302">
                  <c:v>Strathmore/Strathmore Heights</c:v>
                </c:pt>
                <c:pt idx="303">
                  <c:v>Spotswood/South Kingsville </c:v>
                </c:pt>
                <c:pt idx="304">
                  <c:v>Seaford </c:v>
                </c:pt>
                <c:pt idx="305">
                  <c:v>Romsey/Darraweit Guim</c:v>
                </c:pt>
                <c:pt idx="306">
                  <c:v>Beaconsfield/Guys Hill </c:v>
                </c:pt>
                <c:pt idx="307">
                  <c:v>Alfredton </c:v>
                </c:pt>
                <c:pt idx="308">
                  <c:v>South Morang </c:v>
                </c:pt>
                <c:pt idx="309">
                  <c:v>Mornington </c:v>
                </c:pt>
                <c:pt idx="310">
                  <c:v>Windsor </c:v>
                </c:pt>
                <c:pt idx="311">
                  <c:v>Wallan/Upper Plenty </c:v>
                </c:pt>
                <c:pt idx="312">
                  <c:v>Viewbank </c:v>
                </c:pt>
                <c:pt idx="313">
                  <c:v>Skye *</c:v>
                </c:pt>
                <c:pt idx="314">
                  <c:v>Pascoe Vale </c:v>
                </c:pt>
                <c:pt idx="315">
                  <c:v>Narre Warren North </c:v>
                </c:pt>
                <c:pt idx="316">
                  <c:v>Heatherton </c:v>
                </c:pt>
                <c:pt idx="317">
                  <c:v>Gladstone Park </c:v>
                </c:pt>
                <c:pt idx="318">
                  <c:v>Coleraine/Branxholme/Yulecart </c:v>
                </c:pt>
                <c:pt idx="319">
                  <c:v>Belgrave South </c:v>
                </c:pt>
                <c:pt idx="320">
                  <c:v>Ardeer </c:v>
                </c:pt>
                <c:pt idx="321">
                  <c:v>Glen Waverley </c:v>
                </c:pt>
                <c:pt idx="322">
                  <c:v>Glen Waverley </c:v>
                </c:pt>
                <c:pt idx="323">
                  <c:v>Numurkah/Wunghnu/Invergordon </c:v>
                </c:pt>
                <c:pt idx="324">
                  <c:v>West Footscray </c:v>
                </c:pt>
                <c:pt idx="325">
                  <c:v>Maribyrnong </c:v>
                </c:pt>
                <c:pt idx="326">
                  <c:v>Newport </c:v>
                </c:pt>
                <c:pt idx="327">
                  <c:v>Bell Post Hill </c:v>
                </c:pt>
                <c:pt idx="328">
                  <c:v>Devon Meadows </c:v>
                </c:pt>
                <c:pt idx="329">
                  <c:v>Kallista </c:v>
                </c:pt>
                <c:pt idx="330">
                  <c:v>Albert Park </c:v>
                </c:pt>
                <c:pt idx="331">
                  <c:v>Point Cook </c:v>
                </c:pt>
                <c:pt idx="332">
                  <c:v>Mernda </c:v>
                </c:pt>
                <c:pt idx="333">
                  <c:v>Launching Place/Don Valley </c:v>
                </c:pt>
                <c:pt idx="334">
                  <c:v>Dimboola/Rainbow and surrounds </c:v>
                </c:pt>
                <c:pt idx="335">
                  <c:v>Box Hill </c:v>
                </c:pt>
                <c:pt idx="336">
                  <c:v>Parkville </c:v>
                </c:pt>
                <c:pt idx="337">
                  <c:v>North Warrandyte </c:v>
                </c:pt>
                <c:pt idx="338">
                  <c:v>Hawthorn</c:v>
                </c:pt>
                <c:pt idx="339">
                  <c:v>Patterson Lakes </c:v>
                </c:pt>
                <c:pt idx="340">
                  <c:v>Mulgrave </c:v>
                </c:pt>
                <c:pt idx="341">
                  <c:v>Mulgrave </c:v>
                </c:pt>
                <c:pt idx="342">
                  <c:v>Hadfield </c:v>
                </c:pt>
                <c:pt idx="343">
                  <c:v>Seville/Wandin East/Gruyere </c:v>
                </c:pt>
                <c:pt idx="344">
                  <c:v>Lilydale </c:v>
                </c:pt>
                <c:pt idx="345">
                  <c:v>Canterbury </c:v>
                </c:pt>
                <c:pt idx="346">
                  <c:v>Alexandra </c:v>
                </c:pt>
                <c:pt idx="347">
                  <c:v>Forest Hill </c:v>
                </c:pt>
                <c:pt idx="348">
                  <c:v>Doncaster </c:v>
                </c:pt>
                <c:pt idx="349">
                  <c:v>Cowes and surrounds </c:v>
                </c:pt>
                <c:pt idx="350">
                  <c:v>Bonbeach </c:v>
                </c:pt>
                <c:pt idx="351">
                  <c:v>Shepparton surrounds North</c:v>
                </c:pt>
                <c:pt idx="352">
                  <c:v>Heywood and surrounds </c:v>
                </c:pt>
                <c:pt idx="353">
                  <c:v>Heidelberg </c:v>
                </c:pt>
                <c:pt idx="354">
                  <c:v>East Geelong </c:v>
                </c:pt>
                <c:pt idx="355">
                  <c:v>Canadian *</c:v>
                </c:pt>
                <c:pt idx="356">
                  <c:v>Taylors Lakes/Calder Park </c:v>
                </c:pt>
                <c:pt idx="357">
                  <c:v>Nunawading </c:v>
                </c:pt>
                <c:pt idx="358">
                  <c:v>Junction Village/Cranbourne South/Botanic Ridge </c:v>
                </c:pt>
                <c:pt idx="359">
                  <c:v>McKinnon </c:v>
                </c:pt>
                <c:pt idx="360">
                  <c:v>Woodend/Woodend North </c:v>
                </c:pt>
                <c:pt idx="361">
                  <c:v>Port Campbell/Timboon/Eckiln South </c:v>
                </c:pt>
                <c:pt idx="362">
                  <c:v>Maidstone </c:v>
                </c:pt>
                <c:pt idx="363">
                  <c:v>Mortlake and surrounds </c:v>
                </c:pt>
                <c:pt idx="364">
                  <c:v>Lyndhurst </c:v>
                </c:pt>
                <c:pt idx="365">
                  <c:v>Lindenow South and surrounds </c:v>
                </c:pt>
                <c:pt idx="366">
                  <c:v>Cohuna and surrounds </c:v>
                </c:pt>
                <c:pt idx="367">
                  <c:v>Croydon South </c:v>
                </c:pt>
                <c:pt idx="368">
                  <c:v>Waterways </c:v>
                </c:pt>
                <c:pt idx="369">
                  <c:v>Grovedale/Marshall </c:v>
                </c:pt>
                <c:pt idx="370">
                  <c:v>Alphington </c:v>
                </c:pt>
                <c:pt idx="371">
                  <c:v>Rowville </c:v>
                </c:pt>
                <c:pt idx="372">
                  <c:v>Ferntree Gully </c:v>
                </c:pt>
                <c:pt idx="373">
                  <c:v>Chadstone </c:v>
                </c:pt>
                <c:pt idx="374">
                  <c:v>Chadstone </c:v>
                </c:pt>
                <c:pt idx="375">
                  <c:v>Cockatoo </c:v>
                </c:pt>
                <c:pt idx="376">
                  <c:v>Caulfield North</c:v>
                </c:pt>
                <c:pt idx="377">
                  <c:v>Bittern </c:v>
                </c:pt>
                <c:pt idx="378">
                  <c:v>Surrey Hills </c:v>
                </c:pt>
                <c:pt idx="379">
                  <c:v>Scoresby</c:v>
                </c:pt>
                <c:pt idx="380">
                  <c:v>Reservoir </c:v>
                </c:pt>
                <c:pt idx="381">
                  <c:v>Mitcham </c:v>
                </c:pt>
                <c:pt idx="382">
                  <c:v>Tecoma </c:v>
                </c:pt>
                <c:pt idx="383">
                  <c:v>Ormond </c:v>
                </c:pt>
                <c:pt idx="384">
                  <c:v>North West Mallee </c:v>
                </c:pt>
                <c:pt idx="385">
                  <c:v>Kilmore/Willowmavin </c:v>
                </c:pt>
                <c:pt idx="386">
                  <c:v>Eaglemont </c:v>
                </c:pt>
                <c:pt idx="387">
                  <c:v>Doncaster East </c:v>
                </c:pt>
                <c:pt idx="388">
                  <c:v>Daylesford/Hepburn surrounds </c:v>
                </c:pt>
                <c:pt idx="389">
                  <c:v>Blind Bight </c:v>
                </c:pt>
                <c:pt idx="390">
                  <c:v>Blairgowrie </c:v>
                </c:pt>
                <c:pt idx="391">
                  <c:v>St Kilda </c:v>
                </c:pt>
                <c:pt idx="392">
                  <c:v>South Yarra </c:v>
                </c:pt>
                <c:pt idx="393">
                  <c:v>Burwood </c:v>
                </c:pt>
                <c:pt idx="394">
                  <c:v>Knoxfield </c:v>
                </c:pt>
                <c:pt idx="395">
                  <c:v>Wangaratta </c:v>
                </c:pt>
                <c:pt idx="396">
                  <c:v>Ringwood </c:v>
                </c:pt>
                <c:pt idx="397">
                  <c:v>Yarraville </c:v>
                </c:pt>
                <c:pt idx="398">
                  <c:v>Mount Waverley </c:v>
                </c:pt>
                <c:pt idx="399">
                  <c:v>Mount Waverley </c:v>
                </c:pt>
                <c:pt idx="400">
                  <c:v>Mansfield and surrounds </c:v>
                </c:pt>
                <c:pt idx="401">
                  <c:v>Wheelers Hill </c:v>
                </c:pt>
                <c:pt idx="402">
                  <c:v>Wheelers Hill </c:v>
                </c:pt>
                <c:pt idx="403">
                  <c:v>Pearcedale </c:v>
                </c:pt>
                <c:pt idx="404">
                  <c:v>Myrtleford and surrounds </c:v>
                </c:pt>
                <c:pt idx="405">
                  <c:v>Merbein </c:v>
                </c:pt>
                <c:pt idx="406">
                  <c:v>Highton </c:v>
                </c:pt>
                <c:pt idx="407">
                  <c:v>Diamond Creek </c:v>
                </c:pt>
                <c:pt idx="408">
                  <c:v>Northcote </c:v>
                </c:pt>
                <c:pt idx="409">
                  <c:v>Ivanhoe East </c:v>
                </c:pt>
                <c:pt idx="410">
                  <c:v>Invermay/Invermay Park *</c:v>
                </c:pt>
                <c:pt idx="411">
                  <c:v>Anglesea/Aireys Inlet/Lorne</c:v>
                </c:pt>
                <c:pt idx="412">
                  <c:v>Macleod *</c:v>
                </c:pt>
                <c:pt idx="413">
                  <c:v>Yea and surrounds </c:v>
                </c:pt>
                <c:pt idx="414">
                  <c:v>Miners Rest </c:v>
                </c:pt>
                <c:pt idx="415">
                  <c:v>Lal Lal and surrounds</c:v>
                </c:pt>
                <c:pt idx="416">
                  <c:v>Herne Hill/Fyansford </c:v>
                </c:pt>
                <c:pt idx="417">
                  <c:v>St Kilda East </c:v>
                </c:pt>
                <c:pt idx="418">
                  <c:v>Fitzroy </c:v>
                </c:pt>
                <c:pt idx="419">
                  <c:v>Waurn Ponds</c:v>
                </c:pt>
                <c:pt idx="420">
                  <c:v>Clarinda </c:v>
                </c:pt>
                <c:pt idx="421">
                  <c:v>Aspendale </c:v>
                </c:pt>
                <c:pt idx="422">
                  <c:v>Airport West *</c:v>
                </c:pt>
                <c:pt idx="423">
                  <c:v>Templestowe </c:v>
                </c:pt>
                <c:pt idx="424">
                  <c:v>Hughesdale </c:v>
                </c:pt>
                <c:pt idx="425">
                  <c:v>Hughesdale </c:v>
                </c:pt>
                <c:pt idx="426">
                  <c:v>Cheltenham </c:v>
                </c:pt>
                <c:pt idx="427">
                  <c:v>Mount Evelyn </c:v>
                </c:pt>
                <c:pt idx="428">
                  <c:v>Buninyong </c:v>
                </c:pt>
                <c:pt idx="429">
                  <c:v>Boolarra/Yinnar/Hazelwood </c:v>
                </c:pt>
                <c:pt idx="430">
                  <c:v>Blackburn South </c:v>
                </c:pt>
                <c:pt idx="431">
                  <c:v>Yarrawonga surrounds </c:v>
                </c:pt>
                <c:pt idx="432">
                  <c:v>Pascoe Vale South </c:v>
                </c:pt>
                <c:pt idx="433">
                  <c:v>Nhill/Yanac </c:v>
                </c:pt>
                <c:pt idx="434">
                  <c:v>Albion </c:v>
                </c:pt>
                <c:pt idx="435">
                  <c:v>Malvern East </c:v>
                </c:pt>
                <c:pt idx="436">
                  <c:v>Inverloch </c:v>
                </c:pt>
                <c:pt idx="437">
                  <c:v>Carlton North/Princes Hill </c:v>
                </c:pt>
                <c:pt idx="438">
                  <c:v>Ashwood </c:v>
                </c:pt>
                <c:pt idx="439">
                  <c:v>Ashwood </c:v>
                </c:pt>
                <c:pt idx="440">
                  <c:v>Briar Hill </c:v>
                </c:pt>
                <c:pt idx="441">
                  <c:v>Wangaratta South Eastern district </c:v>
                </c:pt>
                <c:pt idx="442">
                  <c:v>Box Hill North </c:v>
                </c:pt>
                <c:pt idx="443">
                  <c:v>Blackburn </c:v>
                </c:pt>
                <c:pt idx="444">
                  <c:v>Greensborough </c:v>
                </c:pt>
                <c:pt idx="445">
                  <c:v>Wodonga South East </c:v>
                </c:pt>
                <c:pt idx="446">
                  <c:v>Saint Helena </c:v>
                </c:pt>
                <c:pt idx="447">
                  <c:v>Safety Beach </c:v>
                </c:pt>
                <c:pt idx="448">
                  <c:v>Mirboo/Nerrena </c:v>
                </c:pt>
                <c:pt idx="449">
                  <c:v>Lancefield *</c:v>
                </c:pt>
                <c:pt idx="450">
                  <c:v>Drysdale </c:v>
                </c:pt>
                <c:pt idx="451">
                  <c:v>Brown Hill </c:v>
                </c:pt>
                <c:pt idx="452">
                  <c:v>Bayswater North </c:v>
                </c:pt>
                <c:pt idx="453">
                  <c:v>Kilsyth </c:v>
                </c:pt>
                <c:pt idx="454">
                  <c:v>Chirnside Park </c:v>
                </c:pt>
                <c:pt idx="455">
                  <c:v>Clifton Hill </c:v>
                </c:pt>
                <c:pt idx="456">
                  <c:v>Bentleigh</c:v>
                </c:pt>
                <c:pt idx="457">
                  <c:v>Rye </c:v>
                </c:pt>
                <c:pt idx="458">
                  <c:v>Rushworth and surrounds </c:v>
                </c:pt>
                <c:pt idx="459">
                  <c:v>Point Lonsdale/Queenscliff </c:v>
                </c:pt>
                <c:pt idx="460">
                  <c:v>Frankston South </c:v>
                </c:pt>
                <c:pt idx="461">
                  <c:v>Elwood *</c:v>
                </c:pt>
                <c:pt idx="462">
                  <c:v>Wallington/Ocean Grove/Marcus Hill </c:v>
                </c:pt>
                <c:pt idx="463">
                  <c:v>Templestowe Lower </c:v>
                </c:pt>
                <c:pt idx="464">
                  <c:v>Heidelberg West/Bellfield </c:v>
                </c:pt>
                <c:pt idx="465">
                  <c:v>Tongala </c:v>
                </c:pt>
                <c:pt idx="466">
                  <c:v>Flemington/Travancore</c:v>
                </c:pt>
                <c:pt idx="467">
                  <c:v>Cobden/Jancourt </c:v>
                </c:pt>
                <c:pt idx="468">
                  <c:v>Chiltern/Barnawartha/Indigo Valley </c:v>
                </c:pt>
                <c:pt idx="469">
                  <c:v>Chelsea </c:v>
                </c:pt>
                <c:pt idx="470">
                  <c:v>Avoca and surrounds </c:v>
                </c:pt>
                <c:pt idx="471">
                  <c:v>Wantirna *</c:v>
                </c:pt>
                <c:pt idx="472">
                  <c:v>Balwyn </c:v>
                </c:pt>
                <c:pt idx="473">
                  <c:v>Mount Clear *</c:v>
                </c:pt>
                <c:pt idx="474">
                  <c:v>Eynesbury</c:v>
                </c:pt>
                <c:pt idx="475">
                  <c:v>Elphinstone/Taradale and surrounds </c:v>
                </c:pt>
                <c:pt idx="476">
                  <c:v>Camperdown surrounds </c:v>
                </c:pt>
                <c:pt idx="477">
                  <c:v>Alexandra surrounds </c:v>
                </c:pt>
                <c:pt idx="478">
                  <c:v>Donvale </c:v>
                </c:pt>
                <c:pt idx="479">
                  <c:v>Mordialloc/Braeside </c:v>
                </c:pt>
                <c:pt idx="480">
                  <c:v>Brunswick West </c:v>
                </c:pt>
                <c:pt idx="481">
                  <c:v>Yallambie </c:v>
                </c:pt>
                <c:pt idx="482">
                  <c:v>Seabrook </c:v>
                </c:pt>
                <c:pt idx="483">
                  <c:v>Glen Iris </c:v>
                </c:pt>
                <c:pt idx="484">
                  <c:v>Brighton East </c:v>
                </c:pt>
                <c:pt idx="485">
                  <c:v>Traralgon South/Budgeree/Hazelwood South </c:v>
                </c:pt>
                <c:pt idx="486">
                  <c:v>Park Orchards</c:v>
                </c:pt>
                <c:pt idx="487">
                  <c:v>Panmure/Nullawarre and surrounds </c:v>
                </c:pt>
                <c:pt idx="488">
                  <c:v>Keilor </c:v>
                </c:pt>
                <c:pt idx="489">
                  <c:v>Fairfield </c:v>
                </c:pt>
                <c:pt idx="490">
                  <c:v>Preston </c:v>
                </c:pt>
                <c:pt idx="491">
                  <c:v>Healesville and surrounds </c:v>
                </c:pt>
                <c:pt idx="492">
                  <c:v>Croydon </c:v>
                </c:pt>
                <c:pt idx="493">
                  <c:v>Sandringham </c:v>
                </c:pt>
                <c:pt idx="494">
                  <c:v>Coburg </c:v>
                </c:pt>
                <c:pt idx="495">
                  <c:v>Tooradin and surrounds </c:v>
                </c:pt>
                <c:pt idx="496">
                  <c:v>Tatura </c:v>
                </c:pt>
                <c:pt idx="497">
                  <c:v>Robinvale *</c:v>
                </c:pt>
                <c:pt idx="498">
                  <c:v>Research </c:v>
                </c:pt>
                <c:pt idx="499">
                  <c:v>Manangatang/Boundary Bend/Nyah </c:v>
                </c:pt>
                <c:pt idx="500">
                  <c:v>Eltham North </c:v>
                </c:pt>
                <c:pt idx="501">
                  <c:v>Carrum </c:v>
                </c:pt>
                <c:pt idx="502">
                  <c:v>Highett</c:v>
                </c:pt>
                <c:pt idx="503">
                  <c:v>Coburg North </c:v>
                </c:pt>
                <c:pt idx="504">
                  <c:v>Aspendale Gardens </c:v>
                </c:pt>
                <c:pt idx="505">
                  <c:v>Ringwood North </c:v>
                </c:pt>
                <c:pt idx="506">
                  <c:v>Ascot Vale </c:v>
                </c:pt>
                <c:pt idx="507">
                  <c:v>Heathcote and surrounds </c:v>
                </c:pt>
                <c:pt idx="508">
                  <c:v>Doreen</c:v>
                </c:pt>
                <c:pt idx="509">
                  <c:v>Dennington </c:v>
                </c:pt>
                <c:pt idx="510">
                  <c:v>Essendon/Essendon North </c:v>
                </c:pt>
                <c:pt idx="511">
                  <c:v>Eltham </c:v>
                </c:pt>
                <c:pt idx="512">
                  <c:v>Dromana </c:v>
                </c:pt>
                <c:pt idx="513">
                  <c:v>Ashburton </c:v>
                </c:pt>
                <c:pt idx="514">
                  <c:v>Vermont South </c:v>
                </c:pt>
                <c:pt idx="515">
                  <c:v>Strathfieldsaye </c:v>
                </c:pt>
                <c:pt idx="516">
                  <c:v>Mont Albert </c:v>
                </c:pt>
                <c:pt idx="517">
                  <c:v>Malvern/Kooyong </c:v>
                </c:pt>
                <c:pt idx="518">
                  <c:v>Loddon Rural North </c:v>
                </c:pt>
                <c:pt idx="519">
                  <c:v>Hurstbridge </c:v>
                </c:pt>
                <c:pt idx="520">
                  <c:v>Huntingdale </c:v>
                </c:pt>
                <c:pt idx="521">
                  <c:v>Huntingdale </c:v>
                </c:pt>
                <c:pt idx="522">
                  <c:v>Flinders </c:v>
                </c:pt>
                <c:pt idx="523">
                  <c:v>Black Rock </c:v>
                </c:pt>
                <c:pt idx="524">
                  <c:v>Upwey </c:v>
                </c:pt>
                <c:pt idx="525">
                  <c:v>Blackburn North </c:v>
                </c:pt>
                <c:pt idx="526">
                  <c:v>Warracknabeal/Brim </c:v>
                </c:pt>
                <c:pt idx="527">
                  <c:v>Port Melbourne </c:v>
                </c:pt>
                <c:pt idx="528">
                  <c:v>Kensington </c:v>
                </c:pt>
                <c:pt idx="529">
                  <c:v>Daylesford/Hepburn </c:v>
                </c:pt>
                <c:pt idx="530">
                  <c:v>Maiden Gully </c:v>
                </c:pt>
                <c:pt idx="531">
                  <c:v>Kew </c:v>
                </c:pt>
                <c:pt idx="532">
                  <c:v>Brunswick </c:v>
                </c:pt>
                <c:pt idx="533">
                  <c:v>Wonga Park </c:v>
                </c:pt>
                <c:pt idx="534">
                  <c:v>Wattle Glen </c:v>
                </c:pt>
                <c:pt idx="535">
                  <c:v>Watsonia North </c:v>
                </c:pt>
                <c:pt idx="536">
                  <c:v>St Andrews/Arthurs Creek </c:v>
                </c:pt>
                <c:pt idx="537">
                  <c:v>Panton Hill/Cottles Bridge/Nutfield </c:v>
                </c:pt>
                <c:pt idx="538">
                  <c:v>Lang Lang/Caldermeade </c:v>
                </c:pt>
                <c:pt idx="539">
                  <c:v>Beaufort and surrounds </c:v>
                </c:pt>
                <c:pt idx="540">
                  <c:v>Beaconsfield Upper </c:v>
                </c:pt>
                <c:pt idx="541">
                  <c:v>Vermont </c:v>
                </c:pt>
                <c:pt idx="542">
                  <c:v>Box Hill South </c:v>
                </c:pt>
                <c:pt idx="543">
                  <c:v>Macedon </c:v>
                </c:pt>
                <c:pt idx="544">
                  <c:v>Yarram/Woodside </c:v>
                </c:pt>
                <c:pt idx="545">
                  <c:v>McCrae </c:v>
                </c:pt>
                <c:pt idx="546">
                  <c:v>Glenrowan/Wangaratta South/Waldara </c:v>
                </c:pt>
                <c:pt idx="547">
                  <c:v>Seddon </c:v>
                </c:pt>
                <c:pt idx="548">
                  <c:v>Edenhope and surrounds </c:v>
                </c:pt>
                <c:pt idx="549">
                  <c:v>Geelong West </c:v>
                </c:pt>
                <c:pt idx="550">
                  <c:v>Dingley Village</c:v>
                </c:pt>
                <c:pt idx="551">
                  <c:v>Bright/Porepunkah/Wandiligong </c:v>
                </c:pt>
                <c:pt idx="552">
                  <c:v>Winchelsea/Deans Marsh</c:v>
                </c:pt>
                <c:pt idx="553">
                  <c:v>Richmond/Burnley </c:v>
                </c:pt>
                <c:pt idx="554">
                  <c:v>Mount Martha </c:v>
                </c:pt>
                <c:pt idx="555">
                  <c:v>Lockington/Gunbower and surrounds </c:v>
                </c:pt>
                <c:pt idx="556">
                  <c:v>Kangaroo Ground/Christmas Hills </c:v>
                </c:pt>
                <c:pt idx="557">
                  <c:v>Emerald/Avonsleigh/Clematis </c:v>
                </c:pt>
                <c:pt idx="558">
                  <c:v>Elsternwick/Gardenvale</c:v>
                </c:pt>
                <c:pt idx="559">
                  <c:v>Ballan </c:v>
                </c:pt>
                <c:pt idx="560">
                  <c:v>Campbells Creek/Chewton </c:v>
                </c:pt>
                <c:pt idx="561">
                  <c:v>Wantirna South</c:v>
                </c:pt>
                <c:pt idx="562">
                  <c:v>Mount Eliza </c:v>
                </c:pt>
                <c:pt idx="563">
                  <c:v>Junortoun </c:v>
                </c:pt>
                <c:pt idx="564">
                  <c:v>Moorabbin </c:v>
                </c:pt>
                <c:pt idx="565">
                  <c:v>Warranwood </c:v>
                </c:pt>
                <c:pt idx="566">
                  <c:v>Upper Ferntree Gully </c:v>
                </c:pt>
                <c:pt idx="567">
                  <c:v>Sedgwick/Eppalock</c:v>
                </c:pt>
                <c:pt idx="568">
                  <c:v>Oak Park *</c:v>
                </c:pt>
                <c:pt idx="569">
                  <c:v>Chelsea Heights </c:v>
                </c:pt>
                <c:pt idx="570">
                  <c:v>Balnarring/Balnarring Beach/Somers </c:v>
                </c:pt>
                <c:pt idx="571">
                  <c:v>Moonee Ponds </c:v>
                </c:pt>
                <c:pt idx="572">
                  <c:v>Hampton </c:v>
                </c:pt>
                <c:pt idx="573">
                  <c:v>Kyneton and surrounds</c:v>
                </c:pt>
                <c:pt idx="574">
                  <c:v>Hampton East *</c:v>
                </c:pt>
                <c:pt idx="575">
                  <c:v>Bulleen </c:v>
                </c:pt>
                <c:pt idx="576">
                  <c:v>Kings Park</c:v>
                </c:pt>
                <c:pt idx="577">
                  <c:v>Kealba </c:v>
                </c:pt>
                <c:pt idx="578">
                  <c:v>Edithvale </c:v>
                </c:pt>
                <c:pt idx="579">
                  <c:v>Avenel/Nagambie </c:v>
                </c:pt>
                <c:pt idx="580">
                  <c:v>Parkdale </c:v>
                </c:pt>
                <c:pt idx="581">
                  <c:v>Burwood East </c:v>
                </c:pt>
                <c:pt idx="582">
                  <c:v>Oakleigh </c:v>
                </c:pt>
                <c:pt idx="583">
                  <c:v>Oakleigh </c:v>
                </c:pt>
                <c:pt idx="584">
                  <c:v>Mount Macedon </c:v>
                </c:pt>
                <c:pt idx="585">
                  <c:v>East Towong </c:v>
                </c:pt>
                <c:pt idx="586">
                  <c:v>Niddrie *</c:v>
                </c:pt>
                <c:pt idx="587">
                  <c:v>Somerville </c:v>
                </c:pt>
                <c:pt idx="588">
                  <c:v>Brighton </c:v>
                </c:pt>
                <c:pt idx="589">
                  <c:v>Beaumaris </c:v>
                </c:pt>
                <c:pt idx="590">
                  <c:v>Oakleigh East </c:v>
                </c:pt>
                <c:pt idx="591">
                  <c:v>Oakleigh East </c:v>
                </c:pt>
                <c:pt idx="592">
                  <c:v>Lysterfield </c:v>
                </c:pt>
                <c:pt idx="593">
                  <c:v>Port Fairy </c:v>
                </c:pt>
                <c:pt idx="594">
                  <c:v>Warrenheip/Glenpark </c:v>
                </c:pt>
                <c:pt idx="595">
                  <c:v>Croydon North </c:v>
                </c:pt>
                <c:pt idx="596">
                  <c:v>Croydon Hills </c:v>
                </c:pt>
                <c:pt idx="597">
                  <c:v>Newtown </c:v>
                </c:pt>
                <c:pt idx="598">
                  <c:v>Kew East </c:v>
                </c:pt>
                <c:pt idx="599">
                  <c:v>Caulfield</c:v>
                </c:pt>
                <c:pt idx="600">
                  <c:v>Rosanna</c:v>
                </c:pt>
                <c:pt idx="601">
                  <c:v>Maffra/Tinamba *</c:v>
                </c:pt>
                <c:pt idx="602">
                  <c:v>Torquay </c:v>
                </c:pt>
                <c:pt idx="603">
                  <c:v>Tyabb/Moorooduc </c:v>
                </c:pt>
                <c:pt idx="604">
                  <c:v>Jan Juc </c:v>
                </c:pt>
                <c:pt idx="605">
                  <c:v>Gisborne/Bullengarook </c:v>
                </c:pt>
                <c:pt idx="606">
                  <c:v>Penshurst/Dunkeld and surrounds </c:v>
                </c:pt>
                <c:pt idx="607">
                  <c:v>Portland surrounds </c:v>
                </c:pt>
                <c:pt idx="608">
                  <c:v>Bellbrae </c:v>
                </c:pt>
                <c:pt idx="609">
                  <c:v>Ivanhoe </c:v>
                </c:pt>
                <c:pt idx="610">
                  <c:v>Armadale </c:v>
                </c:pt>
                <c:pt idx="611">
                  <c:v>Riddells Creek </c:v>
                </c:pt>
                <c:pt idx="612">
                  <c:v>Meeniyan/Tarwin Lower and surrounds </c:v>
                </c:pt>
                <c:pt idx="613">
                  <c:v>Wangaratta Northern district </c:v>
                </c:pt>
                <c:pt idx="614">
                  <c:v>Prahran </c:v>
                </c:pt>
                <c:pt idx="615">
                  <c:v>Coldstream </c:v>
                </c:pt>
                <c:pt idx="616">
                  <c:v>New Gisborne</c:v>
                </c:pt>
                <c:pt idx="617">
                  <c:v>Montrose *</c:v>
                </c:pt>
                <c:pt idx="618">
                  <c:v>Gowanbrae *</c:v>
                </c:pt>
                <c:pt idx="619">
                  <c:v>Aberfeldie</c:v>
                </c:pt>
              </c:strCache>
            </c:strRef>
          </c:cat>
          <c:val>
            <c:numRef>
              <c:f>Suburb!$T$18:$T$637</c:f>
              <c:numCache>
                <c:formatCode>General</c:formatCode>
                <c:ptCount val="620"/>
                <c:pt idx="0">
                  <c:v>51.9</c:v>
                </c:pt>
                <c:pt idx="1">
                  <c:v>51.2</c:v>
                </c:pt>
                <c:pt idx="2">
                  <c:v>50.8</c:v>
                </c:pt>
                <c:pt idx="3">
                  <c:v>50.5</c:v>
                </c:pt>
                <c:pt idx="4">
                  <c:v>50.5</c:v>
                </c:pt>
                <c:pt idx="5">
                  <c:v>50</c:v>
                </c:pt>
                <c:pt idx="6">
                  <c:v>49.1</c:v>
                </c:pt>
                <c:pt idx="7">
                  <c:v>48.2</c:v>
                </c:pt>
                <c:pt idx="8">
                  <c:v>47.8</c:v>
                </c:pt>
                <c:pt idx="9">
                  <c:v>46.2</c:v>
                </c:pt>
                <c:pt idx="10">
                  <c:v>45.6</c:v>
                </c:pt>
                <c:pt idx="11">
                  <c:v>45.5</c:v>
                </c:pt>
                <c:pt idx="12">
                  <c:v>45.2</c:v>
                </c:pt>
                <c:pt idx="13">
                  <c:v>45.2</c:v>
                </c:pt>
                <c:pt idx="14">
                  <c:v>44.2</c:v>
                </c:pt>
                <c:pt idx="15">
                  <c:v>43.8</c:v>
                </c:pt>
                <c:pt idx="16">
                  <c:v>43.5</c:v>
                </c:pt>
                <c:pt idx="17">
                  <c:v>43.3</c:v>
                </c:pt>
                <c:pt idx="18">
                  <c:v>43.1</c:v>
                </c:pt>
                <c:pt idx="19">
                  <c:v>42.9</c:v>
                </c:pt>
                <c:pt idx="20">
                  <c:v>42.2</c:v>
                </c:pt>
                <c:pt idx="21">
                  <c:v>42.1</c:v>
                </c:pt>
                <c:pt idx="22">
                  <c:v>42.1</c:v>
                </c:pt>
                <c:pt idx="23">
                  <c:v>42.1</c:v>
                </c:pt>
                <c:pt idx="24">
                  <c:v>41.7</c:v>
                </c:pt>
                <c:pt idx="25">
                  <c:v>41.7</c:v>
                </c:pt>
                <c:pt idx="26">
                  <c:v>41.7</c:v>
                </c:pt>
                <c:pt idx="27">
                  <c:v>41.4</c:v>
                </c:pt>
                <c:pt idx="28">
                  <c:v>41.4</c:v>
                </c:pt>
                <c:pt idx="29">
                  <c:v>41.1</c:v>
                </c:pt>
                <c:pt idx="30">
                  <c:v>40.5</c:v>
                </c:pt>
                <c:pt idx="31">
                  <c:v>40.5</c:v>
                </c:pt>
                <c:pt idx="32">
                  <c:v>40.4</c:v>
                </c:pt>
                <c:pt idx="33">
                  <c:v>39.4</c:v>
                </c:pt>
                <c:pt idx="34">
                  <c:v>39</c:v>
                </c:pt>
                <c:pt idx="35">
                  <c:v>38.799999999999997</c:v>
                </c:pt>
                <c:pt idx="36">
                  <c:v>38.700000000000003</c:v>
                </c:pt>
                <c:pt idx="37">
                  <c:v>38.5</c:v>
                </c:pt>
                <c:pt idx="38">
                  <c:v>38.299999999999997</c:v>
                </c:pt>
                <c:pt idx="39">
                  <c:v>38.200000000000003</c:v>
                </c:pt>
                <c:pt idx="40">
                  <c:v>37.700000000000003</c:v>
                </c:pt>
                <c:pt idx="41">
                  <c:v>37.6</c:v>
                </c:pt>
                <c:pt idx="42">
                  <c:v>37.5</c:v>
                </c:pt>
                <c:pt idx="43">
                  <c:v>37.5</c:v>
                </c:pt>
                <c:pt idx="44">
                  <c:v>37.5</c:v>
                </c:pt>
                <c:pt idx="45">
                  <c:v>37.5</c:v>
                </c:pt>
                <c:pt idx="46">
                  <c:v>37</c:v>
                </c:pt>
                <c:pt idx="47">
                  <c:v>36.799999999999997</c:v>
                </c:pt>
                <c:pt idx="48">
                  <c:v>36.700000000000003</c:v>
                </c:pt>
                <c:pt idx="49">
                  <c:v>36.6</c:v>
                </c:pt>
                <c:pt idx="50">
                  <c:v>36.5</c:v>
                </c:pt>
                <c:pt idx="51">
                  <c:v>36.4</c:v>
                </c:pt>
                <c:pt idx="52">
                  <c:v>36.4</c:v>
                </c:pt>
                <c:pt idx="53">
                  <c:v>35.6</c:v>
                </c:pt>
                <c:pt idx="54">
                  <c:v>34.9</c:v>
                </c:pt>
                <c:pt idx="55">
                  <c:v>34.9</c:v>
                </c:pt>
                <c:pt idx="56">
                  <c:v>34.799999999999997</c:v>
                </c:pt>
                <c:pt idx="57">
                  <c:v>34.700000000000003</c:v>
                </c:pt>
                <c:pt idx="58">
                  <c:v>34.6</c:v>
                </c:pt>
                <c:pt idx="59">
                  <c:v>34.6</c:v>
                </c:pt>
                <c:pt idx="60">
                  <c:v>34.6</c:v>
                </c:pt>
                <c:pt idx="61">
                  <c:v>34.6</c:v>
                </c:pt>
                <c:pt idx="62">
                  <c:v>34.299999999999997</c:v>
                </c:pt>
                <c:pt idx="63">
                  <c:v>34.200000000000003</c:v>
                </c:pt>
                <c:pt idx="64">
                  <c:v>34</c:v>
                </c:pt>
                <c:pt idx="65">
                  <c:v>33.9</c:v>
                </c:pt>
                <c:pt idx="66">
                  <c:v>33.799999999999997</c:v>
                </c:pt>
                <c:pt idx="67">
                  <c:v>33.6</c:v>
                </c:pt>
                <c:pt idx="68">
                  <c:v>33.5</c:v>
                </c:pt>
                <c:pt idx="69">
                  <c:v>33.299999999999997</c:v>
                </c:pt>
                <c:pt idx="70">
                  <c:v>33.299999999999997</c:v>
                </c:pt>
                <c:pt idx="71">
                  <c:v>33.299999999999997</c:v>
                </c:pt>
                <c:pt idx="72">
                  <c:v>33.299999999999997</c:v>
                </c:pt>
                <c:pt idx="73">
                  <c:v>33.299999999999997</c:v>
                </c:pt>
                <c:pt idx="74">
                  <c:v>33.299999999999997</c:v>
                </c:pt>
                <c:pt idx="75">
                  <c:v>33</c:v>
                </c:pt>
                <c:pt idx="76">
                  <c:v>32.9</c:v>
                </c:pt>
                <c:pt idx="77">
                  <c:v>32.799999999999997</c:v>
                </c:pt>
                <c:pt idx="78">
                  <c:v>32.799999999999997</c:v>
                </c:pt>
                <c:pt idx="79">
                  <c:v>32.700000000000003</c:v>
                </c:pt>
                <c:pt idx="80">
                  <c:v>32.700000000000003</c:v>
                </c:pt>
                <c:pt idx="81">
                  <c:v>32.5</c:v>
                </c:pt>
                <c:pt idx="82">
                  <c:v>32.4</c:v>
                </c:pt>
                <c:pt idx="83">
                  <c:v>32.1</c:v>
                </c:pt>
                <c:pt idx="84">
                  <c:v>32</c:v>
                </c:pt>
                <c:pt idx="85">
                  <c:v>32</c:v>
                </c:pt>
                <c:pt idx="86">
                  <c:v>32</c:v>
                </c:pt>
                <c:pt idx="87">
                  <c:v>31.6</c:v>
                </c:pt>
                <c:pt idx="88">
                  <c:v>31.5</c:v>
                </c:pt>
                <c:pt idx="89">
                  <c:v>31.4</c:v>
                </c:pt>
                <c:pt idx="90">
                  <c:v>31.3</c:v>
                </c:pt>
                <c:pt idx="91">
                  <c:v>31.3</c:v>
                </c:pt>
                <c:pt idx="92">
                  <c:v>31.2</c:v>
                </c:pt>
                <c:pt idx="93">
                  <c:v>30.8</c:v>
                </c:pt>
                <c:pt idx="94">
                  <c:v>30.8</c:v>
                </c:pt>
                <c:pt idx="95">
                  <c:v>30.7</c:v>
                </c:pt>
                <c:pt idx="96">
                  <c:v>30.6</c:v>
                </c:pt>
                <c:pt idx="97">
                  <c:v>30.5</c:v>
                </c:pt>
                <c:pt idx="98">
                  <c:v>30.5</c:v>
                </c:pt>
                <c:pt idx="99">
                  <c:v>30.4</c:v>
                </c:pt>
                <c:pt idx="100">
                  <c:v>30.4</c:v>
                </c:pt>
                <c:pt idx="101">
                  <c:v>30.4</c:v>
                </c:pt>
                <c:pt idx="102">
                  <c:v>30.3</c:v>
                </c:pt>
                <c:pt idx="103">
                  <c:v>30.3</c:v>
                </c:pt>
                <c:pt idx="104">
                  <c:v>30.2</c:v>
                </c:pt>
                <c:pt idx="105">
                  <c:v>30.2</c:v>
                </c:pt>
                <c:pt idx="106">
                  <c:v>30.2</c:v>
                </c:pt>
                <c:pt idx="107">
                  <c:v>30</c:v>
                </c:pt>
                <c:pt idx="108">
                  <c:v>30</c:v>
                </c:pt>
                <c:pt idx="109">
                  <c:v>29.8</c:v>
                </c:pt>
                <c:pt idx="110">
                  <c:v>29.8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29.3</c:v>
                </c:pt>
                <c:pt idx="120">
                  <c:v>29.3</c:v>
                </c:pt>
                <c:pt idx="121">
                  <c:v>29.3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</c:v>
                </c:pt>
                <c:pt idx="126">
                  <c:v>28.9</c:v>
                </c:pt>
                <c:pt idx="127">
                  <c:v>28.6</c:v>
                </c:pt>
                <c:pt idx="128">
                  <c:v>28.6</c:v>
                </c:pt>
                <c:pt idx="129">
                  <c:v>28.6</c:v>
                </c:pt>
                <c:pt idx="130">
                  <c:v>28.6</c:v>
                </c:pt>
                <c:pt idx="131">
                  <c:v>28.6</c:v>
                </c:pt>
                <c:pt idx="132">
                  <c:v>28.6</c:v>
                </c:pt>
                <c:pt idx="133">
                  <c:v>28.5</c:v>
                </c:pt>
                <c:pt idx="134">
                  <c:v>28.4</c:v>
                </c:pt>
                <c:pt idx="135">
                  <c:v>28.3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28.1</c:v>
                </c:pt>
                <c:pt idx="140">
                  <c:v>27.9</c:v>
                </c:pt>
                <c:pt idx="141">
                  <c:v>27.6</c:v>
                </c:pt>
                <c:pt idx="142">
                  <c:v>27.6</c:v>
                </c:pt>
                <c:pt idx="143">
                  <c:v>27.3</c:v>
                </c:pt>
                <c:pt idx="144">
                  <c:v>27.3</c:v>
                </c:pt>
                <c:pt idx="145">
                  <c:v>27.3</c:v>
                </c:pt>
                <c:pt idx="146">
                  <c:v>27.2</c:v>
                </c:pt>
                <c:pt idx="147">
                  <c:v>27.2</c:v>
                </c:pt>
                <c:pt idx="148">
                  <c:v>26.9</c:v>
                </c:pt>
                <c:pt idx="149">
                  <c:v>26.9</c:v>
                </c:pt>
                <c:pt idx="150">
                  <c:v>26.9</c:v>
                </c:pt>
                <c:pt idx="151">
                  <c:v>26.8</c:v>
                </c:pt>
                <c:pt idx="152">
                  <c:v>26.7</c:v>
                </c:pt>
                <c:pt idx="153">
                  <c:v>26.5</c:v>
                </c:pt>
                <c:pt idx="154">
                  <c:v>26.5</c:v>
                </c:pt>
                <c:pt idx="155">
                  <c:v>26.5</c:v>
                </c:pt>
                <c:pt idx="156">
                  <c:v>26.3</c:v>
                </c:pt>
                <c:pt idx="157">
                  <c:v>26.3</c:v>
                </c:pt>
                <c:pt idx="158">
                  <c:v>26.3</c:v>
                </c:pt>
                <c:pt idx="159">
                  <c:v>26.3</c:v>
                </c:pt>
                <c:pt idx="160">
                  <c:v>26.3</c:v>
                </c:pt>
                <c:pt idx="161">
                  <c:v>26.3</c:v>
                </c:pt>
                <c:pt idx="162">
                  <c:v>26.1</c:v>
                </c:pt>
                <c:pt idx="163">
                  <c:v>26.1</c:v>
                </c:pt>
                <c:pt idx="164">
                  <c:v>26</c:v>
                </c:pt>
                <c:pt idx="165">
                  <c:v>26</c:v>
                </c:pt>
                <c:pt idx="166">
                  <c:v>26</c:v>
                </c:pt>
                <c:pt idx="167">
                  <c:v>26</c:v>
                </c:pt>
                <c:pt idx="168">
                  <c:v>26</c:v>
                </c:pt>
                <c:pt idx="169">
                  <c:v>26</c:v>
                </c:pt>
                <c:pt idx="170">
                  <c:v>26</c:v>
                </c:pt>
                <c:pt idx="171">
                  <c:v>26</c:v>
                </c:pt>
                <c:pt idx="172">
                  <c:v>25.9</c:v>
                </c:pt>
                <c:pt idx="173">
                  <c:v>25.9</c:v>
                </c:pt>
                <c:pt idx="174">
                  <c:v>25.9</c:v>
                </c:pt>
                <c:pt idx="175">
                  <c:v>25.8</c:v>
                </c:pt>
                <c:pt idx="176">
                  <c:v>25.8</c:v>
                </c:pt>
                <c:pt idx="177">
                  <c:v>25.7</c:v>
                </c:pt>
                <c:pt idx="178">
                  <c:v>25.7</c:v>
                </c:pt>
                <c:pt idx="179">
                  <c:v>25.6</c:v>
                </c:pt>
                <c:pt idx="180">
                  <c:v>25.6</c:v>
                </c:pt>
                <c:pt idx="181">
                  <c:v>25.6</c:v>
                </c:pt>
                <c:pt idx="182">
                  <c:v>25.6</c:v>
                </c:pt>
                <c:pt idx="183">
                  <c:v>25.5</c:v>
                </c:pt>
                <c:pt idx="184">
                  <c:v>25.5</c:v>
                </c:pt>
                <c:pt idx="185">
                  <c:v>25.1</c:v>
                </c:pt>
                <c:pt idx="186">
                  <c:v>25.1</c:v>
                </c:pt>
                <c:pt idx="187">
                  <c:v>25</c:v>
                </c:pt>
                <c:pt idx="188">
                  <c:v>25</c:v>
                </c:pt>
                <c:pt idx="189">
                  <c:v>25</c:v>
                </c:pt>
                <c:pt idx="190">
                  <c:v>25</c:v>
                </c:pt>
                <c:pt idx="191">
                  <c:v>25</c:v>
                </c:pt>
                <c:pt idx="192">
                  <c:v>25</c:v>
                </c:pt>
                <c:pt idx="193">
                  <c:v>24.8</c:v>
                </c:pt>
                <c:pt idx="194">
                  <c:v>24.8</c:v>
                </c:pt>
                <c:pt idx="195">
                  <c:v>24.7</c:v>
                </c:pt>
                <c:pt idx="196">
                  <c:v>24.7</c:v>
                </c:pt>
                <c:pt idx="197">
                  <c:v>24.7</c:v>
                </c:pt>
                <c:pt idx="198">
                  <c:v>24.6</c:v>
                </c:pt>
                <c:pt idx="199">
                  <c:v>24.6</c:v>
                </c:pt>
                <c:pt idx="200">
                  <c:v>24.6</c:v>
                </c:pt>
                <c:pt idx="201">
                  <c:v>24.6</c:v>
                </c:pt>
                <c:pt idx="202">
                  <c:v>24.5</c:v>
                </c:pt>
                <c:pt idx="203">
                  <c:v>24.5</c:v>
                </c:pt>
                <c:pt idx="204">
                  <c:v>24.5</c:v>
                </c:pt>
                <c:pt idx="205">
                  <c:v>24.5</c:v>
                </c:pt>
                <c:pt idx="206">
                  <c:v>24.5</c:v>
                </c:pt>
                <c:pt idx="207">
                  <c:v>24.4</c:v>
                </c:pt>
                <c:pt idx="208">
                  <c:v>24.4</c:v>
                </c:pt>
                <c:pt idx="209">
                  <c:v>24.3</c:v>
                </c:pt>
                <c:pt idx="210">
                  <c:v>24.3</c:v>
                </c:pt>
                <c:pt idx="211">
                  <c:v>24.2</c:v>
                </c:pt>
                <c:pt idx="212">
                  <c:v>24.2</c:v>
                </c:pt>
                <c:pt idx="213">
                  <c:v>24.1</c:v>
                </c:pt>
                <c:pt idx="214">
                  <c:v>24.1</c:v>
                </c:pt>
                <c:pt idx="215">
                  <c:v>24.1</c:v>
                </c:pt>
                <c:pt idx="216">
                  <c:v>24</c:v>
                </c:pt>
                <c:pt idx="217">
                  <c:v>23.9</c:v>
                </c:pt>
                <c:pt idx="218">
                  <c:v>23.9</c:v>
                </c:pt>
                <c:pt idx="219">
                  <c:v>23.8</c:v>
                </c:pt>
                <c:pt idx="220">
                  <c:v>23.8</c:v>
                </c:pt>
                <c:pt idx="221">
                  <c:v>23.8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23.6</c:v>
                </c:pt>
                <c:pt idx="227">
                  <c:v>23.5</c:v>
                </c:pt>
                <c:pt idx="228">
                  <c:v>23.5</c:v>
                </c:pt>
                <c:pt idx="229">
                  <c:v>23.5</c:v>
                </c:pt>
                <c:pt idx="230">
                  <c:v>23.4</c:v>
                </c:pt>
                <c:pt idx="231">
                  <c:v>23.4</c:v>
                </c:pt>
                <c:pt idx="232">
                  <c:v>23.4</c:v>
                </c:pt>
                <c:pt idx="233">
                  <c:v>23.4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23.1</c:v>
                </c:pt>
                <c:pt idx="242">
                  <c:v>23.1</c:v>
                </c:pt>
                <c:pt idx="243">
                  <c:v>23</c:v>
                </c:pt>
                <c:pt idx="244">
                  <c:v>22.9</c:v>
                </c:pt>
                <c:pt idx="245">
                  <c:v>22.9</c:v>
                </c:pt>
                <c:pt idx="246">
                  <c:v>22.9</c:v>
                </c:pt>
                <c:pt idx="247">
                  <c:v>22.9</c:v>
                </c:pt>
                <c:pt idx="248">
                  <c:v>22.8</c:v>
                </c:pt>
                <c:pt idx="249">
                  <c:v>22.8</c:v>
                </c:pt>
                <c:pt idx="250">
                  <c:v>22.8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22.6</c:v>
                </c:pt>
                <c:pt idx="256">
                  <c:v>22.2</c:v>
                </c:pt>
                <c:pt idx="257">
                  <c:v>22.2</c:v>
                </c:pt>
                <c:pt idx="258">
                  <c:v>22.2</c:v>
                </c:pt>
                <c:pt idx="259">
                  <c:v>22.2</c:v>
                </c:pt>
                <c:pt idx="260">
                  <c:v>22.2</c:v>
                </c:pt>
                <c:pt idx="261">
                  <c:v>22.1</c:v>
                </c:pt>
                <c:pt idx="262">
                  <c:v>22.1</c:v>
                </c:pt>
                <c:pt idx="263">
                  <c:v>22</c:v>
                </c:pt>
                <c:pt idx="264">
                  <c:v>22</c:v>
                </c:pt>
                <c:pt idx="265">
                  <c:v>21.9</c:v>
                </c:pt>
                <c:pt idx="266">
                  <c:v>21.9</c:v>
                </c:pt>
                <c:pt idx="267">
                  <c:v>21.9</c:v>
                </c:pt>
                <c:pt idx="268">
                  <c:v>21.8</c:v>
                </c:pt>
                <c:pt idx="269">
                  <c:v>21.7</c:v>
                </c:pt>
                <c:pt idx="270">
                  <c:v>21.7</c:v>
                </c:pt>
                <c:pt idx="271">
                  <c:v>21.7</c:v>
                </c:pt>
                <c:pt idx="272">
                  <c:v>21.6</c:v>
                </c:pt>
                <c:pt idx="273">
                  <c:v>21.6</c:v>
                </c:pt>
                <c:pt idx="274">
                  <c:v>21.5</c:v>
                </c:pt>
                <c:pt idx="275">
                  <c:v>21.4</c:v>
                </c:pt>
                <c:pt idx="276">
                  <c:v>21.4</c:v>
                </c:pt>
                <c:pt idx="277">
                  <c:v>21.4</c:v>
                </c:pt>
                <c:pt idx="278">
                  <c:v>21.4</c:v>
                </c:pt>
                <c:pt idx="279">
                  <c:v>21.4</c:v>
                </c:pt>
                <c:pt idx="280">
                  <c:v>21.3</c:v>
                </c:pt>
                <c:pt idx="281">
                  <c:v>21.2</c:v>
                </c:pt>
                <c:pt idx="282">
                  <c:v>21.2</c:v>
                </c:pt>
                <c:pt idx="283">
                  <c:v>21.1</c:v>
                </c:pt>
                <c:pt idx="284">
                  <c:v>21.1</c:v>
                </c:pt>
                <c:pt idx="285">
                  <c:v>21.1</c:v>
                </c:pt>
                <c:pt idx="286">
                  <c:v>21.1</c:v>
                </c:pt>
                <c:pt idx="287">
                  <c:v>20.9</c:v>
                </c:pt>
                <c:pt idx="288">
                  <c:v>20.9</c:v>
                </c:pt>
                <c:pt idx="289">
                  <c:v>20.9</c:v>
                </c:pt>
                <c:pt idx="290">
                  <c:v>20.9</c:v>
                </c:pt>
                <c:pt idx="291">
                  <c:v>20.8</c:v>
                </c:pt>
                <c:pt idx="292">
                  <c:v>20.8</c:v>
                </c:pt>
                <c:pt idx="293">
                  <c:v>20.7</c:v>
                </c:pt>
                <c:pt idx="294">
                  <c:v>20.6</c:v>
                </c:pt>
                <c:pt idx="295">
                  <c:v>20.6</c:v>
                </c:pt>
                <c:pt idx="296">
                  <c:v>20.6</c:v>
                </c:pt>
                <c:pt idx="297">
                  <c:v>20.6</c:v>
                </c:pt>
                <c:pt idx="298">
                  <c:v>20.5</c:v>
                </c:pt>
                <c:pt idx="299">
                  <c:v>20.5</c:v>
                </c:pt>
                <c:pt idx="300">
                  <c:v>20.5</c:v>
                </c:pt>
                <c:pt idx="301">
                  <c:v>20.399999999999999</c:v>
                </c:pt>
                <c:pt idx="302">
                  <c:v>20.3</c:v>
                </c:pt>
                <c:pt idx="303">
                  <c:v>20.3</c:v>
                </c:pt>
                <c:pt idx="304">
                  <c:v>20.3</c:v>
                </c:pt>
                <c:pt idx="305">
                  <c:v>20.3</c:v>
                </c:pt>
                <c:pt idx="306">
                  <c:v>20.3</c:v>
                </c:pt>
                <c:pt idx="307">
                  <c:v>20.2</c:v>
                </c:pt>
                <c:pt idx="308">
                  <c:v>20.100000000000001</c:v>
                </c:pt>
                <c:pt idx="309">
                  <c:v>20.100000000000001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19.899999999999999</c:v>
                </c:pt>
                <c:pt idx="322">
                  <c:v>19.899999999999999</c:v>
                </c:pt>
                <c:pt idx="323">
                  <c:v>19.7</c:v>
                </c:pt>
                <c:pt idx="324">
                  <c:v>19.600000000000001</c:v>
                </c:pt>
                <c:pt idx="325">
                  <c:v>19.600000000000001</c:v>
                </c:pt>
                <c:pt idx="326">
                  <c:v>19.399999999999999</c:v>
                </c:pt>
                <c:pt idx="327">
                  <c:v>19.399999999999999</c:v>
                </c:pt>
                <c:pt idx="328">
                  <c:v>19.3</c:v>
                </c:pt>
                <c:pt idx="329">
                  <c:v>19.2</c:v>
                </c:pt>
                <c:pt idx="330">
                  <c:v>19.2</c:v>
                </c:pt>
                <c:pt idx="331">
                  <c:v>19.100000000000001</c:v>
                </c:pt>
                <c:pt idx="332">
                  <c:v>19.100000000000001</c:v>
                </c:pt>
                <c:pt idx="333">
                  <c:v>19</c:v>
                </c:pt>
                <c:pt idx="334">
                  <c:v>19</c:v>
                </c:pt>
                <c:pt idx="335">
                  <c:v>19</c:v>
                </c:pt>
                <c:pt idx="336">
                  <c:v>18.8</c:v>
                </c:pt>
                <c:pt idx="337">
                  <c:v>18.8</c:v>
                </c:pt>
                <c:pt idx="338">
                  <c:v>18.8</c:v>
                </c:pt>
                <c:pt idx="339">
                  <c:v>18.7</c:v>
                </c:pt>
                <c:pt idx="340">
                  <c:v>18.600000000000001</c:v>
                </c:pt>
                <c:pt idx="341">
                  <c:v>18.600000000000001</c:v>
                </c:pt>
                <c:pt idx="342">
                  <c:v>18.600000000000001</c:v>
                </c:pt>
                <c:pt idx="343">
                  <c:v>18.5</c:v>
                </c:pt>
                <c:pt idx="344">
                  <c:v>18.5</c:v>
                </c:pt>
                <c:pt idx="345">
                  <c:v>18.5</c:v>
                </c:pt>
                <c:pt idx="346">
                  <c:v>18.5</c:v>
                </c:pt>
                <c:pt idx="347">
                  <c:v>18.399999999999999</c:v>
                </c:pt>
                <c:pt idx="348">
                  <c:v>18.3</c:v>
                </c:pt>
                <c:pt idx="349">
                  <c:v>18.3</c:v>
                </c:pt>
                <c:pt idx="350">
                  <c:v>18.3</c:v>
                </c:pt>
                <c:pt idx="351">
                  <c:v>18.2</c:v>
                </c:pt>
                <c:pt idx="352">
                  <c:v>18.2</c:v>
                </c:pt>
                <c:pt idx="353">
                  <c:v>18.2</c:v>
                </c:pt>
                <c:pt idx="354">
                  <c:v>18.2</c:v>
                </c:pt>
                <c:pt idx="355">
                  <c:v>18.2</c:v>
                </c:pt>
                <c:pt idx="356">
                  <c:v>18.100000000000001</c:v>
                </c:pt>
                <c:pt idx="357">
                  <c:v>18.100000000000001</c:v>
                </c:pt>
                <c:pt idx="358">
                  <c:v>18.100000000000001</c:v>
                </c:pt>
                <c:pt idx="359">
                  <c:v>18</c:v>
                </c:pt>
                <c:pt idx="360">
                  <c:v>17.899999999999999</c:v>
                </c:pt>
                <c:pt idx="361">
                  <c:v>17.899999999999999</c:v>
                </c:pt>
                <c:pt idx="362">
                  <c:v>17.8</c:v>
                </c:pt>
                <c:pt idx="363">
                  <c:v>17.600000000000001</c:v>
                </c:pt>
                <c:pt idx="364">
                  <c:v>17.600000000000001</c:v>
                </c:pt>
                <c:pt idx="365">
                  <c:v>17.600000000000001</c:v>
                </c:pt>
                <c:pt idx="366">
                  <c:v>17.600000000000001</c:v>
                </c:pt>
                <c:pt idx="367">
                  <c:v>17.5</c:v>
                </c:pt>
                <c:pt idx="368">
                  <c:v>17.399999999999999</c:v>
                </c:pt>
                <c:pt idx="369">
                  <c:v>17.3</c:v>
                </c:pt>
                <c:pt idx="370">
                  <c:v>17.2</c:v>
                </c:pt>
                <c:pt idx="371">
                  <c:v>17.100000000000001</c:v>
                </c:pt>
                <c:pt idx="372">
                  <c:v>17.100000000000001</c:v>
                </c:pt>
                <c:pt idx="373">
                  <c:v>17.100000000000001</c:v>
                </c:pt>
                <c:pt idx="374">
                  <c:v>17.100000000000001</c:v>
                </c:pt>
                <c:pt idx="375">
                  <c:v>17</c:v>
                </c:pt>
                <c:pt idx="376">
                  <c:v>17</c:v>
                </c:pt>
                <c:pt idx="377">
                  <c:v>17</c:v>
                </c:pt>
                <c:pt idx="378">
                  <c:v>16.899999999999999</c:v>
                </c:pt>
                <c:pt idx="379">
                  <c:v>16.899999999999999</c:v>
                </c:pt>
                <c:pt idx="380">
                  <c:v>16.899999999999999</c:v>
                </c:pt>
                <c:pt idx="381">
                  <c:v>16.8</c:v>
                </c:pt>
                <c:pt idx="382">
                  <c:v>16.7</c:v>
                </c:pt>
                <c:pt idx="383">
                  <c:v>16.7</c:v>
                </c:pt>
                <c:pt idx="384">
                  <c:v>16.7</c:v>
                </c:pt>
                <c:pt idx="385">
                  <c:v>16.7</c:v>
                </c:pt>
                <c:pt idx="386">
                  <c:v>16.7</c:v>
                </c:pt>
                <c:pt idx="387">
                  <c:v>16.7</c:v>
                </c:pt>
                <c:pt idx="388">
                  <c:v>16.7</c:v>
                </c:pt>
                <c:pt idx="389">
                  <c:v>16.7</c:v>
                </c:pt>
                <c:pt idx="390">
                  <c:v>16.7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16.399999999999999</c:v>
                </c:pt>
                <c:pt idx="395">
                  <c:v>16.3</c:v>
                </c:pt>
                <c:pt idx="396">
                  <c:v>16.3</c:v>
                </c:pt>
                <c:pt idx="397">
                  <c:v>16.2</c:v>
                </c:pt>
                <c:pt idx="398">
                  <c:v>16.2</c:v>
                </c:pt>
                <c:pt idx="399">
                  <c:v>16.2</c:v>
                </c:pt>
                <c:pt idx="400">
                  <c:v>16.2</c:v>
                </c:pt>
                <c:pt idx="401">
                  <c:v>16.100000000000001</c:v>
                </c:pt>
                <c:pt idx="402">
                  <c:v>16.100000000000001</c:v>
                </c:pt>
                <c:pt idx="403">
                  <c:v>16.100000000000001</c:v>
                </c:pt>
                <c:pt idx="404">
                  <c:v>16.100000000000001</c:v>
                </c:pt>
                <c:pt idx="405">
                  <c:v>16.100000000000001</c:v>
                </c:pt>
                <c:pt idx="406">
                  <c:v>16.100000000000001</c:v>
                </c:pt>
                <c:pt idx="407">
                  <c:v>16.100000000000001</c:v>
                </c:pt>
                <c:pt idx="408">
                  <c:v>15.9</c:v>
                </c:pt>
                <c:pt idx="409">
                  <c:v>15.8</c:v>
                </c:pt>
                <c:pt idx="410">
                  <c:v>15.8</c:v>
                </c:pt>
                <c:pt idx="411">
                  <c:v>15.8</c:v>
                </c:pt>
                <c:pt idx="412">
                  <c:v>15.7</c:v>
                </c:pt>
                <c:pt idx="413">
                  <c:v>15.6</c:v>
                </c:pt>
                <c:pt idx="414">
                  <c:v>15.6</c:v>
                </c:pt>
                <c:pt idx="415">
                  <c:v>15.6</c:v>
                </c:pt>
                <c:pt idx="416">
                  <c:v>15.6</c:v>
                </c:pt>
                <c:pt idx="417">
                  <c:v>15.5</c:v>
                </c:pt>
                <c:pt idx="418">
                  <c:v>15.5</c:v>
                </c:pt>
                <c:pt idx="419">
                  <c:v>15.4</c:v>
                </c:pt>
                <c:pt idx="420">
                  <c:v>15.4</c:v>
                </c:pt>
                <c:pt idx="421">
                  <c:v>15.4</c:v>
                </c:pt>
                <c:pt idx="422">
                  <c:v>15.4</c:v>
                </c:pt>
                <c:pt idx="423">
                  <c:v>15.3</c:v>
                </c:pt>
                <c:pt idx="424">
                  <c:v>15.3</c:v>
                </c:pt>
                <c:pt idx="425">
                  <c:v>15.3</c:v>
                </c:pt>
                <c:pt idx="426">
                  <c:v>15.3</c:v>
                </c:pt>
                <c:pt idx="427">
                  <c:v>15.2</c:v>
                </c:pt>
                <c:pt idx="428">
                  <c:v>15.2</c:v>
                </c:pt>
                <c:pt idx="429">
                  <c:v>15.2</c:v>
                </c:pt>
                <c:pt idx="430">
                  <c:v>15.1</c:v>
                </c:pt>
                <c:pt idx="431">
                  <c:v>15</c:v>
                </c:pt>
                <c:pt idx="432">
                  <c:v>15</c:v>
                </c:pt>
                <c:pt idx="433">
                  <c:v>15</c:v>
                </c:pt>
                <c:pt idx="434">
                  <c:v>15</c:v>
                </c:pt>
                <c:pt idx="435">
                  <c:v>14.9</c:v>
                </c:pt>
                <c:pt idx="436">
                  <c:v>14.8</c:v>
                </c:pt>
                <c:pt idx="437">
                  <c:v>14.8</c:v>
                </c:pt>
                <c:pt idx="438">
                  <c:v>14.8</c:v>
                </c:pt>
                <c:pt idx="439">
                  <c:v>14.8</c:v>
                </c:pt>
                <c:pt idx="440">
                  <c:v>14.7</c:v>
                </c:pt>
                <c:pt idx="441">
                  <c:v>14.6</c:v>
                </c:pt>
                <c:pt idx="442">
                  <c:v>14.6</c:v>
                </c:pt>
                <c:pt idx="443">
                  <c:v>14.6</c:v>
                </c:pt>
                <c:pt idx="444">
                  <c:v>14.5</c:v>
                </c:pt>
                <c:pt idx="445">
                  <c:v>14.3</c:v>
                </c:pt>
                <c:pt idx="446">
                  <c:v>14.3</c:v>
                </c:pt>
                <c:pt idx="447">
                  <c:v>14.3</c:v>
                </c:pt>
                <c:pt idx="448">
                  <c:v>14.3</c:v>
                </c:pt>
                <c:pt idx="449">
                  <c:v>14.3</c:v>
                </c:pt>
                <c:pt idx="450">
                  <c:v>14.3</c:v>
                </c:pt>
                <c:pt idx="451">
                  <c:v>14.3</c:v>
                </c:pt>
                <c:pt idx="452">
                  <c:v>14.3</c:v>
                </c:pt>
                <c:pt idx="453">
                  <c:v>14.2</c:v>
                </c:pt>
                <c:pt idx="454">
                  <c:v>14.2</c:v>
                </c:pt>
                <c:pt idx="455">
                  <c:v>14.1</c:v>
                </c:pt>
                <c:pt idx="456">
                  <c:v>14.1</c:v>
                </c:pt>
                <c:pt idx="457">
                  <c:v>13.9</c:v>
                </c:pt>
                <c:pt idx="458">
                  <c:v>13.9</c:v>
                </c:pt>
                <c:pt idx="459">
                  <c:v>13.9</c:v>
                </c:pt>
                <c:pt idx="460">
                  <c:v>13.8</c:v>
                </c:pt>
                <c:pt idx="461">
                  <c:v>13.8</c:v>
                </c:pt>
                <c:pt idx="462">
                  <c:v>13.7</c:v>
                </c:pt>
                <c:pt idx="463">
                  <c:v>13.7</c:v>
                </c:pt>
                <c:pt idx="464">
                  <c:v>13.7</c:v>
                </c:pt>
                <c:pt idx="465">
                  <c:v>13.6</c:v>
                </c:pt>
                <c:pt idx="466">
                  <c:v>13.6</c:v>
                </c:pt>
                <c:pt idx="467">
                  <c:v>13.6</c:v>
                </c:pt>
                <c:pt idx="468">
                  <c:v>13.6</c:v>
                </c:pt>
                <c:pt idx="469">
                  <c:v>13.6</c:v>
                </c:pt>
                <c:pt idx="470">
                  <c:v>13.6</c:v>
                </c:pt>
                <c:pt idx="471">
                  <c:v>13.5</c:v>
                </c:pt>
                <c:pt idx="472">
                  <c:v>13.4</c:v>
                </c:pt>
                <c:pt idx="473">
                  <c:v>13.3</c:v>
                </c:pt>
                <c:pt idx="474">
                  <c:v>13.3</c:v>
                </c:pt>
                <c:pt idx="475">
                  <c:v>13.3</c:v>
                </c:pt>
                <c:pt idx="476">
                  <c:v>13.3</c:v>
                </c:pt>
                <c:pt idx="477">
                  <c:v>13.3</c:v>
                </c:pt>
                <c:pt idx="478">
                  <c:v>13.2</c:v>
                </c:pt>
                <c:pt idx="479">
                  <c:v>13.1</c:v>
                </c:pt>
                <c:pt idx="480">
                  <c:v>13.1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12.9</c:v>
                </c:pt>
                <c:pt idx="486">
                  <c:v>12.9</c:v>
                </c:pt>
                <c:pt idx="487">
                  <c:v>12.9</c:v>
                </c:pt>
                <c:pt idx="488">
                  <c:v>12.9</c:v>
                </c:pt>
                <c:pt idx="489">
                  <c:v>12.9</c:v>
                </c:pt>
                <c:pt idx="490">
                  <c:v>12.8</c:v>
                </c:pt>
                <c:pt idx="491">
                  <c:v>12.8</c:v>
                </c:pt>
                <c:pt idx="492">
                  <c:v>12.8</c:v>
                </c:pt>
                <c:pt idx="493">
                  <c:v>12.7</c:v>
                </c:pt>
                <c:pt idx="494">
                  <c:v>12.7</c:v>
                </c:pt>
                <c:pt idx="495">
                  <c:v>12.5</c:v>
                </c:pt>
                <c:pt idx="496">
                  <c:v>12.5</c:v>
                </c:pt>
                <c:pt idx="497">
                  <c:v>12.5</c:v>
                </c:pt>
                <c:pt idx="498">
                  <c:v>12.5</c:v>
                </c:pt>
                <c:pt idx="499">
                  <c:v>12.5</c:v>
                </c:pt>
                <c:pt idx="500">
                  <c:v>12.5</c:v>
                </c:pt>
                <c:pt idx="501">
                  <c:v>12.5</c:v>
                </c:pt>
                <c:pt idx="502">
                  <c:v>12.4</c:v>
                </c:pt>
                <c:pt idx="503">
                  <c:v>12.4</c:v>
                </c:pt>
                <c:pt idx="504">
                  <c:v>12.3</c:v>
                </c:pt>
                <c:pt idx="505">
                  <c:v>12.1</c:v>
                </c:pt>
                <c:pt idx="506">
                  <c:v>12.1</c:v>
                </c:pt>
                <c:pt idx="507">
                  <c:v>12</c:v>
                </c:pt>
                <c:pt idx="508">
                  <c:v>12</c:v>
                </c:pt>
                <c:pt idx="509">
                  <c:v>12</c:v>
                </c:pt>
                <c:pt idx="510">
                  <c:v>11.9</c:v>
                </c:pt>
                <c:pt idx="511">
                  <c:v>11.9</c:v>
                </c:pt>
                <c:pt idx="512">
                  <c:v>11.9</c:v>
                </c:pt>
                <c:pt idx="513">
                  <c:v>11.9</c:v>
                </c:pt>
                <c:pt idx="514">
                  <c:v>11.8</c:v>
                </c:pt>
                <c:pt idx="515">
                  <c:v>11.8</c:v>
                </c:pt>
                <c:pt idx="516">
                  <c:v>11.8</c:v>
                </c:pt>
                <c:pt idx="517">
                  <c:v>11.8</c:v>
                </c:pt>
                <c:pt idx="518">
                  <c:v>11.8</c:v>
                </c:pt>
                <c:pt idx="519">
                  <c:v>11.8</c:v>
                </c:pt>
                <c:pt idx="520">
                  <c:v>11.8</c:v>
                </c:pt>
                <c:pt idx="521">
                  <c:v>11.8</c:v>
                </c:pt>
                <c:pt idx="522">
                  <c:v>11.8</c:v>
                </c:pt>
                <c:pt idx="523">
                  <c:v>11.8</c:v>
                </c:pt>
                <c:pt idx="524">
                  <c:v>11.6</c:v>
                </c:pt>
                <c:pt idx="525">
                  <c:v>11.6</c:v>
                </c:pt>
                <c:pt idx="526">
                  <c:v>11.5</c:v>
                </c:pt>
                <c:pt idx="527">
                  <c:v>11.5</c:v>
                </c:pt>
                <c:pt idx="528">
                  <c:v>11.5</c:v>
                </c:pt>
                <c:pt idx="529">
                  <c:v>11.5</c:v>
                </c:pt>
                <c:pt idx="530">
                  <c:v>11.4</c:v>
                </c:pt>
                <c:pt idx="531">
                  <c:v>11.4</c:v>
                </c:pt>
                <c:pt idx="532">
                  <c:v>11.3</c:v>
                </c:pt>
                <c:pt idx="533">
                  <c:v>11.1</c:v>
                </c:pt>
                <c:pt idx="534">
                  <c:v>11.1</c:v>
                </c:pt>
                <c:pt idx="535">
                  <c:v>11.1</c:v>
                </c:pt>
                <c:pt idx="536">
                  <c:v>11.1</c:v>
                </c:pt>
                <c:pt idx="537">
                  <c:v>11.1</c:v>
                </c:pt>
                <c:pt idx="538">
                  <c:v>11.1</c:v>
                </c:pt>
                <c:pt idx="539">
                  <c:v>11.1</c:v>
                </c:pt>
                <c:pt idx="540">
                  <c:v>11.1</c:v>
                </c:pt>
                <c:pt idx="541">
                  <c:v>10.9</c:v>
                </c:pt>
                <c:pt idx="542">
                  <c:v>10.9</c:v>
                </c:pt>
                <c:pt idx="543">
                  <c:v>10.7</c:v>
                </c:pt>
                <c:pt idx="544">
                  <c:v>10.5</c:v>
                </c:pt>
                <c:pt idx="545">
                  <c:v>10.5</c:v>
                </c:pt>
                <c:pt idx="546">
                  <c:v>10.5</c:v>
                </c:pt>
                <c:pt idx="547">
                  <c:v>10.3</c:v>
                </c:pt>
                <c:pt idx="548">
                  <c:v>10.3</c:v>
                </c:pt>
                <c:pt idx="549">
                  <c:v>10.199999999999999</c:v>
                </c:pt>
                <c:pt idx="550">
                  <c:v>10.199999999999999</c:v>
                </c:pt>
                <c:pt idx="551">
                  <c:v>10.199999999999999</c:v>
                </c:pt>
                <c:pt idx="552">
                  <c:v>10</c:v>
                </c:pt>
                <c:pt idx="553">
                  <c:v>10</c:v>
                </c:pt>
                <c:pt idx="554">
                  <c:v>10</c:v>
                </c:pt>
                <c:pt idx="555">
                  <c:v>10</c:v>
                </c:pt>
                <c:pt idx="556">
                  <c:v>10</c:v>
                </c:pt>
                <c:pt idx="557">
                  <c:v>10</c:v>
                </c:pt>
                <c:pt idx="558">
                  <c:v>9.8000000000000007</c:v>
                </c:pt>
                <c:pt idx="559">
                  <c:v>9.8000000000000007</c:v>
                </c:pt>
                <c:pt idx="560">
                  <c:v>9.6999999999999993</c:v>
                </c:pt>
                <c:pt idx="561">
                  <c:v>9.6</c:v>
                </c:pt>
                <c:pt idx="562">
                  <c:v>9.6</c:v>
                </c:pt>
                <c:pt idx="563">
                  <c:v>9.3000000000000007</c:v>
                </c:pt>
                <c:pt idx="564">
                  <c:v>9.1999999999999993</c:v>
                </c:pt>
                <c:pt idx="565">
                  <c:v>9.1</c:v>
                </c:pt>
                <c:pt idx="566">
                  <c:v>9.1</c:v>
                </c:pt>
                <c:pt idx="567">
                  <c:v>9.1</c:v>
                </c:pt>
                <c:pt idx="568">
                  <c:v>9.1</c:v>
                </c:pt>
                <c:pt idx="569">
                  <c:v>9.1</c:v>
                </c:pt>
                <c:pt idx="570">
                  <c:v>9.1</c:v>
                </c:pt>
                <c:pt idx="571">
                  <c:v>9</c:v>
                </c:pt>
                <c:pt idx="572">
                  <c:v>9</c:v>
                </c:pt>
                <c:pt idx="573">
                  <c:v>8.8000000000000007</c:v>
                </c:pt>
                <c:pt idx="574">
                  <c:v>8.8000000000000007</c:v>
                </c:pt>
                <c:pt idx="575">
                  <c:v>8.8000000000000007</c:v>
                </c:pt>
                <c:pt idx="576">
                  <c:v>8.5</c:v>
                </c:pt>
                <c:pt idx="577">
                  <c:v>8.3000000000000007</c:v>
                </c:pt>
                <c:pt idx="578">
                  <c:v>8.3000000000000007</c:v>
                </c:pt>
                <c:pt idx="579">
                  <c:v>8.1999999999999993</c:v>
                </c:pt>
                <c:pt idx="580">
                  <c:v>8.1</c:v>
                </c:pt>
                <c:pt idx="581">
                  <c:v>8.1</c:v>
                </c:pt>
                <c:pt idx="582">
                  <c:v>8</c:v>
                </c:pt>
                <c:pt idx="583">
                  <c:v>8</c:v>
                </c:pt>
                <c:pt idx="584">
                  <c:v>8</c:v>
                </c:pt>
                <c:pt idx="585">
                  <c:v>8</c:v>
                </c:pt>
                <c:pt idx="586">
                  <c:v>7.7</c:v>
                </c:pt>
                <c:pt idx="587">
                  <c:v>7.6</c:v>
                </c:pt>
                <c:pt idx="588">
                  <c:v>7.6</c:v>
                </c:pt>
                <c:pt idx="589">
                  <c:v>7.4</c:v>
                </c:pt>
                <c:pt idx="590">
                  <c:v>7.3</c:v>
                </c:pt>
                <c:pt idx="591">
                  <c:v>7.3</c:v>
                </c:pt>
                <c:pt idx="592">
                  <c:v>7.3</c:v>
                </c:pt>
                <c:pt idx="593">
                  <c:v>6.9</c:v>
                </c:pt>
                <c:pt idx="594">
                  <c:v>6.7</c:v>
                </c:pt>
                <c:pt idx="595">
                  <c:v>6.7</c:v>
                </c:pt>
                <c:pt idx="596">
                  <c:v>6.4</c:v>
                </c:pt>
                <c:pt idx="597">
                  <c:v>6.3</c:v>
                </c:pt>
                <c:pt idx="598">
                  <c:v>6.3</c:v>
                </c:pt>
                <c:pt idx="599">
                  <c:v>6.3</c:v>
                </c:pt>
                <c:pt idx="600">
                  <c:v>6.1</c:v>
                </c:pt>
                <c:pt idx="601">
                  <c:v>6.1</c:v>
                </c:pt>
                <c:pt idx="602">
                  <c:v>6</c:v>
                </c:pt>
                <c:pt idx="603">
                  <c:v>5.9</c:v>
                </c:pt>
                <c:pt idx="604">
                  <c:v>5.7</c:v>
                </c:pt>
                <c:pt idx="605">
                  <c:v>5.6</c:v>
                </c:pt>
                <c:pt idx="606">
                  <c:v>5.3</c:v>
                </c:pt>
                <c:pt idx="607">
                  <c:v>5</c:v>
                </c:pt>
                <c:pt idx="608">
                  <c:v>4.8</c:v>
                </c:pt>
                <c:pt idx="609">
                  <c:v>4.5999999999999996</c:v>
                </c:pt>
                <c:pt idx="610">
                  <c:v>4.3</c:v>
                </c:pt>
                <c:pt idx="611">
                  <c:v>4.2</c:v>
                </c:pt>
                <c:pt idx="612">
                  <c:v>4.2</c:v>
                </c:pt>
                <c:pt idx="613">
                  <c:v>3.6</c:v>
                </c:pt>
                <c:pt idx="614">
                  <c:v>3.6</c:v>
                </c:pt>
                <c:pt idx="615">
                  <c:v>3</c:v>
                </c:pt>
                <c:pt idx="616">
                  <c:v>2.8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3-497B-ADC1-B79524513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151451520"/>
        <c:axId val="151453056"/>
      </c:barChart>
      <c:catAx>
        <c:axId val="151451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1453056"/>
        <c:crosses val="autoZero"/>
        <c:auto val="1"/>
        <c:lblAlgn val="ctr"/>
        <c:lblOffset val="100"/>
        <c:noMultiLvlLbl val="0"/>
      </c:catAx>
      <c:valAx>
        <c:axId val="15145305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/>
                  <a:t>Per cent of Prep. Pupils who are Developmentally Vulnerable</a:t>
                </a:r>
              </a:p>
            </c:rich>
          </c:tx>
          <c:layout>
            <c:manualLayout>
              <c:xMode val="edge"/>
              <c:yMode val="edge"/>
              <c:x val="0.38524659275767253"/>
              <c:y val="1.046077044351992E-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51451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16" fmlaLink="$D$9" fmlaRange="Data!$C$7:$C$86" sel="27" val="2"/>
</file>

<file path=xl/ctrlProps/ctrlProp10.xml><?xml version="1.0" encoding="utf-8"?>
<formControlPr xmlns="http://schemas.microsoft.com/office/spreadsheetml/2009/9/main" objectType="Drop" dropLines="40" dropStyle="combo" dx="16" fmlaLink="$I$9" fmlaRange="'Data (2)'!$C$6:$C$625" sel="463" val="444"/>
</file>

<file path=xl/ctrlProps/ctrlProp11.xml><?xml version="1.0" encoding="utf-8"?>
<formControlPr xmlns="http://schemas.microsoft.com/office/spreadsheetml/2009/9/main" objectType="Drop" dropLines="11" dropStyle="combo" dx="16" fmlaLink="$O$9" fmlaRange="$Z$5:$Z$11" sel="6" val="0"/>
</file>

<file path=xl/ctrlProps/ctrlProp2.xml><?xml version="1.0" encoding="utf-8"?>
<formControlPr xmlns="http://schemas.microsoft.com/office/spreadsheetml/2009/9/main" objectType="Drop" dropLines="45" dropStyle="combo" dx="16" fmlaLink="$I$9" fmlaRange="Data!$C$7:$C$86" sel="1" val="0"/>
</file>

<file path=xl/ctrlProps/ctrlProp3.xml><?xml version="1.0" encoding="utf-8"?>
<formControlPr xmlns="http://schemas.microsoft.com/office/spreadsheetml/2009/9/main" objectType="Drop" dropLines="6" dropStyle="combo" dx="16" fmlaLink="$D$12" fmlaRange="$X$5:$X$10" sel="6" val="0"/>
</file>

<file path=xl/ctrlProps/ctrlProp4.xml><?xml version="1.0" encoding="utf-8"?>
<formControlPr xmlns="http://schemas.microsoft.com/office/spreadsheetml/2009/9/main" objectType="Drop" dropLines="6" dropStyle="combo" dx="16" fmlaLink="$I$12" fmlaRange="$X$5:$X$10" sel="6" val="0"/>
</file>

<file path=xl/ctrlProps/ctrlProp5.xml><?xml version="1.0" encoding="utf-8"?>
<formControlPr xmlns="http://schemas.microsoft.com/office/spreadsheetml/2009/9/main" objectType="Drop" dropLines="11" dropStyle="combo" dx="16" fmlaLink="$O$9" fmlaRange="$Z$5:$Z$14" sel="7" val="0"/>
</file>

<file path=xl/ctrlProps/ctrlProp6.xml><?xml version="1.0" encoding="utf-8"?>
<formControlPr xmlns="http://schemas.microsoft.com/office/spreadsheetml/2009/9/main" objectType="Drop" dropLines="6" dropStyle="combo" dx="16" fmlaLink="$O$12" fmlaRange="$X$5:$X$10" sel="6" val="0"/>
</file>

<file path=xl/ctrlProps/ctrlProp7.xml><?xml version="1.0" encoding="utf-8"?>
<formControlPr xmlns="http://schemas.microsoft.com/office/spreadsheetml/2009/9/main" objectType="Drop" dropLines="45" dropStyle="combo" dx="16" fmlaLink="$D$58" fmlaRange="Data!$C$7:$C$86" sel="3" val="0"/>
</file>

<file path=xl/ctrlProps/ctrlProp8.xml><?xml version="1.0" encoding="utf-8"?>
<formControlPr xmlns="http://schemas.microsoft.com/office/spreadsheetml/2009/9/main" objectType="Drop" dropLines="11" dropStyle="combo" dx="16" fmlaLink="$D$60" fmlaRange="$Z$5:$Z$14" sel="7" val="0"/>
</file>

<file path=xl/ctrlProps/ctrlProp9.xml><?xml version="1.0" encoding="utf-8"?>
<formControlPr xmlns="http://schemas.microsoft.com/office/spreadsheetml/2009/9/main" objectType="Drop" dropLines="40" dropStyle="combo" dx="16" fmlaLink="$D$9" fmlaRange="'Data (2)'!$C$6:$C$625" sel="383" val="379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527050</xdr:colOff>
          <xdr:row>8</xdr:row>
          <xdr:rowOff>6350</xdr:rowOff>
        </xdr:from>
        <xdr:to>
          <xdr:col>6</xdr:col>
          <xdr:colOff>25400</xdr:colOff>
          <xdr:row>9</xdr:row>
          <xdr:rowOff>19050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527050</xdr:colOff>
          <xdr:row>8</xdr:row>
          <xdr:rowOff>0</xdr:rowOff>
        </xdr:from>
        <xdr:to>
          <xdr:col>11</xdr:col>
          <xdr:colOff>25400</xdr:colOff>
          <xdr:row>9</xdr:row>
          <xdr:rowOff>12700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1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520700</xdr:colOff>
          <xdr:row>10</xdr:row>
          <xdr:rowOff>114300</xdr:rowOff>
        </xdr:from>
        <xdr:to>
          <xdr:col>4</xdr:col>
          <xdr:colOff>381000</xdr:colOff>
          <xdr:row>12</xdr:row>
          <xdr:rowOff>31750</xdr:rowOff>
        </xdr:to>
        <xdr:sp macro="" textlink="">
          <xdr:nvSpPr>
            <xdr:cNvPr id="11267" name="Drop Dow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527050</xdr:colOff>
          <xdr:row>10</xdr:row>
          <xdr:rowOff>107950</xdr:rowOff>
        </xdr:from>
        <xdr:to>
          <xdr:col>9</xdr:col>
          <xdr:colOff>381000</xdr:colOff>
          <xdr:row>12</xdr:row>
          <xdr:rowOff>25400</xdr:rowOff>
        </xdr:to>
        <xdr:sp macro="" textlink="">
          <xdr:nvSpPr>
            <xdr:cNvPr id="11268" name="Drop Dow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1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15937</xdr:colOff>
      <xdr:row>12</xdr:row>
      <xdr:rowOff>70224</xdr:rowOff>
    </xdr:from>
    <xdr:to>
      <xdr:col>12</xdr:col>
      <xdr:colOff>158501</xdr:colOff>
      <xdr:row>54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603250</xdr:colOff>
          <xdr:row>7</xdr:row>
          <xdr:rowOff>25400</xdr:rowOff>
        </xdr:from>
        <xdr:to>
          <xdr:col>18</xdr:col>
          <xdr:colOff>514350</xdr:colOff>
          <xdr:row>9</xdr:row>
          <xdr:rowOff>25400</xdr:rowOff>
        </xdr:to>
        <xdr:sp macro="" textlink="">
          <xdr:nvSpPr>
            <xdr:cNvPr id="11269" name="Drop Down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1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603250</xdr:colOff>
          <xdr:row>10</xdr:row>
          <xdr:rowOff>114300</xdr:rowOff>
        </xdr:from>
        <xdr:to>
          <xdr:col>15</xdr:col>
          <xdr:colOff>381000</xdr:colOff>
          <xdr:row>12</xdr:row>
          <xdr:rowOff>31750</xdr:rowOff>
        </xdr:to>
        <xdr:sp macro="" textlink="">
          <xdr:nvSpPr>
            <xdr:cNvPr id="11270" name="Drop Down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1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21790</xdr:colOff>
      <xdr:row>12</xdr:row>
      <xdr:rowOff>32372</xdr:rowOff>
    </xdr:from>
    <xdr:to>
      <xdr:col>24</xdr:col>
      <xdr:colOff>435661</xdr:colOff>
      <xdr:row>142</xdr:row>
      <xdr:rowOff>108858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56</xdr:row>
          <xdr:rowOff>101600</xdr:rowOff>
        </xdr:from>
        <xdr:to>
          <xdr:col>6</xdr:col>
          <xdr:colOff>31750</xdr:colOff>
          <xdr:row>58</xdr:row>
          <xdr:rowOff>31750</xdr:rowOff>
        </xdr:to>
        <xdr:sp macro="" textlink="">
          <xdr:nvSpPr>
            <xdr:cNvPr id="11271" name="Drop Down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58</xdr:row>
          <xdr:rowOff>107950</xdr:rowOff>
        </xdr:from>
        <xdr:to>
          <xdr:col>8</xdr:col>
          <xdr:colOff>330200</xdr:colOff>
          <xdr:row>60</xdr:row>
          <xdr:rowOff>57150</xdr:rowOff>
        </xdr:to>
        <xdr:sp macro="" textlink="">
          <xdr:nvSpPr>
            <xdr:cNvPr id="11272" name="Drop Down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1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29883</xdr:colOff>
      <xdr:row>60</xdr:row>
      <xdr:rowOff>107575</xdr:rowOff>
    </xdr:from>
    <xdr:to>
      <xdr:col>10</xdr:col>
      <xdr:colOff>82176</xdr:colOff>
      <xdr:row>87</xdr:row>
      <xdr:rowOff>59764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89CE23-D90E-9B13-48D9-55337195F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527050</xdr:colOff>
          <xdr:row>7</xdr:row>
          <xdr:rowOff>107950</xdr:rowOff>
        </xdr:from>
        <xdr:to>
          <xdr:col>6</xdr:col>
          <xdr:colOff>482600</xdr:colOff>
          <xdr:row>8</xdr:row>
          <xdr:rowOff>196850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527050</xdr:colOff>
          <xdr:row>7</xdr:row>
          <xdr:rowOff>120650</xdr:rowOff>
        </xdr:from>
        <xdr:to>
          <xdr:col>11</xdr:col>
          <xdr:colOff>476250</xdr:colOff>
          <xdr:row>8</xdr:row>
          <xdr:rowOff>209550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21167</xdr:colOff>
      <xdr:row>9</xdr:row>
      <xdr:rowOff>46034</xdr:rowOff>
    </xdr:from>
    <xdr:to>
      <xdr:col>11</xdr:col>
      <xdr:colOff>480786</xdr:colOff>
      <xdr:row>54</xdr:row>
      <xdr:rowOff>117929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1974850</xdr:colOff>
          <xdr:row>7</xdr:row>
          <xdr:rowOff>120650</xdr:rowOff>
        </xdr:from>
        <xdr:to>
          <xdr:col>17</xdr:col>
          <xdr:colOff>273050</xdr:colOff>
          <xdr:row>9</xdr:row>
          <xdr:rowOff>6350</xdr:rowOff>
        </xdr:to>
        <xdr:sp macro="" textlink="">
          <xdr:nvSpPr>
            <xdr:cNvPr id="13317" name="Drop Down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127000</xdr:colOff>
      <xdr:row>11</xdr:row>
      <xdr:rowOff>28571</xdr:rowOff>
    </xdr:from>
    <xdr:to>
      <xdr:col>24</xdr:col>
      <xdr:colOff>263524</xdr:colOff>
      <xdr:row>634</xdr:row>
      <xdr:rowOff>8465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6351</xdr:colOff>
      <xdr:row>1</xdr:row>
      <xdr:rowOff>50800</xdr:rowOff>
    </xdr:from>
    <xdr:to>
      <xdr:col>7</xdr:col>
      <xdr:colOff>1</xdr:colOff>
      <xdr:row>35</xdr:row>
      <xdr:rowOff>63723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17836F-050F-A3DF-AFED-2ADED091A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1" y="177800"/>
          <a:ext cx="3549650" cy="433092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13</xdr:col>
      <xdr:colOff>152564</xdr:colOff>
      <xdr:row>40</xdr:row>
      <xdr:rowOff>82809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00441A-C5CE-9228-E294-F0B698106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0" y="127000"/>
          <a:ext cx="3200564" cy="503580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20</xdr:col>
      <xdr:colOff>387527</xdr:colOff>
      <xdr:row>40</xdr:row>
      <xdr:rowOff>6605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FCE4B2-55D0-3302-2E87-65F4B6C06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19900" y="127000"/>
          <a:ext cx="3435527" cy="495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edc.gov.au/resources/detail/about-the-aedc-domains" TargetMode="External"/><Relationship Id="rId21" Type="http://schemas.openxmlformats.org/officeDocument/2006/relationships/hyperlink" Target="https://www.aedc.gov.au/resources/detail/about-the-aedc-domains" TargetMode="External"/><Relationship Id="rId42" Type="http://schemas.openxmlformats.org/officeDocument/2006/relationships/hyperlink" Target="https://www.aedc.gov.au/resources/detail/about-the-aedc-domains" TargetMode="External"/><Relationship Id="rId63" Type="http://schemas.openxmlformats.org/officeDocument/2006/relationships/hyperlink" Target="https://www.aedc.gov.au/resources/detail/about-the-aedc-domains" TargetMode="External"/><Relationship Id="rId84" Type="http://schemas.openxmlformats.org/officeDocument/2006/relationships/hyperlink" Target="https://www.aedc.gov.au/resources/detail/definition-of-aedc-terms" TargetMode="External"/><Relationship Id="rId138" Type="http://schemas.openxmlformats.org/officeDocument/2006/relationships/hyperlink" Target="https://www.aedc.gov.au/resources/detail/definition-of-aedc-terms" TargetMode="External"/><Relationship Id="rId159" Type="http://schemas.openxmlformats.org/officeDocument/2006/relationships/hyperlink" Target="https://www.aedc.gov.au/resources/detail/about-the-aedc-domains" TargetMode="External"/><Relationship Id="rId170" Type="http://schemas.openxmlformats.org/officeDocument/2006/relationships/hyperlink" Target="https://www.aedc.gov.au/resources/detail/definition-of-aedc-terms" TargetMode="External"/><Relationship Id="rId107" Type="http://schemas.openxmlformats.org/officeDocument/2006/relationships/hyperlink" Target="https://www.aedc.gov.au/resources/detail/definition-of-aedc-terms" TargetMode="External"/><Relationship Id="rId11" Type="http://schemas.openxmlformats.org/officeDocument/2006/relationships/hyperlink" Target="https://www.aedc.gov.au/resources/detail/definition-of-aedc-terms" TargetMode="External"/><Relationship Id="rId32" Type="http://schemas.openxmlformats.org/officeDocument/2006/relationships/hyperlink" Target="https://www.aedc.gov.au/resources/detail/definition-of-aedc-terms" TargetMode="External"/><Relationship Id="rId53" Type="http://schemas.openxmlformats.org/officeDocument/2006/relationships/hyperlink" Target="https://www.aedc.gov.au/resources/detail/definition-of-aedc-terms" TargetMode="External"/><Relationship Id="rId74" Type="http://schemas.openxmlformats.org/officeDocument/2006/relationships/hyperlink" Target="https://www.aedc.gov.au/resources/detail/about-the-aedc-domains" TargetMode="External"/><Relationship Id="rId128" Type="http://schemas.openxmlformats.org/officeDocument/2006/relationships/hyperlink" Target="https://www.aedc.gov.au/resources/detail/about-the-aedc-domains" TargetMode="External"/><Relationship Id="rId149" Type="http://schemas.openxmlformats.org/officeDocument/2006/relationships/hyperlink" Target="https://www.aedc.gov.au/resources/detail/about-the-aedc-domains" TargetMode="External"/><Relationship Id="rId5" Type="http://schemas.openxmlformats.org/officeDocument/2006/relationships/hyperlink" Target="https://www.aedc.gov.au/resources/detail/about-the-aedc-domains" TargetMode="External"/><Relationship Id="rId95" Type="http://schemas.openxmlformats.org/officeDocument/2006/relationships/hyperlink" Target="https://www.aedc.gov.au/resources/detail/about-the-aedc-domains" TargetMode="External"/><Relationship Id="rId160" Type="http://schemas.openxmlformats.org/officeDocument/2006/relationships/hyperlink" Target="https://www.aedc.gov.au/resources/detail/about-the-aedc-domains" TargetMode="External"/><Relationship Id="rId181" Type="http://schemas.openxmlformats.org/officeDocument/2006/relationships/hyperlink" Target="https://www.aedc.gov.au/resources/detail/definition-of-aedc-terms" TargetMode="External"/><Relationship Id="rId22" Type="http://schemas.openxmlformats.org/officeDocument/2006/relationships/hyperlink" Target="https://www.aedc.gov.au/resources/detail/about-the-aedc-domains" TargetMode="External"/><Relationship Id="rId43" Type="http://schemas.openxmlformats.org/officeDocument/2006/relationships/hyperlink" Target="https://www.aedc.gov.au/resources/detail/about-the-aedc-domains" TargetMode="External"/><Relationship Id="rId64" Type="http://schemas.openxmlformats.org/officeDocument/2006/relationships/hyperlink" Target="https://www.aedc.gov.au/resources/detail/definition-of-aedc-terms" TargetMode="External"/><Relationship Id="rId118" Type="http://schemas.openxmlformats.org/officeDocument/2006/relationships/hyperlink" Target="https://www.aedc.gov.au/resources/detail/definition-of-aedc-terms" TargetMode="External"/><Relationship Id="rId139" Type="http://schemas.openxmlformats.org/officeDocument/2006/relationships/hyperlink" Target="https://www.aedc.gov.au/resources/detail/definition-of-aedc-terms" TargetMode="External"/><Relationship Id="rId85" Type="http://schemas.openxmlformats.org/officeDocument/2006/relationships/hyperlink" Target="https://www.aedc.gov.au/resources/detail/definition-of-aedc-terms" TargetMode="External"/><Relationship Id="rId150" Type="http://schemas.openxmlformats.org/officeDocument/2006/relationships/hyperlink" Target="https://www.aedc.gov.au/resources/detail/about-the-aedc-domains" TargetMode="External"/><Relationship Id="rId171" Type="http://schemas.openxmlformats.org/officeDocument/2006/relationships/hyperlink" Target="https://www.aedc.gov.au/resources/detail/definition-of-aedc-terms" TargetMode="External"/><Relationship Id="rId12" Type="http://schemas.openxmlformats.org/officeDocument/2006/relationships/hyperlink" Target="https://www.aedc.gov.au/resources/detail/definition-of-aedc-terms" TargetMode="External"/><Relationship Id="rId33" Type="http://schemas.openxmlformats.org/officeDocument/2006/relationships/hyperlink" Target="https://www.aedc.gov.au/resources/detail/definition-of-aedc-terms" TargetMode="External"/><Relationship Id="rId108" Type="http://schemas.openxmlformats.org/officeDocument/2006/relationships/hyperlink" Target="https://www.aedc.gov.au/resources/detail/definition-of-aedc-terms" TargetMode="External"/><Relationship Id="rId129" Type="http://schemas.openxmlformats.org/officeDocument/2006/relationships/hyperlink" Target="https://www.aedc.gov.au/resources/detail/about-the-aedc-domains" TargetMode="External"/><Relationship Id="rId54" Type="http://schemas.openxmlformats.org/officeDocument/2006/relationships/hyperlink" Target="https://www.aedc.gov.au/resources/detail/definition-of-aedc-terms" TargetMode="External"/><Relationship Id="rId75" Type="http://schemas.openxmlformats.org/officeDocument/2006/relationships/hyperlink" Target="https://www.aedc.gov.au/resources/detail/about-the-aedc-domains" TargetMode="External"/><Relationship Id="rId96" Type="http://schemas.openxmlformats.org/officeDocument/2006/relationships/hyperlink" Target="https://www.aedc.gov.au/resources/detail/about-the-aedc-domains" TargetMode="External"/><Relationship Id="rId140" Type="http://schemas.openxmlformats.org/officeDocument/2006/relationships/hyperlink" Target="https://www.aedc.gov.au/resources/detail/definition-of-aedc-terms" TargetMode="External"/><Relationship Id="rId161" Type="http://schemas.openxmlformats.org/officeDocument/2006/relationships/hyperlink" Target="https://www.aedc.gov.au/resources/detail/about-the-aedc-domains" TargetMode="External"/><Relationship Id="rId182" Type="http://schemas.openxmlformats.org/officeDocument/2006/relationships/hyperlink" Target="https://www.aedc.gov.au/resources/detail/definition-of-aedc-terms" TargetMode="External"/><Relationship Id="rId6" Type="http://schemas.openxmlformats.org/officeDocument/2006/relationships/hyperlink" Target="https://www.aedc.gov.au/resources/detail/about-the-aedc-domains" TargetMode="External"/><Relationship Id="rId23" Type="http://schemas.openxmlformats.org/officeDocument/2006/relationships/hyperlink" Target="https://www.aedc.gov.au/resources/detail/about-the-aedc-domains" TargetMode="External"/><Relationship Id="rId119" Type="http://schemas.openxmlformats.org/officeDocument/2006/relationships/hyperlink" Target="https://www.aedc.gov.au/resources/detail/definition-of-aedc-terms" TargetMode="External"/><Relationship Id="rId44" Type="http://schemas.openxmlformats.org/officeDocument/2006/relationships/hyperlink" Target="https://www.aedc.gov.au/resources/detail/about-the-aedc-domains" TargetMode="External"/><Relationship Id="rId65" Type="http://schemas.openxmlformats.org/officeDocument/2006/relationships/hyperlink" Target="https://www.aedc.gov.au/resources/detail/definition-of-aedc-terms" TargetMode="External"/><Relationship Id="rId86" Type="http://schemas.openxmlformats.org/officeDocument/2006/relationships/hyperlink" Target="https://www.aedc.gov.au/resources/detail/definition-of-aedc-terms" TargetMode="External"/><Relationship Id="rId130" Type="http://schemas.openxmlformats.org/officeDocument/2006/relationships/hyperlink" Target="https://www.aedc.gov.au/resources/detail/about-the-aedc-domains" TargetMode="External"/><Relationship Id="rId151" Type="http://schemas.openxmlformats.org/officeDocument/2006/relationships/hyperlink" Target="https://www.aedc.gov.au/resources/detail/about-the-aedc-domains" TargetMode="External"/><Relationship Id="rId172" Type="http://schemas.openxmlformats.org/officeDocument/2006/relationships/hyperlink" Target="https://www.aedc.gov.au/resources/detail/about-the-aedc-domains" TargetMode="External"/><Relationship Id="rId13" Type="http://schemas.openxmlformats.org/officeDocument/2006/relationships/hyperlink" Target="https://www.aedc.gov.au/resources/detail/definition-of-aedc-terms" TargetMode="External"/><Relationship Id="rId18" Type="http://schemas.openxmlformats.org/officeDocument/2006/relationships/hyperlink" Target="https://www.aedc.gov.au/resources/detail/definition-of-aedc-terms" TargetMode="External"/><Relationship Id="rId39" Type="http://schemas.openxmlformats.org/officeDocument/2006/relationships/hyperlink" Target="https://www.aedc.gov.au/resources/detail/about-the-aedc-domains" TargetMode="External"/><Relationship Id="rId109" Type="http://schemas.openxmlformats.org/officeDocument/2006/relationships/hyperlink" Target="https://www.aedc.gov.au/resources/detail/about-the-aedc-domains" TargetMode="External"/><Relationship Id="rId34" Type="http://schemas.openxmlformats.org/officeDocument/2006/relationships/hyperlink" Target="https://www.aedc.gov.au/resources/detail/definition-of-aedc-terms" TargetMode="External"/><Relationship Id="rId50" Type="http://schemas.openxmlformats.org/officeDocument/2006/relationships/hyperlink" Target="https://www.aedc.gov.au/resources/detail/definition-of-aedc-terms" TargetMode="External"/><Relationship Id="rId55" Type="http://schemas.openxmlformats.org/officeDocument/2006/relationships/hyperlink" Target="https://www.aedc.gov.au/resources/detail/about-the-aedc-domains" TargetMode="External"/><Relationship Id="rId76" Type="http://schemas.openxmlformats.org/officeDocument/2006/relationships/hyperlink" Target="https://www.aedc.gov.au/resources/detail/about-the-aedc-domains" TargetMode="External"/><Relationship Id="rId97" Type="http://schemas.openxmlformats.org/officeDocument/2006/relationships/hyperlink" Target="https://www.aedc.gov.au/resources/detail/about-the-aedc-domains" TargetMode="External"/><Relationship Id="rId104" Type="http://schemas.openxmlformats.org/officeDocument/2006/relationships/hyperlink" Target="https://www.aedc.gov.au/resources/detail/definition-of-aedc-terms" TargetMode="External"/><Relationship Id="rId120" Type="http://schemas.openxmlformats.org/officeDocument/2006/relationships/hyperlink" Target="https://www.aedc.gov.au/resources/detail/definition-of-aedc-terms" TargetMode="External"/><Relationship Id="rId125" Type="http://schemas.openxmlformats.org/officeDocument/2006/relationships/hyperlink" Target="https://www.aedc.gov.au/resources/detail/definition-of-aedc-terms" TargetMode="External"/><Relationship Id="rId141" Type="http://schemas.openxmlformats.org/officeDocument/2006/relationships/hyperlink" Target="https://www.aedc.gov.au/resources/detail/definition-of-aedc-terms" TargetMode="External"/><Relationship Id="rId146" Type="http://schemas.openxmlformats.org/officeDocument/2006/relationships/hyperlink" Target="https://www.aedc.gov.au/resources/detail/about-the-aedc-domains" TargetMode="External"/><Relationship Id="rId167" Type="http://schemas.openxmlformats.org/officeDocument/2006/relationships/hyperlink" Target="https://www.aedc.gov.au/resources/detail/definition-of-aedc-terms" TargetMode="External"/><Relationship Id="rId188" Type="http://schemas.openxmlformats.org/officeDocument/2006/relationships/hyperlink" Target="https://www.aedc.gov.au/resources/detail/definition-of-aedc-terms" TargetMode="External"/><Relationship Id="rId7" Type="http://schemas.openxmlformats.org/officeDocument/2006/relationships/hyperlink" Target="https://www.aedc.gov.au/resources/detail/about-the-aedc-domains" TargetMode="External"/><Relationship Id="rId71" Type="http://schemas.openxmlformats.org/officeDocument/2006/relationships/hyperlink" Target="https://www.aedc.gov.au/resources/detail/definition-of-aedc-terms" TargetMode="External"/><Relationship Id="rId92" Type="http://schemas.openxmlformats.org/officeDocument/2006/relationships/hyperlink" Target="https://www.aedc.gov.au/resources/detail/about-the-aedc-domains" TargetMode="External"/><Relationship Id="rId162" Type="http://schemas.openxmlformats.org/officeDocument/2006/relationships/hyperlink" Target="https://www.aedc.gov.au/resources/detail/about-the-aedc-domains" TargetMode="External"/><Relationship Id="rId183" Type="http://schemas.openxmlformats.org/officeDocument/2006/relationships/hyperlink" Target="https://www.aedc.gov.au/resources/detail/definition-of-aedc-terms" TargetMode="External"/><Relationship Id="rId2" Type="http://schemas.openxmlformats.org/officeDocument/2006/relationships/hyperlink" Target="https://www.aedc.gov.au/resources/detail/about-the-aedc-domains" TargetMode="External"/><Relationship Id="rId29" Type="http://schemas.openxmlformats.org/officeDocument/2006/relationships/hyperlink" Target="https://www.aedc.gov.au/resources/detail/definition-of-aedc-terms" TargetMode="External"/><Relationship Id="rId24" Type="http://schemas.openxmlformats.org/officeDocument/2006/relationships/hyperlink" Target="https://www.aedc.gov.au/resources/detail/about-the-aedc-domains" TargetMode="External"/><Relationship Id="rId40" Type="http://schemas.openxmlformats.org/officeDocument/2006/relationships/hyperlink" Target="https://www.aedc.gov.au/resources/detail/about-the-aedc-domains" TargetMode="External"/><Relationship Id="rId45" Type="http://schemas.openxmlformats.org/officeDocument/2006/relationships/hyperlink" Target="https://www.aedc.gov.au/resources/detail/about-the-aedc-domains" TargetMode="External"/><Relationship Id="rId66" Type="http://schemas.openxmlformats.org/officeDocument/2006/relationships/hyperlink" Target="https://www.aedc.gov.au/resources/detail/definition-of-aedc-terms" TargetMode="External"/><Relationship Id="rId87" Type="http://schemas.openxmlformats.org/officeDocument/2006/relationships/hyperlink" Target="https://www.aedc.gov.au/resources/detail/definition-of-aedc-terms" TargetMode="External"/><Relationship Id="rId110" Type="http://schemas.openxmlformats.org/officeDocument/2006/relationships/hyperlink" Target="https://www.aedc.gov.au/resources/detail/about-the-aedc-domains" TargetMode="External"/><Relationship Id="rId115" Type="http://schemas.openxmlformats.org/officeDocument/2006/relationships/hyperlink" Target="https://www.aedc.gov.au/resources/detail/about-the-aedc-domains" TargetMode="External"/><Relationship Id="rId131" Type="http://schemas.openxmlformats.org/officeDocument/2006/relationships/hyperlink" Target="https://www.aedc.gov.au/resources/detail/about-the-aedc-domains" TargetMode="External"/><Relationship Id="rId136" Type="http://schemas.openxmlformats.org/officeDocument/2006/relationships/hyperlink" Target="https://www.aedc.gov.au/resources/detail/definition-of-aedc-terms" TargetMode="External"/><Relationship Id="rId157" Type="http://schemas.openxmlformats.org/officeDocument/2006/relationships/hyperlink" Target="https://www.aedc.gov.au/resources/detail/about-the-aedc-domains" TargetMode="External"/><Relationship Id="rId178" Type="http://schemas.openxmlformats.org/officeDocument/2006/relationships/hyperlink" Target="https://www.aedc.gov.au/resources/detail/about-the-aedc-domains" TargetMode="External"/><Relationship Id="rId61" Type="http://schemas.openxmlformats.org/officeDocument/2006/relationships/hyperlink" Target="https://www.aedc.gov.au/resources/detail/about-the-aedc-domains" TargetMode="External"/><Relationship Id="rId82" Type="http://schemas.openxmlformats.org/officeDocument/2006/relationships/hyperlink" Target="https://www.aedc.gov.au/resources/detail/definition-of-aedc-terms" TargetMode="External"/><Relationship Id="rId152" Type="http://schemas.openxmlformats.org/officeDocument/2006/relationships/hyperlink" Target="https://www.aedc.gov.au/resources/detail/about-the-aedc-domains" TargetMode="External"/><Relationship Id="rId173" Type="http://schemas.openxmlformats.org/officeDocument/2006/relationships/hyperlink" Target="https://www.aedc.gov.au/resources/detail/about-the-aedc-domains" TargetMode="External"/><Relationship Id="rId19" Type="http://schemas.openxmlformats.org/officeDocument/2006/relationships/hyperlink" Target="https://www.aedc.gov.au/resources/detail/about-the-aedc-domains" TargetMode="External"/><Relationship Id="rId14" Type="http://schemas.openxmlformats.org/officeDocument/2006/relationships/hyperlink" Target="https://www.aedc.gov.au/resources/detail/definition-of-aedc-terms" TargetMode="External"/><Relationship Id="rId30" Type="http://schemas.openxmlformats.org/officeDocument/2006/relationships/hyperlink" Target="https://www.aedc.gov.au/resources/detail/definition-of-aedc-terms" TargetMode="External"/><Relationship Id="rId35" Type="http://schemas.openxmlformats.org/officeDocument/2006/relationships/hyperlink" Target="https://www.aedc.gov.au/resources/detail/definition-of-aedc-terms" TargetMode="External"/><Relationship Id="rId56" Type="http://schemas.openxmlformats.org/officeDocument/2006/relationships/hyperlink" Target="https://www.aedc.gov.au/resources/detail/about-the-aedc-domains" TargetMode="External"/><Relationship Id="rId77" Type="http://schemas.openxmlformats.org/officeDocument/2006/relationships/hyperlink" Target="https://www.aedc.gov.au/resources/detail/about-the-aedc-domains" TargetMode="External"/><Relationship Id="rId100" Type="http://schemas.openxmlformats.org/officeDocument/2006/relationships/hyperlink" Target="https://www.aedc.gov.au/resources/detail/definition-of-aedc-terms" TargetMode="External"/><Relationship Id="rId105" Type="http://schemas.openxmlformats.org/officeDocument/2006/relationships/hyperlink" Target="https://www.aedc.gov.au/resources/detail/definition-of-aedc-terms" TargetMode="External"/><Relationship Id="rId126" Type="http://schemas.openxmlformats.org/officeDocument/2006/relationships/hyperlink" Target="https://www.aedc.gov.au/resources/detail/definition-of-aedc-terms" TargetMode="External"/><Relationship Id="rId147" Type="http://schemas.openxmlformats.org/officeDocument/2006/relationships/hyperlink" Target="https://www.aedc.gov.au/resources/detail/about-the-aedc-domains" TargetMode="External"/><Relationship Id="rId168" Type="http://schemas.openxmlformats.org/officeDocument/2006/relationships/hyperlink" Target="https://www.aedc.gov.au/resources/detail/definition-of-aedc-terms" TargetMode="External"/><Relationship Id="rId8" Type="http://schemas.openxmlformats.org/officeDocument/2006/relationships/hyperlink" Target="https://www.aedc.gov.au/resources/detail/about-the-aedc-domains" TargetMode="External"/><Relationship Id="rId51" Type="http://schemas.openxmlformats.org/officeDocument/2006/relationships/hyperlink" Target="https://www.aedc.gov.au/resources/detail/definition-of-aedc-terms" TargetMode="External"/><Relationship Id="rId72" Type="http://schemas.openxmlformats.org/officeDocument/2006/relationships/hyperlink" Target="https://www.aedc.gov.au/resources/detail/definition-of-aedc-terms" TargetMode="External"/><Relationship Id="rId93" Type="http://schemas.openxmlformats.org/officeDocument/2006/relationships/hyperlink" Target="https://www.aedc.gov.au/resources/detail/about-the-aedc-domains" TargetMode="External"/><Relationship Id="rId98" Type="http://schemas.openxmlformats.org/officeDocument/2006/relationships/hyperlink" Target="https://www.aedc.gov.au/resources/detail/about-the-aedc-domains" TargetMode="External"/><Relationship Id="rId121" Type="http://schemas.openxmlformats.org/officeDocument/2006/relationships/hyperlink" Target="https://www.aedc.gov.au/resources/detail/definition-of-aedc-terms" TargetMode="External"/><Relationship Id="rId142" Type="http://schemas.openxmlformats.org/officeDocument/2006/relationships/hyperlink" Target="https://www.aedc.gov.au/resources/detail/definition-of-aedc-terms" TargetMode="External"/><Relationship Id="rId163" Type="http://schemas.openxmlformats.org/officeDocument/2006/relationships/hyperlink" Target="https://www.aedc.gov.au/resources/detail/definition-of-aedc-terms" TargetMode="External"/><Relationship Id="rId184" Type="http://schemas.openxmlformats.org/officeDocument/2006/relationships/hyperlink" Target="https://www.aedc.gov.au/resources/detail/definition-of-aedc-terms" TargetMode="External"/><Relationship Id="rId189" Type="http://schemas.openxmlformats.org/officeDocument/2006/relationships/hyperlink" Target="https://www.aedc.gov.au/resources/detail/definition-of-aedc-terms" TargetMode="External"/><Relationship Id="rId3" Type="http://schemas.openxmlformats.org/officeDocument/2006/relationships/hyperlink" Target="https://www.aedc.gov.au/resources/detail/about-the-aedc-domains" TargetMode="External"/><Relationship Id="rId25" Type="http://schemas.openxmlformats.org/officeDocument/2006/relationships/hyperlink" Target="https://www.aedc.gov.au/resources/detail/about-the-aedc-domains" TargetMode="External"/><Relationship Id="rId46" Type="http://schemas.openxmlformats.org/officeDocument/2006/relationships/hyperlink" Target="https://www.aedc.gov.au/resources/detail/definition-of-aedc-terms" TargetMode="External"/><Relationship Id="rId67" Type="http://schemas.openxmlformats.org/officeDocument/2006/relationships/hyperlink" Target="https://www.aedc.gov.au/resources/detail/definition-of-aedc-terms" TargetMode="External"/><Relationship Id="rId116" Type="http://schemas.openxmlformats.org/officeDocument/2006/relationships/hyperlink" Target="https://www.aedc.gov.au/resources/detail/about-the-aedc-domains" TargetMode="External"/><Relationship Id="rId137" Type="http://schemas.openxmlformats.org/officeDocument/2006/relationships/hyperlink" Target="https://www.aedc.gov.au/resources/detail/definition-of-aedc-terms" TargetMode="External"/><Relationship Id="rId158" Type="http://schemas.openxmlformats.org/officeDocument/2006/relationships/hyperlink" Target="https://www.aedc.gov.au/resources/detail/about-the-aedc-domains" TargetMode="External"/><Relationship Id="rId20" Type="http://schemas.openxmlformats.org/officeDocument/2006/relationships/hyperlink" Target="https://www.aedc.gov.au/resources/detail/about-the-aedc-domains" TargetMode="External"/><Relationship Id="rId41" Type="http://schemas.openxmlformats.org/officeDocument/2006/relationships/hyperlink" Target="https://www.aedc.gov.au/resources/detail/about-the-aedc-domains" TargetMode="External"/><Relationship Id="rId62" Type="http://schemas.openxmlformats.org/officeDocument/2006/relationships/hyperlink" Target="https://www.aedc.gov.au/resources/detail/about-the-aedc-domains" TargetMode="External"/><Relationship Id="rId83" Type="http://schemas.openxmlformats.org/officeDocument/2006/relationships/hyperlink" Target="https://www.aedc.gov.au/resources/detail/definition-of-aedc-terms" TargetMode="External"/><Relationship Id="rId88" Type="http://schemas.openxmlformats.org/officeDocument/2006/relationships/hyperlink" Target="https://www.aedc.gov.au/resources/detail/definition-of-aedc-terms" TargetMode="External"/><Relationship Id="rId111" Type="http://schemas.openxmlformats.org/officeDocument/2006/relationships/hyperlink" Target="https://www.aedc.gov.au/resources/detail/about-the-aedc-domains" TargetMode="External"/><Relationship Id="rId132" Type="http://schemas.openxmlformats.org/officeDocument/2006/relationships/hyperlink" Target="https://www.aedc.gov.au/resources/detail/about-the-aedc-domains" TargetMode="External"/><Relationship Id="rId153" Type="http://schemas.openxmlformats.org/officeDocument/2006/relationships/hyperlink" Target="https://www.aedc.gov.au/resources/detail/about-the-aedc-domains" TargetMode="External"/><Relationship Id="rId174" Type="http://schemas.openxmlformats.org/officeDocument/2006/relationships/hyperlink" Target="https://www.aedc.gov.au/resources/detail/about-the-aedc-domains" TargetMode="External"/><Relationship Id="rId179" Type="http://schemas.openxmlformats.org/officeDocument/2006/relationships/hyperlink" Target="https://www.aedc.gov.au/resources/detail/about-the-aedc-domains" TargetMode="External"/><Relationship Id="rId15" Type="http://schemas.openxmlformats.org/officeDocument/2006/relationships/hyperlink" Target="https://www.aedc.gov.au/resources/detail/definition-of-aedc-terms" TargetMode="External"/><Relationship Id="rId36" Type="http://schemas.openxmlformats.org/officeDocument/2006/relationships/hyperlink" Target="https://www.aedc.gov.au/resources/detail/definition-of-aedc-terms" TargetMode="External"/><Relationship Id="rId57" Type="http://schemas.openxmlformats.org/officeDocument/2006/relationships/hyperlink" Target="https://www.aedc.gov.au/resources/detail/about-the-aedc-domains" TargetMode="External"/><Relationship Id="rId106" Type="http://schemas.openxmlformats.org/officeDocument/2006/relationships/hyperlink" Target="https://www.aedc.gov.au/resources/detail/definition-of-aedc-terms" TargetMode="External"/><Relationship Id="rId127" Type="http://schemas.openxmlformats.org/officeDocument/2006/relationships/hyperlink" Target="https://www.aedc.gov.au/resources/detail/about-the-aedc-domains" TargetMode="External"/><Relationship Id="rId10" Type="http://schemas.openxmlformats.org/officeDocument/2006/relationships/hyperlink" Target="https://www.aedc.gov.au/resources/detail/definition-of-aedc-terms" TargetMode="External"/><Relationship Id="rId31" Type="http://schemas.openxmlformats.org/officeDocument/2006/relationships/hyperlink" Target="https://www.aedc.gov.au/resources/detail/definition-of-aedc-terms" TargetMode="External"/><Relationship Id="rId52" Type="http://schemas.openxmlformats.org/officeDocument/2006/relationships/hyperlink" Target="https://www.aedc.gov.au/resources/detail/definition-of-aedc-terms" TargetMode="External"/><Relationship Id="rId73" Type="http://schemas.openxmlformats.org/officeDocument/2006/relationships/hyperlink" Target="https://www.aedc.gov.au/resources/detail/about-the-aedc-domains" TargetMode="External"/><Relationship Id="rId78" Type="http://schemas.openxmlformats.org/officeDocument/2006/relationships/hyperlink" Target="https://www.aedc.gov.au/resources/detail/about-the-aedc-domains" TargetMode="External"/><Relationship Id="rId94" Type="http://schemas.openxmlformats.org/officeDocument/2006/relationships/hyperlink" Target="https://www.aedc.gov.au/resources/detail/about-the-aedc-domains" TargetMode="External"/><Relationship Id="rId99" Type="http://schemas.openxmlformats.org/officeDocument/2006/relationships/hyperlink" Target="https://www.aedc.gov.au/resources/detail/about-the-aedc-domains" TargetMode="External"/><Relationship Id="rId101" Type="http://schemas.openxmlformats.org/officeDocument/2006/relationships/hyperlink" Target="https://www.aedc.gov.au/resources/detail/definition-of-aedc-terms" TargetMode="External"/><Relationship Id="rId122" Type="http://schemas.openxmlformats.org/officeDocument/2006/relationships/hyperlink" Target="https://www.aedc.gov.au/resources/detail/definition-of-aedc-terms" TargetMode="External"/><Relationship Id="rId143" Type="http://schemas.openxmlformats.org/officeDocument/2006/relationships/hyperlink" Target="https://www.aedc.gov.au/resources/detail/definition-of-aedc-terms" TargetMode="External"/><Relationship Id="rId148" Type="http://schemas.openxmlformats.org/officeDocument/2006/relationships/hyperlink" Target="https://www.aedc.gov.au/resources/detail/about-the-aedc-domains" TargetMode="External"/><Relationship Id="rId164" Type="http://schemas.openxmlformats.org/officeDocument/2006/relationships/hyperlink" Target="https://www.aedc.gov.au/resources/detail/definition-of-aedc-terms" TargetMode="External"/><Relationship Id="rId169" Type="http://schemas.openxmlformats.org/officeDocument/2006/relationships/hyperlink" Target="https://www.aedc.gov.au/resources/detail/definition-of-aedc-terms" TargetMode="External"/><Relationship Id="rId185" Type="http://schemas.openxmlformats.org/officeDocument/2006/relationships/hyperlink" Target="https://www.aedc.gov.au/resources/detail/definition-of-aedc-terms" TargetMode="External"/><Relationship Id="rId4" Type="http://schemas.openxmlformats.org/officeDocument/2006/relationships/hyperlink" Target="https://www.aedc.gov.au/resources/detail/about-the-aedc-domains" TargetMode="External"/><Relationship Id="rId9" Type="http://schemas.openxmlformats.org/officeDocument/2006/relationships/hyperlink" Target="https://www.aedc.gov.au/resources/detail/about-the-aedc-domains" TargetMode="External"/><Relationship Id="rId180" Type="http://schemas.openxmlformats.org/officeDocument/2006/relationships/hyperlink" Target="https://www.aedc.gov.au/resources/detail/about-the-aedc-domains" TargetMode="External"/><Relationship Id="rId26" Type="http://schemas.openxmlformats.org/officeDocument/2006/relationships/hyperlink" Target="https://www.aedc.gov.au/resources/detail/about-the-aedc-domains" TargetMode="External"/><Relationship Id="rId47" Type="http://schemas.openxmlformats.org/officeDocument/2006/relationships/hyperlink" Target="https://www.aedc.gov.au/resources/detail/definition-of-aedc-terms" TargetMode="External"/><Relationship Id="rId68" Type="http://schemas.openxmlformats.org/officeDocument/2006/relationships/hyperlink" Target="https://www.aedc.gov.au/resources/detail/definition-of-aedc-terms" TargetMode="External"/><Relationship Id="rId89" Type="http://schemas.openxmlformats.org/officeDocument/2006/relationships/hyperlink" Target="https://www.aedc.gov.au/resources/detail/definition-of-aedc-terms" TargetMode="External"/><Relationship Id="rId112" Type="http://schemas.openxmlformats.org/officeDocument/2006/relationships/hyperlink" Target="https://www.aedc.gov.au/resources/detail/about-the-aedc-domains" TargetMode="External"/><Relationship Id="rId133" Type="http://schemas.openxmlformats.org/officeDocument/2006/relationships/hyperlink" Target="https://www.aedc.gov.au/resources/detail/about-the-aedc-domains" TargetMode="External"/><Relationship Id="rId154" Type="http://schemas.openxmlformats.org/officeDocument/2006/relationships/hyperlink" Target="https://www.aedc.gov.au/resources/detail/about-the-aedc-domains" TargetMode="External"/><Relationship Id="rId175" Type="http://schemas.openxmlformats.org/officeDocument/2006/relationships/hyperlink" Target="https://www.aedc.gov.au/resources/detail/about-the-aedc-domains" TargetMode="External"/><Relationship Id="rId16" Type="http://schemas.openxmlformats.org/officeDocument/2006/relationships/hyperlink" Target="https://www.aedc.gov.au/resources/detail/definition-of-aedc-terms" TargetMode="External"/><Relationship Id="rId37" Type="http://schemas.openxmlformats.org/officeDocument/2006/relationships/hyperlink" Target="https://www.aedc.gov.au/resources/detail/about-the-aedc-domains" TargetMode="External"/><Relationship Id="rId58" Type="http://schemas.openxmlformats.org/officeDocument/2006/relationships/hyperlink" Target="https://www.aedc.gov.au/resources/detail/about-the-aedc-domains" TargetMode="External"/><Relationship Id="rId79" Type="http://schemas.openxmlformats.org/officeDocument/2006/relationships/hyperlink" Target="https://www.aedc.gov.au/resources/detail/about-the-aedc-domains" TargetMode="External"/><Relationship Id="rId102" Type="http://schemas.openxmlformats.org/officeDocument/2006/relationships/hyperlink" Target="https://www.aedc.gov.au/resources/detail/definition-of-aedc-terms" TargetMode="External"/><Relationship Id="rId123" Type="http://schemas.openxmlformats.org/officeDocument/2006/relationships/hyperlink" Target="https://www.aedc.gov.au/resources/detail/definition-of-aedc-terms" TargetMode="External"/><Relationship Id="rId144" Type="http://schemas.openxmlformats.org/officeDocument/2006/relationships/hyperlink" Target="https://www.aedc.gov.au/resources/detail/definition-of-aedc-terms" TargetMode="External"/><Relationship Id="rId90" Type="http://schemas.openxmlformats.org/officeDocument/2006/relationships/hyperlink" Target="https://www.aedc.gov.au/resources/detail/definition-of-aedc-terms" TargetMode="External"/><Relationship Id="rId165" Type="http://schemas.openxmlformats.org/officeDocument/2006/relationships/hyperlink" Target="https://www.aedc.gov.au/resources/detail/definition-of-aedc-terms" TargetMode="External"/><Relationship Id="rId186" Type="http://schemas.openxmlformats.org/officeDocument/2006/relationships/hyperlink" Target="https://www.aedc.gov.au/resources/detail/definition-of-aedc-terms" TargetMode="External"/><Relationship Id="rId27" Type="http://schemas.openxmlformats.org/officeDocument/2006/relationships/hyperlink" Target="https://www.aedc.gov.au/resources/detail/about-the-aedc-domains" TargetMode="External"/><Relationship Id="rId48" Type="http://schemas.openxmlformats.org/officeDocument/2006/relationships/hyperlink" Target="https://www.aedc.gov.au/resources/detail/definition-of-aedc-terms" TargetMode="External"/><Relationship Id="rId69" Type="http://schemas.openxmlformats.org/officeDocument/2006/relationships/hyperlink" Target="https://www.aedc.gov.au/resources/detail/definition-of-aedc-terms" TargetMode="External"/><Relationship Id="rId113" Type="http://schemas.openxmlformats.org/officeDocument/2006/relationships/hyperlink" Target="https://www.aedc.gov.au/resources/detail/about-the-aedc-domains" TargetMode="External"/><Relationship Id="rId134" Type="http://schemas.openxmlformats.org/officeDocument/2006/relationships/hyperlink" Target="https://www.aedc.gov.au/resources/detail/about-the-aedc-domains" TargetMode="External"/><Relationship Id="rId80" Type="http://schemas.openxmlformats.org/officeDocument/2006/relationships/hyperlink" Target="https://www.aedc.gov.au/resources/detail/about-the-aedc-domains" TargetMode="External"/><Relationship Id="rId155" Type="http://schemas.openxmlformats.org/officeDocument/2006/relationships/hyperlink" Target="https://www.aedc.gov.au/resources/detail/about-the-aedc-domains" TargetMode="External"/><Relationship Id="rId176" Type="http://schemas.openxmlformats.org/officeDocument/2006/relationships/hyperlink" Target="https://www.aedc.gov.au/resources/detail/about-the-aedc-domains" TargetMode="External"/><Relationship Id="rId17" Type="http://schemas.openxmlformats.org/officeDocument/2006/relationships/hyperlink" Target="https://www.aedc.gov.au/resources/detail/definition-of-aedc-terms" TargetMode="External"/><Relationship Id="rId38" Type="http://schemas.openxmlformats.org/officeDocument/2006/relationships/hyperlink" Target="https://www.aedc.gov.au/resources/detail/about-the-aedc-domains" TargetMode="External"/><Relationship Id="rId59" Type="http://schemas.openxmlformats.org/officeDocument/2006/relationships/hyperlink" Target="https://www.aedc.gov.au/resources/detail/about-the-aedc-domains" TargetMode="External"/><Relationship Id="rId103" Type="http://schemas.openxmlformats.org/officeDocument/2006/relationships/hyperlink" Target="https://www.aedc.gov.au/resources/detail/definition-of-aedc-terms" TargetMode="External"/><Relationship Id="rId124" Type="http://schemas.openxmlformats.org/officeDocument/2006/relationships/hyperlink" Target="https://www.aedc.gov.au/resources/detail/definition-of-aedc-terms" TargetMode="External"/><Relationship Id="rId70" Type="http://schemas.openxmlformats.org/officeDocument/2006/relationships/hyperlink" Target="https://www.aedc.gov.au/resources/detail/definition-of-aedc-terms" TargetMode="External"/><Relationship Id="rId91" Type="http://schemas.openxmlformats.org/officeDocument/2006/relationships/hyperlink" Target="https://www.aedc.gov.au/resources/detail/about-the-aedc-domains" TargetMode="External"/><Relationship Id="rId145" Type="http://schemas.openxmlformats.org/officeDocument/2006/relationships/hyperlink" Target="https://www.aedc.gov.au/resources/detail/about-the-aedc-domains" TargetMode="External"/><Relationship Id="rId166" Type="http://schemas.openxmlformats.org/officeDocument/2006/relationships/hyperlink" Target="https://www.aedc.gov.au/resources/detail/definition-of-aedc-terms" TargetMode="External"/><Relationship Id="rId187" Type="http://schemas.openxmlformats.org/officeDocument/2006/relationships/hyperlink" Target="https://www.aedc.gov.au/resources/detail/definition-of-aedc-terms" TargetMode="External"/><Relationship Id="rId1" Type="http://schemas.openxmlformats.org/officeDocument/2006/relationships/hyperlink" Target="https://www.aedc.gov.au/resources/detail/about-the-aedc-domains" TargetMode="External"/><Relationship Id="rId28" Type="http://schemas.openxmlformats.org/officeDocument/2006/relationships/hyperlink" Target="https://www.aedc.gov.au/resources/detail/definition-of-aedc-terms" TargetMode="External"/><Relationship Id="rId49" Type="http://schemas.openxmlformats.org/officeDocument/2006/relationships/hyperlink" Target="https://www.aedc.gov.au/resources/detail/definition-of-aedc-terms" TargetMode="External"/><Relationship Id="rId114" Type="http://schemas.openxmlformats.org/officeDocument/2006/relationships/hyperlink" Target="https://www.aedc.gov.au/resources/detail/about-the-aedc-domains" TargetMode="External"/><Relationship Id="rId60" Type="http://schemas.openxmlformats.org/officeDocument/2006/relationships/hyperlink" Target="https://www.aedc.gov.au/resources/detail/about-the-aedc-domains" TargetMode="External"/><Relationship Id="rId81" Type="http://schemas.openxmlformats.org/officeDocument/2006/relationships/hyperlink" Target="https://www.aedc.gov.au/resources/detail/about-the-aedc-domains" TargetMode="External"/><Relationship Id="rId135" Type="http://schemas.openxmlformats.org/officeDocument/2006/relationships/hyperlink" Target="https://www.aedc.gov.au/resources/detail/about-the-aedc-domains" TargetMode="External"/><Relationship Id="rId156" Type="http://schemas.openxmlformats.org/officeDocument/2006/relationships/hyperlink" Target="https://www.aedc.gov.au/resources/detail/about-the-aedc-domains" TargetMode="External"/><Relationship Id="rId177" Type="http://schemas.openxmlformats.org/officeDocument/2006/relationships/hyperlink" Target="https://www.aedc.gov.au/resources/detail/about-the-aedc-domain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L87"/>
  <sheetViews>
    <sheetView workbookViewId="0">
      <pane xSplit="3" ySplit="6" topLeftCell="Y7" activePane="bottomRight" state="frozen"/>
      <selection pane="topRight" activeCell="D1" sqref="D1"/>
      <selection pane="bottomLeft" activeCell="A7" sqref="A7"/>
      <selection pane="bottomRight" activeCell="BL3" sqref="BL3"/>
    </sheetView>
  </sheetViews>
  <sheetFormatPr defaultColWidth="9.33203125" defaultRowHeight="10.5" x14ac:dyDescent="0.25"/>
  <cols>
    <col min="1" max="1" width="12.21875" style="4" customWidth="1"/>
    <col min="2" max="2" width="2.77734375" bestFit="1" customWidth="1"/>
    <col min="3" max="3" width="20.109375" style="4" customWidth="1"/>
    <col min="4" max="15" width="10.109375" style="4" customWidth="1"/>
    <col min="16" max="16384" width="9.33203125" style="4"/>
  </cols>
  <sheetData>
    <row r="3" spans="1:64" x14ac:dyDescent="0.25">
      <c r="B3">
        <v>1</v>
      </c>
      <c r="C3" s="4">
        <v>2</v>
      </c>
      <c r="D3" s="4">
        <v>3</v>
      </c>
      <c r="E3">
        <v>4</v>
      </c>
      <c r="F3" s="4">
        <v>5</v>
      </c>
      <c r="G3" s="4">
        <v>6</v>
      </c>
      <c r="H3">
        <v>7</v>
      </c>
      <c r="I3" s="4">
        <v>8</v>
      </c>
      <c r="J3" s="4">
        <v>9</v>
      </c>
      <c r="K3">
        <v>10</v>
      </c>
      <c r="L3" s="4">
        <v>11</v>
      </c>
      <c r="M3" s="4">
        <v>12</v>
      </c>
      <c r="N3">
        <v>13</v>
      </c>
      <c r="O3" s="4">
        <v>14</v>
      </c>
      <c r="P3" s="4">
        <v>15</v>
      </c>
      <c r="Q3">
        <v>16</v>
      </c>
      <c r="R3" s="4">
        <v>17</v>
      </c>
      <c r="S3" s="4">
        <v>18</v>
      </c>
      <c r="T3">
        <v>19</v>
      </c>
      <c r="U3" s="4">
        <v>20</v>
      </c>
      <c r="V3" s="4">
        <v>21</v>
      </c>
      <c r="W3">
        <v>22</v>
      </c>
      <c r="X3" s="4">
        <v>23</v>
      </c>
      <c r="Y3" s="4">
        <v>24</v>
      </c>
      <c r="Z3">
        <v>25</v>
      </c>
      <c r="AA3" s="4">
        <v>26</v>
      </c>
      <c r="AB3" s="4">
        <v>27</v>
      </c>
      <c r="AC3">
        <v>28</v>
      </c>
      <c r="AD3" s="4">
        <v>29</v>
      </c>
      <c r="AE3" s="4">
        <v>30</v>
      </c>
      <c r="AF3">
        <v>31</v>
      </c>
      <c r="AG3" s="4">
        <v>32</v>
      </c>
      <c r="AH3" s="4">
        <v>33</v>
      </c>
      <c r="AI3">
        <v>34</v>
      </c>
      <c r="AJ3" s="4">
        <v>35</v>
      </c>
      <c r="AK3" s="4">
        <v>36</v>
      </c>
      <c r="AL3">
        <v>37</v>
      </c>
      <c r="AM3" s="4">
        <v>38</v>
      </c>
      <c r="AN3" s="4">
        <v>39</v>
      </c>
      <c r="AO3">
        <v>40</v>
      </c>
      <c r="AP3" s="4">
        <v>41</v>
      </c>
      <c r="AQ3" s="4">
        <v>42</v>
      </c>
      <c r="AR3">
        <v>43</v>
      </c>
      <c r="AS3" s="4">
        <v>44</v>
      </c>
      <c r="AT3" s="4">
        <v>45</v>
      </c>
      <c r="AU3">
        <v>46</v>
      </c>
      <c r="AV3" s="4">
        <v>47</v>
      </c>
      <c r="AW3" s="4">
        <v>48</v>
      </c>
      <c r="AX3">
        <v>49</v>
      </c>
      <c r="AY3" s="4">
        <v>50</v>
      </c>
      <c r="AZ3" s="4">
        <v>51</v>
      </c>
      <c r="BA3">
        <v>52</v>
      </c>
      <c r="BB3" s="4">
        <v>53</v>
      </c>
      <c r="BC3" s="4">
        <v>54</v>
      </c>
      <c r="BD3">
        <v>55</v>
      </c>
      <c r="BE3" s="4">
        <v>56</v>
      </c>
      <c r="BF3" s="4">
        <v>57</v>
      </c>
      <c r="BG3">
        <v>58</v>
      </c>
      <c r="BH3" s="4">
        <v>59</v>
      </c>
      <c r="BI3" s="4">
        <v>60</v>
      </c>
      <c r="BJ3">
        <v>61</v>
      </c>
      <c r="BK3" s="4">
        <v>62</v>
      </c>
    </row>
    <row r="4" spans="1:64" s="11" customFormat="1" ht="9.5" x14ac:dyDescent="0.25">
      <c r="D4" s="11" t="s">
        <v>6</v>
      </c>
      <c r="J4" s="11" t="s">
        <v>7</v>
      </c>
      <c r="P4" s="11" t="s">
        <v>8</v>
      </c>
      <c r="V4" s="11" t="s">
        <v>4</v>
      </c>
      <c r="AB4" s="11" t="s">
        <v>5</v>
      </c>
      <c r="AH4" s="11" t="s">
        <v>3</v>
      </c>
      <c r="AN4" s="11" t="s">
        <v>9</v>
      </c>
      <c r="AT4" s="11" t="s">
        <v>10</v>
      </c>
      <c r="AZ4" s="11" t="s">
        <v>11</v>
      </c>
      <c r="BF4" s="11" t="s">
        <v>12</v>
      </c>
    </row>
    <row r="5" spans="1:64" x14ac:dyDescent="0.25">
      <c r="C5" s="5" t="s">
        <v>0</v>
      </c>
      <c r="D5" s="35" t="s">
        <v>1</v>
      </c>
      <c r="E5" s="36"/>
      <c r="F5" s="36"/>
      <c r="G5" s="36"/>
      <c r="H5" s="36"/>
      <c r="I5" s="36"/>
      <c r="J5" s="9" t="s">
        <v>1</v>
      </c>
      <c r="K5" s="1"/>
      <c r="L5" s="1"/>
      <c r="M5" s="1"/>
      <c r="N5" s="1"/>
      <c r="O5" s="1"/>
      <c r="P5" s="35" t="s">
        <v>1</v>
      </c>
      <c r="Q5" s="36"/>
      <c r="R5" s="36"/>
      <c r="S5" s="36"/>
      <c r="T5" s="36"/>
      <c r="U5" s="36"/>
      <c r="V5" s="9" t="s">
        <v>1</v>
      </c>
      <c r="W5" s="1"/>
      <c r="X5" s="1"/>
      <c r="Y5" s="1"/>
      <c r="Z5" s="1"/>
      <c r="AA5" s="1"/>
      <c r="AB5" s="35" t="s">
        <v>120</v>
      </c>
      <c r="AC5" s="36"/>
      <c r="AD5" s="36"/>
      <c r="AE5" s="36"/>
      <c r="AF5" s="36"/>
      <c r="AG5" s="36"/>
      <c r="AH5" s="9" t="s">
        <v>120</v>
      </c>
      <c r="AI5" s="1"/>
      <c r="AJ5" s="1"/>
      <c r="AK5" s="1"/>
      <c r="AL5" s="1"/>
      <c r="AM5" s="1"/>
      <c r="AN5" s="35" t="s">
        <v>120</v>
      </c>
      <c r="AO5" s="36"/>
      <c r="AP5" s="36"/>
      <c r="AQ5" s="36"/>
      <c r="AR5" s="36"/>
      <c r="AS5" s="36"/>
      <c r="AT5" s="9" t="s">
        <v>120</v>
      </c>
      <c r="AU5" s="1"/>
      <c r="AV5" s="1"/>
      <c r="AW5" s="1"/>
      <c r="AX5" s="1"/>
      <c r="AY5" s="1"/>
      <c r="AZ5" s="35" t="s">
        <v>120</v>
      </c>
      <c r="BA5" s="36"/>
      <c r="BB5" s="36"/>
      <c r="BC5" s="36"/>
      <c r="BD5" s="36"/>
      <c r="BE5" s="36"/>
      <c r="BF5" s="9" t="s">
        <v>121</v>
      </c>
      <c r="BG5" s="1"/>
      <c r="BH5" s="1"/>
      <c r="BI5" s="1"/>
      <c r="BJ5" s="1"/>
      <c r="BK5" s="1"/>
    </row>
    <row r="6" spans="1:64" x14ac:dyDescent="0.25">
      <c r="C6" s="5" t="s">
        <v>0</v>
      </c>
      <c r="D6" s="2">
        <v>2009</v>
      </c>
      <c r="E6" s="1">
        <v>2012</v>
      </c>
      <c r="F6" s="1">
        <v>2015</v>
      </c>
      <c r="G6" s="1">
        <v>2018</v>
      </c>
      <c r="H6" s="1">
        <v>2021</v>
      </c>
      <c r="I6" s="1">
        <v>2024</v>
      </c>
      <c r="J6" s="1">
        <v>2009</v>
      </c>
      <c r="K6" s="1">
        <v>2012</v>
      </c>
      <c r="L6" s="1">
        <v>2015</v>
      </c>
      <c r="M6" s="1">
        <v>2018</v>
      </c>
      <c r="N6" s="1">
        <v>2021</v>
      </c>
      <c r="O6" s="1">
        <v>2024</v>
      </c>
      <c r="P6" s="1">
        <v>2009</v>
      </c>
      <c r="Q6" s="1">
        <v>2012</v>
      </c>
      <c r="R6" s="1">
        <v>2015</v>
      </c>
      <c r="S6" s="1">
        <v>2018</v>
      </c>
      <c r="T6" s="1">
        <v>2021</v>
      </c>
      <c r="U6" s="1">
        <v>2024</v>
      </c>
      <c r="V6" s="1">
        <v>2009</v>
      </c>
      <c r="W6" s="1">
        <v>2012</v>
      </c>
      <c r="X6" s="1">
        <v>2015</v>
      </c>
      <c r="Y6" s="1">
        <v>2018</v>
      </c>
      <c r="Z6" s="1">
        <v>2021</v>
      </c>
      <c r="AA6" s="1">
        <v>2024</v>
      </c>
      <c r="AB6" s="1">
        <v>2009</v>
      </c>
      <c r="AC6" s="1">
        <v>2012</v>
      </c>
      <c r="AD6" s="1">
        <v>2015</v>
      </c>
      <c r="AE6" s="1">
        <v>2018</v>
      </c>
      <c r="AF6" s="1">
        <v>2021</v>
      </c>
      <c r="AG6" s="1">
        <v>2024</v>
      </c>
      <c r="AH6" s="1">
        <v>2009</v>
      </c>
      <c r="AI6" s="1">
        <v>2012</v>
      </c>
      <c r="AJ6" s="1">
        <v>2015</v>
      </c>
      <c r="AK6" s="1">
        <v>2018</v>
      </c>
      <c r="AL6" s="1">
        <v>2021</v>
      </c>
      <c r="AM6" s="1">
        <v>2024</v>
      </c>
      <c r="AN6" s="1">
        <v>2009</v>
      </c>
      <c r="AO6" s="1">
        <v>2012</v>
      </c>
      <c r="AP6" s="1">
        <v>2015</v>
      </c>
      <c r="AQ6" s="1">
        <v>2018</v>
      </c>
      <c r="AR6" s="1">
        <v>2021</v>
      </c>
      <c r="AS6" s="1">
        <v>2024</v>
      </c>
      <c r="AT6" s="1">
        <v>2009</v>
      </c>
      <c r="AU6" s="1">
        <v>2012</v>
      </c>
      <c r="AV6" s="1">
        <v>2015</v>
      </c>
      <c r="AW6" s="1">
        <v>2018</v>
      </c>
      <c r="AX6" s="1">
        <v>2021</v>
      </c>
      <c r="AY6" s="1">
        <v>2024</v>
      </c>
      <c r="AZ6" s="1">
        <v>2009</v>
      </c>
      <c r="BA6" s="1">
        <v>2012</v>
      </c>
      <c r="BB6" s="1">
        <v>2015</v>
      </c>
      <c r="BC6" s="1">
        <v>2018</v>
      </c>
      <c r="BD6" s="1">
        <v>2021</v>
      </c>
      <c r="BE6" s="1">
        <v>2024</v>
      </c>
      <c r="BF6" s="1">
        <v>2009</v>
      </c>
      <c r="BG6" s="1">
        <v>2012</v>
      </c>
      <c r="BH6" s="1">
        <v>2015</v>
      </c>
      <c r="BI6" s="1">
        <v>2018</v>
      </c>
      <c r="BJ6" s="1">
        <v>2021</v>
      </c>
      <c r="BK6" s="1">
        <v>2024</v>
      </c>
    </row>
    <row r="7" spans="1:64" x14ac:dyDescent="0.25">
      <c r="A7" s="65"/>
      <c r="B7" s="10">
        <v>1</v>
      </c>
      <c r="C7" s="3" t="s">
        <v>2</v>
      </c>
      <c r="D7" s="6">
        <v>7.6556413585730896</v>
      </c>
      <c r="E7" s="6">
        <v>7.7504253758136796</v>
      </c>
      <c r="F7" s="6">
        <v>7.86050006630225</v>
      </c>
      <c r="G7" s="6">
        <v>8.2123184777165807</v>
      </c>
      <c r="H7" s="6">
        <v>8.1</v>
      </c>
      <c r="I7" s="44">
        <v>8.5</v>
      </c>
      <c r="J7" s="6">
        <v>8.36822228677865</v>
      </c>
      <c r="K7" s="6">
        <v>8.0615374984349604</v>
      </c>
      <c r="L7" s="6">
        <v>8.7444739168877099</v>
      </c>
      <c r="M7" s="6">
        <v>8.8050401935968399</v>
      </c>
      <c r="N7" s="6">
        <v>9</v>
      </c>
      <c r="O7" s="6">
        <v>10.6</v>
      </c>
      <c r="P7" s="6">
        <v>8.2588021217791407</v>
      </c>
      <c r="Q7" s="6">
        <v>7.1595452763622101</v>
      </c>
      <c r="R7" s="6">
        <v>7.9979886714879402</v>
      </c>
      <c r="S7" s="6">
        <v>8.0869723079501199</v>
      </c>
      <c r="T7" s="6">
        <v>7.7</v>
      </c>
      <c r="U7" s="6">
        <v>9.9</v>
      </c>
      <c r="V7" s="6">
        <v>6.0900506363760796</v>
      </c>
      <c r="W7" s="6">
        <v>6.0986058104213701</v>
      </c>
      <c r="X7" s="6">
        <v>6.3277702423777802</v>
      </c>
      <c r="Y7" s="6">
        <v>6.4135396949114796</v>
      </c>
      <c r="Z7" s="6">
        <v>7.2</v>
      </c>
      <c r="AA7" s="6">
        <v>7.3</v>
      </c>
      <c r="AB7" s="6">
        <v>8.2957419178456693</v>
      </c>
      <c r="AC7" s="6">
        <v>7.9796370904775298</v>
      </c>
      <c r="AD7" s="6">
        <v>7.5607096546033201</v>
      </c>
      <c r="AE7" s="6">
        <v>7.3887582935751697</v>
      </c>
      <c r="AF7" s="6">
        <v>7.4</v>
      </c>
      <c r="AG7" s="6">
        <v>8.1999999999999993</v>
      </c>
      <c r="AH7" s="6">
        <v>20.291893189730601</v>
      </c>
      <c r="AI7" s="6">
        <v>19.512770508304001</v>
      </c>
      <c r="AJ7" s="6">
        <v>19.898034579577399</v>
      </c>
      <c r="AK7" s="6">
        <v>19.8574039709227</v>
      </c>
      <c r="AL7" s="6">
        <v>19.899999999999999</v>
      </c>
      <c r="AM7" s="6">
        <v>22.3</v>
      </c>
      <c r="AN7" s="6">
        <v>9.9823790053547299</v>
      </c>
      <c r="AO7" s="6">
        <v>9.4742443926184503</v>
      </c>
      <c r="AP7" s="6">
        <v>9.8905798383766896</v>
      </c>
      <c r="AQ7" s="6">
        <v>10.0671047502367</v>
      </c>
      <c r="AR7" s="6">
        <v>10.199999999999999</v>
      </c>
      <c r="AS7" s="6">
        <v>11.8</v>
      </c>
      <c r="AT7" s="6">
        <v>10.192051395960799</v>
      </c>
      <c r="AU7" s="6">
        <v>10.7822014051522</v>
      </c>
      <c r="AV7" s="6">
        <v>10.899202641159</v>
      </c>
      <c r="AW7" s="6">
        <v>11.535411710696501</v>
      </c>
      <c r="AX7" s="6">
        <v>10.7683646809186</v>
      </c>
      <c r="AY7" s="6">
        <v>12.0568285682215</v>
      </c>
      <c r="AZ7" s="6">
        <v>7.4036736437419899</v>
      </c>
      <c r="BA7" s="6">
        <v>6.4073941078203296</v>
      </c>
      <c r="BB7" s="6">
        <v>7.0062474214651997</v>
      </c>
      <c r="BC7" s="6">
        <v>7.3391304347826098</v>
      </c>
      <c r="BD7" s="6">
        <v>7.4184190396466896</v>
      </c>
      <c r="BE7" s="6">
        <v>7.5712155944919104</v>
      </c>
      <c r="BF7" s="6">
        <v>6.4310000170855499</v>
      </c>
      <c r="BG7" s="6">
        <v>6.1618341622094999</v>
      </c>
      <c r="BH7" s="6">
        <v>6.1597406424992602</v>
      </c>
      <c r="BI7" s="6">
        <v>6.4351819636768504</v>
      </c>
      <c r="BJ7" s="37">
        <v>6.4456057281441304</v>
      </c>
      <c r="BK7" s="6">
        <v>6.4052203748537</v>
      </c>
    </row>
    <row r="8" spans="1:64" x14ac:dyDescent="0.25">
      <c r="A8" s="66"/>
      <c r="B8" s="10">
        <v>2</v>
      </c>
      <c r="C8" s="7" t="s">
        <v>51</v>
      </c>
      <c r="D8" s="8">
        <v>8.0645161290322598</v>
      </c>
      <c r="E8" s="8">
        <v>7.4380165289256199</v>
      </c>
      <c r="F8" s="8">
        <v>5.4263565891472902</v>
      </c>
      <c r="G8" s="8">
        <v>12.8</v>
      </c>
      <c r="H8" s="8">
        <v>3.5</v>
      </c>
      <c r="I8" s="45">
        <v>8.8000000000000007</v>
      </c>
      <c r="J8" s="8">
        <v>8.8709677419354804</v>
      </c>
      <c r="K8" s="8">
        <v>8.2644628099173598</v>
      </c>
      <c r="L8" s="8">
        <v>6.9767441860465098</v>
      </c>
      <c r="M8" s="8">
        <v>12</v>
      </c>
      <c r="N8" s="8">
        <v>1.7</v>
      </c>
      <c r="O8" s="8">
        <v>7</v>
      </c>
      <c r="P8" s="8">
        <v>5.6451612903225801</v>
      </c>
      <c r="Q8" s="8">
        <v>4.95867768595041</v>
      </c>
      <c r="R8" s="8">
        <v>6.9767441860465098</v>
      </c>
      <c r="S8" s="8">
        <v>9.6</v>
      </c>
      <c r="T8" s="8">
        <v>4.3</v>
      </c>
      <c r="U8" s="8">
        <v>9.6</v>
      </c>
      <c r="V8" s="8">
        <v>3.2258064516128999</v>
      </c>
      <c r="W8" s="8">
        <v>4.95867768595041</v>
      </c>
      <c r="X8" s="8">
        <v>7.75193798449612</v>
      </c>
      <c r="Y8" s="8">
        <v>9.6</v>
      </c>
      <c r="Z8" s="8">
        <v>1.7</v>
      </c>
      <c r="AA8" s="8">
        <v>6.1</v>
      </c>
      <c r="AB8" s="8">
        <v>5.6451612903225801</v>
      </c>
      <c r="AC8" s="8">
        <v>6.61157024793388</v>
      </c>
      <c r="AD8" s="8">
        <v>6.9767441860465098</v>
      </c>
      <c r="AE8" s="8">
        <v>7.2</v>
      </c>
      <c r="AF8" s="8">
        <v>2.6</v>
      </c>
      <c r="AG8" s="8">
        <v>2.6</v>
      </c>
      <c r="AH8" s="8">
        <v>14.5161290322581</v>
      </c>
      <c r="AI8" s="8">
        <v>15.702479338843</v>
      </c>
      <c r="AJ8" s="8">
        <v>17.0542635658915</v>
      </c>
      <c r="AK8" s="8">
        <v>21.6</v>
      </c>
      <c r="AL8" s="8">
        <v>8.6999999999999993</v>
      </c>
      <c r="AM8" s="8">
        <v>17.5</v>
      </c>
      <c r="AN8" s="8">
        <v>8.0645161290322598</v>
      </c>
      <c r="AO8" s="8">
        <v>7.4380165289256199</v>
      </c>
      <c r="AP8" s="8">
        <v>10.077519379845</v>
      </c>
      <c r="AQ8" s="8">
        <v>12.8</v>
      </c>
      <c r="AR8" s="8">
        <v>4.3</v>
      </c>
      <c r="AS8" s="8">
        <v>9.6</v>
      </c>
      <c r="AT8" s="8">
        <v>7.2580645161290303</v>
      </c>
      <c r="AU8" s="8">
        <v>9.9173553719008307</v>
      </c>
      <c r="AV8" s="8">
        <v>8.5271317829457391</v>
      </c>
      <c r="AW8" s="8">
        <v>14.4</v>
      </c>
      <c r="AX8" s="8">
        <v>6.1403508771929802</v>
      </c>
      <c r="AY8" s="8">
        <v>19.2982456140351</v>
      </c>
      <c r="AZ8" s="8">
        <v>9.67741935483871</v>
      </c>
      <c r="BA8" s="8">
        <v>4.1322314049586799</v>
      </c>
      <c r="BB8" s="8">
        <v>6.2015503875968996</v>
      </c>
      <c r="BC8" s="8">
        <v>9.6</v>
      </c>
      <c r="BD8" s="8">
        <v>4.3859649122807003</v>
      </c>
      <c r="BE8" s="8">
        <v>8.7719298245614006</v>
      </c>
      <c r="BF8" s="8">
        <v>10.4838709677419</v>
      </c>
      <c r="BG8" s="8">
        <v>16.528925619834698</v>
      </c>
      <c r="BH8" s="8">
        <v>3.87596899224806</v>
      </c>
      <c r="BI8" s="8">
        <v>12</v>
      </c>
      <c r="BJ8" s="37">
        <v>3.5087719298245599</v>
      </c>
      <c r="BK8" s="8">
        <v>3.5087719298245599</v>
      </c>
    </row>
    <row r="9" spans="1:64" x14ac:dyDescent="0.25">
      <c r="A9" s="66"/>
      <c r="B9" s="10">
        <v>3</v>
      </c>
      <c r="C9" s="7" t="s">
        <v>13</v>
      </c>
      <c r="D9" s="8">
        <v>14.4067796610169</v>
      </c>
      <c r="E9" s="8">
        <v>9.3023255813953494</v>
      </c>
      <c r="F9" s="8">
        <v>13.5135135135135</v>
      </c>
      <c r="G9" s="8">
        <v>14.4067796610169</v>
      </c>
      <c r="H9" s="8">
        <v>12.6</v>
      </c>
      <c r="I9" s="44">
        <v>15.9</v>
      </c>
      <c r="J9" s="8">
        <v>6.7796610169491496</v>
      </c>
      <c r="K9" s="8">
        <v>6.9767441860465098</v>
      </c>
      <c r="L9" s="8">
        <v>9.0090090090090094</v>
      </c>
      <c r="M9" s="8">
        <v>15.254237288135601</v>
      </c>
      <c r="N9" s="8">
        <v>10.9</v>
      </c>
      <c r="O9" s="8">
        <v>24.3</v>
      </c>
      <c r="P9" s="8">
        <v>7.6271186440678003</v>
      </c>
      <c r="Q9" s="8">
        <v>5.4263565891472902</v>
      </c>
      <c r="R9" s="8">
        <v>6.3063063063063103</v>
      </c>
      <c r="S9" s="8">
        <v>17.796610169491501</v>
      </c>
      <c r="T9" s="8">
        <v>8.4</v>
      </c>
      <c r="U9" s="8">
        <v>22.4</v>
      </c>
      <c r="V9" s="8">
        <v>4.2372881355932197</v>
      </c>
      <c r="W9" s="8">
        <v>7.03125</v>
      </c>
      <c r="X9" s="8">
        <v>12.7272727272727</v>
      </c>
      <c r="Y9" s="8">
        <v>14.4067796610169</v>
      </c>
      <c r="Z9" s="8">
        <v>9.1999999999999993</v>
      </c>
      <c r="AA9" s="8">
        <v>13.1</v>
      </c>
      <c r="AB9" s="8">
        <v>6.7796610169491496</v>
      </c>
      <c r="AC9" s="8">
        <v>8.5271317829457391</v>
      </c>
      <c r="AD9" s="8">
        <v>5.4545454545454497</v>
      </c>
      <c r="AE9" s="8">
        <v>8.4745762711864394</v>
      </c>
      <c r="AF9" s="8">
        <v>8.4</v>
      </c>
      <c r="AG9" s="8">
        <v>15</v>
      </c>
      <c r="AH9" s="8">
        <v>20.338983050847499</v>
      </c>
      <c r="AI9" s="8">
        <v>17.829457364341099</v>
      </c>
      <c r="AJ9" s="8">
        <v>23.636363636363601</v>
      </c>
      <c r="AK9" s="8">
        <v>29.661016949152501</v>
      </c>
      <c r="AL9" s="8">
        <v>26.9</v>
      </c>
      <c r="AM9" s="8">
        <v>38.299999999999997</v>
      </c>
      <c r="AN9" s="8">
        <v>7.6271186440678003</v>
      </c>
      <c r="AO9" s="8">
        <v>9.3023255813953494</v>
      </c>
      <c r="AP9" s="8">
        <v>12.7272727272727</v>
      </c>
      <c r="AQ9" s="8">
        <v>20.338983050847499</v>
      </c>
      <c r="AR9" s="8">
        <v>10.9</v>
      </c>
      <c r="AS9" s="8">
        <v>25.2</v>
      </c>
      <c r="AT9" s="8">
        <v>10.1694915254237</v>
      </c>
      <c r="AU9" s="8">
        <v>6.9767441860465098</v>
      </c>
      <c r="AV9" s="8">
        <v>14.4144144144144</v>
      </c>
      <c r="AW9" s="8">
        <v>23.728813559321999</v>
      </c>
      <c r="AX9" s="8">
        <v>11.864406779661</v>
      </c>
      <c r="AY9" s="8">
        <v>29.906542056074802</v>
      </c>
      <c r="AZ9" s="8">
        <v>8.4745762711864394</v>
      </c>
      <c r="BA9" s="8">
        <v>10.8527131782946</v>
      </c>
      <c r="BB9" s="8">
        <v>12.612612612612599</v>
      </c>
      <c r="BC9" s="8">
        <v>10.1694915254237</v>
      </c>
      <c r="BD9" s="8">
        <v>14.4067796610169</v>
      </c>
      <c r="BE9" s="8">
        <v>13.0841121495327</v>
      </c>
      <c r="BF9" s="8">
        <v>9.3220338983050794</v>
      </c>
      <c r="BG9" s="8">
        <v>8.5271317829457391</v>
      </c>
      <c r="BH9" s="8">
        <v>8.1081081081081106</v>
      </c>
      <c r="BI9" s="8">
        <v>9.3220338983050794</v>
      </c>
      <c r="BJ9" s="37">
        <v>8.4745762711864394</v>
      </c>
      <c r="BK9" s="8">
        <v>11.214953271028</v>
      </c>
      <c r="BL9" s="11" t="s">
        <v>1325</v>
      </c>
    </row>
    <row r="10" spans="1:64" x14ac:dyDescent="0.25">
      <c r="A10" s="66"/>
      <c r="B10" s="10">
        <v>4</v>
      </c>
      <c r="C10" s="7" t="s">
        <v>19</v>
      </c>
      <c r="D10" s="8">
        <v>8.88661899897855</v>
      </c>
      <c r="E10" s="8">
        <v>8.5355648535564796</v>
      </c>
      <c r="F10" s="8">
        <v>8.0099091659785309</v>
      </c>
      <c r="G10" s="8">
        <v>11.0217216411907</v>
      </c>
      <c r="H10" s="8">
        <v>9.8000000000000007</v>
      </c>
      <c r="I10" s="44">
        <v>14.5</v>
      </c>
      <c r="J10" s="8">
        <v>9.8259979529170902</v>
      </c>
      <c r="K10" s="8">
        <v>9.7315436241610698</v>
      </c>
      <c r="L10" s="8">
        <v>8.8502894954507898</v>
      </c>
      <c r="M10" s="8">
        <v>8.2059533386967001</v>
      </c>
      <c r="N10" s="8">
        <v>9.1999999999999993</v>
      </c>
      <c r="O10" s="8">
        <v>12</v>
      </c>
      <c r="P10" s="8">
        <v>8.5128205128205092</v>
      </c>
      <c r="Q10" s="8">
        <v>9.6395641240569994</v>
      </c>
      <c r="R10" s="8">
        <v>11.3316790736146</v>
      </c>
      <c r="S10" s="8">
        <v>8.9443996776792893</v>
      </c>
      <c r="T10" s="8">
        <v>9.4</v>
      </c>
      <c r="U10" s="8">
        <v>13</v>
      </c>
      <c r="V10" s="8">
        <v>6.97435897435897</v>
      </c>
      <c r="W10" s="8">
        <v>7.8661087866108801</v>
      </c>
      <c r="X10" s="8">
        <v>8.6092715231788102</v>
      </c>
      <c r="Y10" s="8">
        <v>6.9991954947707198</v>
      </c>
      <c r="Z10" s="8">
        <v>8</v>
      </c>
      <c r="AA10" s="8">
        <v>9.6999999999999993</v>
      </c>
      <c r="AB10" s="8">
        <v>5.5214723926380396</v>
      </c>
      <c r="AC10" s="8">
        <v>6.4435146443514597</v>
      </c>
      <c r="AD10" s="8">
        <v>7.2547403132728796</v>
      </c>
      <c r="AE10" s="8">
        <v>6.5164923572003204</v>
      </c>
      <c r="AF10" s="8">
        <v>7.2</v>
      </c>
      <c r="AG10" s="8">
        <v>10</v>
      </c>
      <c r="AH10" s="8">
        <v>20.615384615384599</v>
      </c>
      <c r="AI10" s="8">
        <v>21.1101766190076</v>
      </c>
      <c r="AJ10" s="8">
        <v>21.955260977630498</v>
      </c>
      <c r="AK10" s="8">
        <v>19.469026548672598</v>
      </c>
      <c r="AL10" s="8">
        <v>21.7</v>
      </c>
      <c r="AM10" s="8">
        <v>27</v>
      </c>
      <c r="AN10" s="8">
        <v>9.9487179487179507</v>
      </c>
      <c r="AO10" s="8">
        <v>10.81307627829</v>
      </c>
      <c r="AP10" s="8">
        <v>11.2396694214876</v>
      </c>
      <c r="AQ10" s="8">
        <v>10.5390185036203</v>
      </c>
      <c r="AR10" s="8">
        <v>11.5</v>
      </c>
      <c r="AS10" s="8">
        <v>15.9</v>
      </c>
      <c r="AT10" s="8">
        <v>11.235955056179799</v>
      </c>
      <c r="AU10" s="8">
        <v>12.5628140703518</v>
      </c>
      <c r="AV10" s="8">
        <v>12.148760330578501</v>
      </c>
      <c r="AW10" s="8">
        <v>14.641995172968601</v>
      </c>
      <c r="AX10" s="8">
        <v>14.9618320610687</v>
      </c>
      <c r="AY10" s="8">
        <v>16.235504014273001</v>
      </c>
      <c r="AZ10" s="8">
        <v>7.1574642126789403</v>
      </c>
      <c r="BA10" s="8">
        <v>7.6150627615062803</v>
      </c>
      <c r="BB10" s="8">
        <v>7.9273327828241102</v>
      </c>
      <c r="BC10" s="8">
        <v>9.4127111826226901</v>
      </c>
      <c r="BD10" s="8">
        <v>10</v>
      </c>
      <c r="BE10" s="8">
        <v>11.150758251561101</v>
      </c>
      <c r="BF10" s="8">
        <v>6.2308478038815096</v>
      </c>
      <c r="BG10" s="8">
        <v>6.02510460251046</v>
      </c>
      <c r="BH10" s="8">
        <v>5.7024793388429798</v>
      </c>
      <c r="BI10" s="8">
        <v>8.0450522928399</v>
      </c>
      <c r="BJ10" s="37">
        <v>6.9465648854961799</v>
      </c>
      <c r="BK10" s="8">
        <v>10.883140053523601</v>
      </c>
      <c r="BL10" s="11" t="s">
        <v>1326</v>
      </c>
    </row>
    <row r="11" spans="1:64" x14ac:dyDescent="0.25">
      <c r="A11" s="66"/>
      <c r="B11" s="10">
        <v>5</v>
      </c>
      <c r="C11" s="7" t="s">
        <v>20</v>
      </c>
      <c r="D11" s="8">
        <v>4.7076689445709903</v>
      </c>
      <c r="E11" s="8">
        <v>7.8556263269639102</v>
      </c>
      <c r="F11" s="8">
        <v>5.8280028429282202</v>
      </c>
      <c r="G11" s="8">
        <v>5.7302585604472398</v>
      </c>
      <c r="H11" s="8">
        <v>4.2</v>
      </c>
      <c r="I11" s="44">
        <v>6.7</v>
      </c>
      <c r="J11" s="8">
        <v>5.0113895216400897</v>
      </c>
      <c r="K11" s="8">
        <v>6.6619418851878098</v>
      </c>
      <c r="L11" s="8">
        <v>5.5437100213219601</v>
      </c>
      <c r="M11" s="8">
        <v>6.2194269741439596</v>
      </c>
      <c r="N11" s="8">
        <v>6.5</v>
      </c>
      <c r="O11" s="8">
        <v>7.5</v>
      </c>
      <c r="P11" s="8">
        <v>7.4581430745814297</v>
      </c>
      <c r="Q11" s="8">
        <v>6.0240963855421699</v>
      </c>
      <c r="R11" s="8">
        <v>5.6187766714082503</v>
      </c>
      <c r="S11" s="8">
        <v>5.6722689075630299</v>
      </c>
      <c r="T11" s="8">
        <v>5.6</v>
      </c>
      <c r="U11" s="8">
        <v>6.7</v>
      </c>
      <c r="V11" s="8">
        <v>3.4927866362946101</v>
      </c>
      <c r="W11" s="8">
        <v>3.9603960396039599</v>
      </c>
      <c r="X11" s="8">
        <v>3.62473347547974</v>
      </c>
      <c r="Y11" s="8">
        <v>3.2145352900069901</v>
      </c>
      <c r="Z11" s="8">
        <v>3.6</v>
      </c>
      <c r="AA11" s="8">
        <v>3.1</v>
      </c>
      <c r="AB11" s="8">
        <v>5.3151100987091899</v>
      </c>
      <c r="AC11" s="8">
        <v>5.7365439093484403</v>
      </c>
      <c r="AD11" s="8">
        <v>3.62473347547974</v>
      </c>
      <c r="AE11" s="8">
        <v>4.1229909154437498</v>
      </c>
      <c r="AF11" s="8">
        <v>3.6</v>
      </c>
      <c r="AG11" s="8">
        <v>3.9</v>
      </c>
      <c r="AH11" s="8">
        <v>14.4376899696049</v>
      </c>
      <c r="AI11" s="8">
        <v>17.057569296375299</v>
      </c>
      <c r="AJ11" s="8">
        <v>13.4423897581792</v>
      </c>
      <c r="AK11" s="8">
        <v>14.495798319327699</v>
      </c>
      <c r="AL11" s="8">
        <v>13.8</v>
      </c>
      <c r="AM11" s="8">
        <v>15.7</v>
      </c>
      <c r="AN11" s="8">
        <v>7.1428571428571397</v>
      </c>
      <c r="AO11" s="8">
        <v>7.9971691436659604</v>
      </c>
      <c r="AP11" s="8">
        <v>6.0412224591329098</v>
      </c>
      <c r="AQ11" s="8">
        <v>5.8700209643605898</v>
      </c>
      <c r="AR11" s="8">
        <v>6.4</v>
      </c>
      <c r="AS11" s="8">
        <v>7.4</v>
      </c>
      <c r="AT11" s="8">
        <v>5.5429005315110098</v>
      </c>
      <c r="AU11" s="8">
        <v>9.4833687190375109</v>
      </c>
      <c r="AV11" s="8">
        <v>8.2503556187766698</v>
      </c>
      <c r="AW11" s="8">
        <v>7.1977638015373904</v>
      </c>
      <c r="AX11" s="8">
        <v>5.54733727810651</v>
      </c>
      <c r="AY11" s="8">
        <v>8.8640275387263294</v>
      </c>
      <c r="AZ11" s="8">
        <v>5.6231003039513698</v>
      </c>
      <c r="BA11" s="8">
        <v>7.5725406935597999</v>
      </c>
      <c r="BB11" s="8">
        <v>6.2544420753376002</v>
      </c>
      <c r="BC11" s="8">
        <v>4.8218029350104796</v>
      </c>
      <c r="BD11" s="8">
        <v>5.1775147928994096</v>
      </c>
      <c r="BE11" s="8">
        <v>7.57314974182444</v>
      </c>
      <c r="BF11" s="8">
        <v>4.3280182232346203</v>
      </c>
      <c r="BG11" s="8">
        <v>7.1631205673758904</v>
      </c>
      <c r="BH11" s="8">
        <v>4.5486851457000697</v>
      </c>
      <c r="BI11" s="8">
        <v>5.9399021663172604</v>
      </c>
      <c r="BJ11" s="37">
        <v>3.9940828402366901</v>
      </c>
      <c r="BK11" s="8">
        <v>6.4543889845094702</v>
      </c>
      <c r="BL11" s="11" t="s">
        <v>1327</v>
      </c>
    </row>
    <row r="12" spans="1:64" x14ac:dyDescent="0.25">
      <c r="A12" s="66"/>
      <c r="B12" s="10">
        <v>6</v>
      </c>
      <c r="C12" s="7" t="s">
        <v>52</v>
      </c>
      <c r="D12" s="8">
        <v>10.7843137254902</v>
      </c>
      <c r="E12" s="8">
        <v>12.1951219512195</v>
      </c>
      <c r="F12" s="8">
        <v>5</v>
      </c>
      <c r="G12" s="8">
        <v>7.9889807162534403</v>
      </c>
      <c r="H12" s="8">
        <v>12.1</v>
      </c>
      <c r="I12" s="44">
        <v>12</v>
      </c>
      <c r="J12" s="8">
        <v>12.0915032679739</v>
      </c>
      <c r="K12" s="8">
        <v>9.4736842105263204</v>
      </c>
      <c r="L12" s="8">
        <v>5.5882352941176503</v>
      </c>
      <c r="M12" s="8">
        <v>7.4380165289256199</v>
      </c>
      <c r="N12" s="8">
        <v>14.8</v>
      </c>
      <c r="O12" s="8">
        <v>15.6</v>
      </c>
      <c r="P12" s="8">
        <v>6.9078947368421098</v>
      </c>
      <c r="Q12" s="8">
        <v>6.3604240282685502</v>
      </c>
      <c r="R12" s="8">
        <v>4.4510385756676598</v>
      </c>
      <c r="S12" s="8">
        <v>8.2644628099173598</v>
      </c>
      <c r="T12" s="8">
        <v>9.8000000000000007</v>
      </c>
      <c r="U12" s="8">
        <v>14.3</v>
      </c>
      <c r="V12" s="8">
        <v>8.8235294117647101</v>
      </c>
      <c r="W12" s="8">
        <v>8.3044982698961896</v>
      </c>
      <c r="X12" s="8">
        <v>6.4705882352941204</v>
      </c>
      <c r="Y12" s="8">
        <v>6.0606060606060597</v>
      </c>
      <c r="Z12" s="8">
        <v>8.3000000000000007</v>
      </c>
      <c r="AA12" s="8">
        <v>4.7</v>
      </c>
      <c r="AB12" s="8">
        <v>9.2105263157894708</v>
      </c>
      <c r="AC12" s="8">
        <v>12.8919860627178</v>
      </c>
      <c r="AD12" s="8">
        <v>5.2941176470588198</v>
      </c>
      <c r="AE12" s="8">
        <v>8.5399449035812705</v>
      </c>
      <c r="AF12" s="8">
        <v>5.3</v>
      </c>
      <c r="AG12" s="8">
        <v>7.3</v>
      </c>
      <c r="AH12" s="8">
        <v>22.442244224422399</v>
      </c>
      <c r="AI12" s="8">
        <v>25.978647686832701</v>
      </c>
      <c r="AJ12" s="8">
        <v>14.159292035398201</v>
      </c>
      <c r="AK12" s="8">
        <v>18.732782369146001</v>
      </c>
      <c r="AL12" s="8">
        <v>26.8</v>
      </c>
      <c r="AM12" s="8">
        <v>24.3</v>
      </c>
      <c r="AN12" s="8">
        <v>12.0915032679739</v>
      </c>
      <c r="AO12" s="8">
        <v>12.280701754386</v>
      </c>
      <c r="AP12" s="8">
        <v>6.5088757396449699</v>
      </c>
      <c r="AQ12" s="8">
        <v>10.1928374655647</v>
      </c>
      <c r="AR12" s="8">
        <v>13</v>
      </c>
      <c r="AS12" s="8">
        <v>14.6</v>
      </c>
      <c r="AT12" s="8">
        <v>10.7843137254902</v>
      </c>
      <c r="AU12" s="8">
        <v>12.237762237762199</v>
      </c>
      <c r="AV12" s="8">
        <v>7.0796460176991198</v>
      </c>
      <c r="AW12" s="8">
        <v>12.6721763085399</v>
      </c>
      <c r="AX12" s="8">
        <v>18.934911242603601</v>
      </c>
      <c r="AY12" s="8">
        <v>21</v>
      </c>
      <c r="AZ12" s="8">
        <v>5.5555555555555598</v>
      </c>
      <c r="BA12" s="8">
        <v>7.6655052264808399</v>
      </c>
      <c r="BB12" s="8">
        <v>6.7647058823529402</v>
      </c>
      <c r="BC12" s="8">
        <v>7.9889807162534403</v>
      </c>
      <c r="BD12" s="8">
        <v>7.3964497041420101</v>
      </c>
      <c r="BE12" s="8">
        <v>11.6666666666667</v>
      </c>
      <c r="BF12" s="8">
        <v>12.4183006535948</v>
      </c>
      <c r="BG12" s="8">
        <v>12.8919860627178</v>
      </c>
      <c r="BH12" s="8">
        <v>5.2941176470588198</v>
      </c>
      <c r="BI12" s="8">
        <v>8.8154269972451793</v>
      </c>
      <c r="BJ12" s="37">
        <v>10.3550295857988</v>
      </c>
      <c r="BK12" s="8">
        <v>7.3333333333333304</v>
      </c>
    </row>
    <row r="13" spans="1:64" x14ac:dyDescent="0.25">
      <c r="A13" s="66"/>
      <c r="B13" s="10">
        <v>7</v>
      </c>
      <c r="C13" s="7" t="s">
        <v>53</v>
      </c>
      <c r="D13" s="8">
        <v>8.9519650655021792</v>
      </c>
      <c r="E13" s="8">
        <v>6.4049586776859497</v>
      </c>
      <c r="F13" s="8">
        <v>9.3062605752961094</v>
      </c>
      <c r="G13" s="8">
        <v>11.7117117117117</v>
      </c>
      <c r="H13" s="8">
        <v>11.8</v>
      </c>
      <c r="I13" s="44">
        <v>10</v>
      </c>
      <c r="J13" s="8">
        <v>7.4235807860262</v>
      </c>
      <c r="K13" s="8">
        <v>6.9037656903765701</v>
      </c>
      <c r="L13" s="8">
        <v>8.7986463620981397</v>
      </c>
      <c r="M13" s="8">
        <v>9.3693693693693696</v>
      </c>
      <c r="N13" s="8">
        <v>10.4</v>
      </c>
      <c r="O13" s="8">
        <v>12.3</v>
      </c>
      <c r="P13" s="8">
        <v>8.5714285714285694</v>
      </c>
      <c r="Q13" s="8">
        <v>6.86070686070686</v>
      </c>
      <c r="R13" s="8">
        <v>9.5076400679117103</v>
      </c>
      <c r="S13" s="8">
        <v>8.3032490974729196</v>
      </c>
      <c r="T13" s="8">
        <v>13</v>
      </c>
      <c r="U13" s="8">
        <v>12.7</v>
      </c>
      <c r="V13" s="8">
        <v>9.3886462882096104</v>
      </c>
      <c r="W13" s="8">
        <v>7.3619631901840501</v>
      </c>
      <c r="X13" s="8">
        <v>4.5685279187817303</v>
      </c>
      <c r="Y13" s="8">
        <v>8.8288288288288292</v>
      </c>
      <c r="Z13" s="8">
        <v>6.4</v>
      </c>
      <c r="AA13" s="8">
        <v>9.3000000000000007</v>
      </c>
      <c r="AB13" s="8">
        <v>7.6419213973799103</v>
      </c>
      <c r="AC13" s="8">
        <v>6.0041407867494803</v>
      </c>
      <c r="AD13" s="8">
        <v>6.4297800338409496</v>
      </c>
      <c r="AE13" s="8">
        <v>6.8468468468468497</v>
      </c>
      <c r="AF13" s="8">
        <v>8.1</v>
      </c>
      <c r="AG13" s="8">
        <v>8.1999999999999993</v>
      </c>
      <c r="AH13" s="8">
        <v>22.3684210526316</v>
      </c>
      <c r="AI13" s="8">
        <v>20.464135021097</v>
      </c>
      <c r="AJ13" s="8">
        <v>20</v>
      </c>
      <c r="AK13" s="8">
        <v>20.180180180180201</v>
      </c>
      <c r="AL13" s="8">
        <v>23.7</v>
      </c>
      <c r="AM13" s="8">
        <v>25</v>
      </c>
      <c r="AN13" s="8">
        <v>10.2620087336245</v>
      </c>
      <c r="AO13" s="8">
        <v>7.2765072765072798</v>
      </c>
      <c r="AP13" s="8">
        <v>10.4906937394247</v>
      </c>
      <c r="AQ13" s="8">
        <v>10.830324909747301</v>
      </c>
      <c r="AR13" s="8">
        <v>13.3</v>
      </c>
      <c r="AS13" s="8">
        <v>14.2</v>
      </c>
      <c r="AT13" s="8">
        <v>13.318777292576399</v>
      </c>
      <c r="AU13" s="8">
        <v>9.2975206611570194</v>
      </c>
      <c r="AV13" s="8">
        <v>11.336717428088001</v>
      </c>
      <c r="AW13" s="8">
        <v>17.657657657657701</v>
      </c>
      <c r="AX13" s="8">
        <v>13.312693498451999</v>
      </c>
      <c r="AY13" s="8">
        <v>14.130434782608701</v>
      </c>
      <c r="AZ13" s="8">
        <v>6.76855895196507</v>
      </c>
      <c r="BA13" s="8">
        <v>5.7971014492753596</v>
      </c>
      <c r="BB13" s="8">
        <v>6.9373942470389203</v>
      </c>
      <c r="BC13" s="8">
        <v>8.4684684684684708</v>
      </c>
      <c r="BD13" s="8">
        <v>8.3591331269349798</v>
      </c>
      <c r="BE13" s="8">
        <v>8.6956521739130395</v>
      </c>
      <c r="BF13" s="8">
        <v>10.0436681222707</v>
      </c>
      <c r="BG13" s="8">
        <v>5.4393305439330604</v>
      </c>
      <c r="BH13" s="8">
        <v>8.1218274111675104</v>
      </c>
      <c r="BI13" s="8">
        <v>10.4504504504505</v>
      </c>
      <c r="BJ13" s="37">
        <v>11.764705882352899</v>
      </c>
      <c r="BK13" s="8">
        <v>7.9315707620528801</v>
      </c>
    </row>
    <row r="14" spans="1:64" x14ac:dyDescent="0.25">
      <c r="A14" s="66"/>
      <c r="B14" s="10">
        <v>8</v>
      </c>
      <c r="C14" s="7" t="s">
        <v>21</v>
      </c>
      <c r="D14" s="8">
        <v>2.8448275862068999</v>
      </c>
      <c r="E14" s="8">
        <v>4.5685279187817303</v>
      </c>
      <c r="F14" s="8">
        <v>3.8029386343993101</v>
      </c>
      <c r="G14" s="8">
        <v>3.5335689045936398</v>
      </c>
      <c r="H14" s="8">
        <v>3.3</v>
      </c>
      <c r="I14" s="44">
        <v>2.4</v>
      </c>
      <c r="J14" s="8">
        <v>4.5689655172413799</v>
      </c>
      <c r="K14" s="8">
        <v>5.49915397631134</v>
      </c>
      <c r="L14" s="8">
        <v>4.5808124459809898</v>
      </c>
      <c r="M14" s="8">
        <v>4.3286219081272099</v>
      </c>
      <c r="N14" s="8">
        <v>4.2</v>
      </c>
      <c r="O14" s="8">
        <v>4.3</v>
      </c>
      <c r="P14" s="8">
        <v>5.26770293609672</v>
      </c>
      <c r="Q14" s="8">
        <v>4.8969072164948502</v>
      </c>
      <c r="R14" s="8">
        <v>5.1038062283737</v>
      </c>
      <c r="S14" s="8">
        <v>4.9019607843137303</v>
      </c>
      <c r="T14" s="8">
        <v>4.0999999999999996</v>
      </c>
      <c r="U14" s="8">
        <v>5.9</v>
      </c>
      <c r="V14" s="8">
        <v>1.55172413793103</v>
      </c>
      <c r="W14" s="8">
        <v>2.7072758037225002</v>
      </c>
      <c r="X14" s="8">
        <v>1.1265164644714001</v>
      </c>
      <c r="Y14" s="8">
        <v>2.56183745583039</v>
      </c>
      <c r="Z14" s="8">
        <v>2.2999999999999998</v>
      </c>
      <c r="AA14" s="8">
        <v>1.8</v>
      </c>
      <c r="AB14" s="8">
        <v>3.0172413793103399</v>
      </c>
      <c r="AC14" s="8">
        <v>3.3812341504649202</v>
      </c>
      <c r="AD14" s="8">
        <v>2.2471910112359601</v>
      </c>
      <c r="AE14" s="8">
        <v>3.18021201413428</v>
      </c>
      <c r="AF14" s="8">
        <v>1.6</v>
      </c>
      <c r="AG14" s="8">
        <v>2.2000000000000002</v>
      </c>
      <c r="AH14" s="8">
        <v>10.526315789473699</v>
      </c>
      <c r="AI14" s="8">
        <v>12.6288659793814</v>
      </c>
      <c r="AJ14" s="8">
        <v>10.051993067591001</v>
      </c>
      <c r="AK14" s="8">
        <v>10.0713012477718</v>
      </c>
      <c r="AL14" s="8">
        <v>10</v>
      </c>
      <c r="AM14" s="8">
        <v>10.3</v>
      </c>
      <c r="AN14" s="8">
        <v>3.96893874029336</v>
      </c>
      <c r="AO14" s="8">
        <v>5.0804403048264204</v>
      </c>
      <c r="AP14" s="8">
        <v>4.3252595155709299</v>
      </c>
      <c r="AQ14" s="8">
        <v>4.4169611307420498</v>
      </c>
      <c r="AR14" s="8">
        <v>3.4</v>
      </c>
      <c r="AS14" s="8">
        <v>4.5999999999999996</v>
      </c>
      <c r="AT14" s="8">
        <v>6.4655172413793096</v>
      </c>
      <c r="AU14" s="8">
        <v>6.7681895093062598</v>
      </c>
      <c r="AV14" s="8">
        <v>5.44511668107174</v>
      </c>
      <c r="AW14" s="8">
        <v>4.9469964664311004</v>
      </c>
      <c r="AX14" s="8">
        <v>5.2575107296137302</v>
      </c>
      <c r="AY14" s="8">
        <v>3.20924261874198</v>
      </c>
      <c r="AZ14" s="8">
        <v>4.6551724137930997</v>
      </c>
      <c r="BA14" s="8">
        <v>4.3147208121827401</v>
      </c>
      <c r="BB14" s="8">
        <v>5.7044079515989603</v>
      </c>
      <c r="BC14" s="8">
        <v>4.2402826855123701</v>
      </c>
      <c r="BD14" s="8">
        <v>3.9614561027837301</v>
      </c>
      <c r="BE14" s="8">
        <v>2.8241335044929401</v>
      </c>
      <c r="BF14" s="8">
        <v>3.0172413793103399</v>
      </c>
      <c r="BG14" s="8">
        <v>3.89500423370025</v>
      </c>
      <c r="BH14" s="8">
        <v>3.45721694036301</v>
      </c>
      <c r="BI14" s="8">
        <v>3.6219081272084801</v>
      </c>
      <c r="BJ14" s="37">
        <v>2.46516613076099</v>
      </c>
      <c r="BK14" s="8">
        <v>2.05391527599487</v>
      </c>
    </row>
    <row r="15" spans="1:64" x14ac:dyDescent="0.25">
      <c r="A15" s="66"/>
      <c r="B15" s="10">
        <v>9</v>
      </c>
      <c r="C15" s="7" t="s">
        <v>14</v>
      </c>
      <c r="D15" s="8">
        <v>7.0422535211267601</v>
      </c>
      <c r="E15" s="8">
        <v>14.880952380952399</v>
      </c>
      <c r="F15" s="8">
        <v>13.9072847682119</v>
      </c>
      <c r="G15" s="8">
        <v>12.605042016806699</v>
      </c>
      <c r="H15" s="8">
        <v>8.8000000000000007</v>
      </c>
      <c r="I15" s="44">
        <v>10.3</v>
      </c>
      <c r="J15" s="8">
        <v>9.1549295774647899</v>
      </c>
      <c r="K15" s="8">
        <v>18.452380952380999</v>
      </c>
      <c r="L15" s="8">
        <v>17.218543046357599</v>
      </c>
      <c r="M15" s="8">
        <v>11.764705882352899</v>
      </c>
      <c r="N15" s="8">
        <v>15</v>
      </c>
      <c r="O15" s="8">
        <v>19.8</v>
      </c>
      <c r="P15" s="8">
        <v>9.8591549295774605</v>
      </c>
      <c r="Q15" s="8">
        <v>17.365269461077801</v>
      </c>
      <c r="R15" s="8">
        <v>18.918918918918902</v>
      </c>
      <c r="S15" s="8">
        <v>11.764705882352899</v>
      </c>
      <c r="T15" s="8">
        <v>12.4</v>
      </c>
      <c r="U15" s="8">
        <v>18.3</v>
      </c>
      <c r="V15" s="8">
        <v>6.3380281690140796</v>
      </c>
      <c r="W15" s="8">
        <v>11.9047619047619</v>
      </c>
      <c r="X15" s="8">
        <v>7.9470198675496704</v>
      </c>
      <c r="Y15" s="8">
        <v>6.7226890756302504</v>
      </c>
      <c r="Z15" s="8">
        <v>8.8000000000000007</v>
      </c>
      <c r="AA15" s="8">
        <v>7.9</v>
      </c>
      <c r="AB15" s="8">
        <v>7.7464788732394396</v>
      </c>
      <c r="AC15" s="8">
        <v>12.5</v>
      </c>
      <c r="AD15" s="8">
        <v>9.27152317880795</v>
      </c>
      <c r="AE15" s="8">
        <v>6.7226890756302504</v>
      </c>
      <c r="AF15" s="8">
        <v>9.6999999999999993</v>
      </c>
      <c r="AG15" s="8">
        <v>7.1</v>
      </c>
      <c r="AH15" s="8">
        <v>21.830985915492999</v>
      </c>
      <c r="AI15" s="8">
        <v>31.137724550898199</v>
      </c>
      <c r="AJ15" s="8">
        <v>32.885906040268502</v>
      </c>
      <c r="AK15" s="8">
        <v>23.529411764705898</v>
      </c>
      <c r="AL15" s="8">
        <v>21.2</v>
      </c>
      <c r="AM15" s="8">
        <v>30.2</v>
      </c>
      <c r="AN15" s="8">
        <v>9.8591549295774605</v>
      </c>
      <c r="AO15" s="8">
        <v>20.8333333333333</v>
      </c>
      <c r="AP15" s="8">
        <v>20</v>
      </c>
      <c r="AQ15" s="8">
        <v>14.285714285714301</v>
      </c>
      <c r="AR15" s="8">
        <v>17.7</v>
      </c>
      <c r="AS15" s="8">
        <v>19</v>
      </c>
      <c r="AT15" s="8">
        <v>14.084507042253501</v>
      </c>
      <c r="AU15" s="8">
        <v>14.880952380952399</v>
      </c>
      <c r="AV15" s="8">
        <v>23.178807947019902</v>
      </c>
      <c r="AW15" s="8">
        <v>21.008403361344499</v>
      </c>
      <c r="AX15" s="8">
        <v>21.2389380530973</v>
      </c>
      <c r="AY15" s="8">
        <v>16.6666666666667</v>
      </c>
      <c r="AZ15" s="8">
        <v>6.3380281690140796</v>
      </c>
      <c r="BA15" s="8">
        <v>14.285714285714301</v>
      </c>
      <c r="BB15" s="8">
        <v>13.245033112582799</v>
      </c>
      <c r="BC15" s="8">
        <v>7.5630252100840298</v>
      </c>
      <c r="BD15" s="8">
        <v>8.8495575221238898</v>
      </c>
      <c r="BE15" s="8">
        <v>6.3492063492063497</v>
      </c>
      <c r="BF15" s="8">
        <v>4.2253521126760596</v>
      </c>
      <c r="BG15" s="8">
        <v>12.5</v>
      </c>
      <c r="BH15" s="8">
        <v>9.9337748344370898</v>
      </c>
      <c r="BI15" s="8">
        <v>5.8823529411764701</v>
      </c>
      <c r="BJ15" s="37">
        <v>7.0796460176991198</v>
      </c>
      <c r="BK15" s="8">
        <v>4.7619047619047601</v>
      </c>
    </row>
    <row r="16" spans="1:64" x14ac:dyDescent="0.25">
      <c r="A16" s="66"/>
      <c r="B16" s="10">
        <v>10</v>
      </c>
      <c r="C16" s="7" t="s">
        <v>22</v>
      </c>
      <c r="D16" s="8">
        <v>3.5891772501380501</v>
      </c>
      <c r="E16" s="8">
        <v>3.2718619869125498</v>
      </c>
      <c r="F16" s="8">
        <v>4.3378995433789997</v>
      </c>
      <c r="G16" s="8">
        <v>4.7272727272727302</v>
      </c>
      <c r="H16" s="8">
        <v>4.4000000000000004</v>
      </c>
      <c r="I16" s="44">
        <v>5.8</v>
      </c>
      <c r="J16" s="8">
        <v>3.9226519337016601</v>
      </c>
      <c r="K16" s="8">
        <v>3.5077288941735998</v>
      </c>
      <c r="L16" s="8">
        <v>4.2808219178082201</v>
      </c>
      <c r="M16" s="8">
        <v>4.60606060606061</v>
      </c>
      <c r="N16" s="8">
        <v>4.3</v>
      </c>
      <c r="O16" s="8">
        <v>6.3</v>
      </c>
      <c r="P16" s="8">
        <v>5.1810584958217296</v>
      </c>
      <c r="Q16" s="8">
        <v>3.5414165666266499</v>
      </c>
      <c r="R16" s="8">
        <v>4.6803652968036502</v>
      </c>
      <c r="S16" s="8">
        <v>4.9150485436893199</v>
      </c>
      <c r="T16" s="8">
        <v>5.0999999999999996</v>
      </c>
      <c r="U16" s="8">
        <v>7.9</v>
      </c>
      <c r="V16" s="8">
        <v>2.0453289110005501</v>
      </c>
      <c r="W16" s="8">
        <v>1.5457788347205701</v>
      </c>
      <c r="X16" s="8">
        <v>1.76940639269406</v>
      </c>
      <c r="Y16" s="8">
        <v>1.8181818181818199</v>
      </c>
      <c r="Z16" s="8">
        <v>2.1</v>
      </c>
      <c r="AA16" s="8">
        <v>2.4</v>
      </c>
      <c r="AB16" s="8">
        <v>3.3701657458563501</v>
      </c>
      <c r="AC16" s="8">
        <v>2.8554431885782301</v>
      </c>
      <c r="AD16" s="8">
        <v>4.1666666666666696</v>
      </c>
      <c r="AE16" s="8">
        <v>4.7272727272727302</v>
      </c>
      <c r="AF16" s="8">
        <v>4.8</v>
      </c>
      <c r="AG16" s="8">
        <v>5.7</v>
      </c>
      <c r="AH16" s="8">
        <v>10.8574610244989</v>
      </c>
      <c r="AI16" s="8">
        <v>9.5323741007194194</v>
      </c>
      <c r="AJ16" s="8">
        <v>11.757990867579901</v>
      </c>
      <c r="AK16" s="8">
        <v>12.7427184466019</v>
      </c>
      <c r="AL16" s="8">
        <v>12.9</v>
      </c>
      <c r="AM16" s="8">
        <v>16.2</v>
      </c>
      <c r="AN16" s="8">
        <v>4.4247787610619502</v>
      </c>
      <c r="AO16" s="8">
        <v>3.2181168057210998</v>
      </c>
      <c r="AP16" s="8">
        <v>4.8515981735159803</v>
      </c>
      <c r="AQ16" s="8">
        <v>5.1515151515151496</v>
      </c>
      <c r="AR16" s="8">
        <v>4.9000000000000004</v>
      </c>
      <c r="AS16" s="8">
        <v>7.4</v>
      </c>
      <c r="AT16" s="8">
        <v>6.2948647156267299</v>
      </c>
      <c r="AU16" s="8">
        <v>4.7590719809637099</v>
      </c>
      <c r="AV16" s="8">
        <v>6.3963449457452901</v>
      </c>
      <c r="AW16" s="8">
        <v>7.5803517283201902</v>
      </c>
      <c r="AX16" s="8">
        <v>7.6506955177743396</v>
      </c>
      <c r="AY16" s="8">
        <v>6.9637883008356596</v>
      </c>
      <c r="AZ16" s="8">
        <v>5.52181115405853</v>
      </c>
      <c r="BA16" s="8">
        <v>3.8667459845330199</v>
      </c>
      <c r="BB16" s="8">
        <v>4.5091324200913201</v>
      </c>
      <c r="BC16" s="8">
        <v>5.0303030303030303</v>
      </c>
      <c r="BD16" s="8">
        <v>4.4822256568779002</v>
      </c>
      <c r="BE16" s="8">
        <v>5.9369202226345097</v>
      </c>
      <c r="BF16" s="8">
        <v>3.64439536167863</v>
      </c>
      <c r="BG16" s="8">
        <v>2.26055919095776</v>
      </c>
      <c r="BH16" s="8">
        <v>3.5388127853881302</v>
      </c>
      <c r="BI16" s="8">
        <v>4.9090909090909101</v>
      </c>
      <c r="BJ16" s="37">
        <v>4.71406491499227</v>
      </c>
      <c r="BK16" s="8">
        <v>5.4730983302411902</v>
      </c>
    </row>
    <row r="17" spans="1:63" x14ac:dyDescent="0.25">
      <c r="A17" s="66"/>
      <c r="B17" s="10">
        <v>11</v>
      </c>
      <c r="C17" s="7" t="s">
        <v>23</v>
      </c>
      <c r="D17" s="8">
        <v>8.3414634146341502</v>
      </c>
      <c r="E17" s="8">
        <v>9.34792521659827</v>
      </c>
      <c r="F17" s="8">
        <v>12.0183486238532</v>
      </c>
      <c r="G17" s="8">
        <v>9.2860090796533203</v>
      </c>
      <c r="H17" s="8">
        <v>11.2</v>
      </c>
      <c r="I17" s="44">
        <v>11</v>
      </c>
      <c r="J17" s="8">
        <v>9.2195121951219505</v>
      </c>
      <c r="K17" s="8">
        <v>10.420475319926901</v>
      </c>
      <c r="L17" s="8">
        <v>14.397065566254</v>
      </c>
      <c r="M17" s="8">
        <v>11.1844820470491</v>
      </c>
      <c r="N17" s="8">
        <v>13.1</v>
      </c>
      <c r="O17" s="8">
        <v>12.4</v>
      </c>
      <c r="P17" s="8">
        <v>6.8526676456191904</v>
      </c>
      <c r="Q17" s="8">
        <v>8.4565619223659905</v>
      </c>
      <c r="R17" s="8">
        <v>10.4849884526559</v>
      </c>
      <c r="S17" s="8">
        <v>8.2049146189087896</v>
      </c>
      <c r="T17" s="8">
        <v>7.9</v>
      </c>
      <c r="U17" s="8">
        <v>10.199999999999999</v>
      </c>
      <c r="V17" s="8">
        <v>8.9311859443631008</v>
      </c>
      <c r="W17" s="8">
        <v>8.7511394712853203</v>
      </c>
      <c r="X17" s="8">
        <v>13.9385602934434</v>
      </c>
      <c r="Y17" s="8">
        <v>9.8265895953757205</v>
      </c>
      <c r="Z17" s="8">
        <v>11.8</v>
      </c>
      <c r="AA17" s="8">
        <v>10.7</v>
      </c>
      <c r="AB17" s="8">
        <v>15.9102000976086</v>
      </c>
      <c r="AC17" s="8">
        <v>14.1358869129047</v>
      </c>
      <c r="AD17" s="8">
        <v>15.222375057313201</v>
      </c>
      <c r="AE17" s="8">
        <v>12.634186622625901</v>
      </c>
      <c r="AF17" s="8">
        <v>14.9</v>
      </c>
      <c r="AG17" s="8">
        <v>13.8</v>
      </c>
      <c r="AH17" s="8">
        <v>27.0151441133366</v>
      </c>
      <c r="AI17" s="8">
        <v>27.5782688766114</v>
      </c>
      <c r="AJ17" s="8">
        <v>31.013824884792601</v>
      </c>
      <c r="AK17" s="8">
        <v>26.195426195426201</v>
      </c>
      <c r="AL17" s="8">
        <v>29.3</v>
      </c>
      <c r="AM17" s="8">
        <v>27.8</v>
      </c>
      <c r="AN17" s="8">
        <v>12.548828125</v>
      </c>
      <c r="AO17" s="8">
        <v>13.198900091659</v>
      </c>
      <c r="AP17" s="8">
        <v>17.5229357798165</v>
      </c>
      <c r="AQ17" s="8">
        <v>13.181818181818199</v>
      </c>
      <c r="AR17" s="8">
        <v>15.7</v>
      </c>
      <c r="AS17" s="8">
        <v>15.1</v>
      </c>
      <c r="AT17" s="8">
        <v>10.9321620302587</v>
      </c>
      <c r="AU17" s="8">
        <v>13.178294573643401</v>
      </c>
      <c r="AV17" s="8">
        <v>16.636029411764699</v>
      </c>
      <c r="AW17" s="8">
        <v>13.1654973173752</v>
      </c>
      <c r="AX17" s="8">
        <v>15.565819861431899</v>
      </c>
      <c r="AY17" s="8">
        <v>13.4496342149691</v>
      </c>
      <c r="AZ17" s="8">
        <v>8.1463414634146307</v>
      </c>
      <c r="BA17" s="8">
        <v>6.9767441860465098</v>
      </c>
      <c r="BB17" s="8">
        <v>8.1192660550458697</v>
      </c>
      <c r="BC17" s="8">
        <v>6.6033842344201403</v>
      </c>
      <c r="BD17" s="8">
        <v>8.9104339796860597</v>
      </c>
      <c r="BE17" s="8">
        <v>8.1035453010692198</v>
      </c>
      <c r="BF17" s="8">
        <v>7.3658536585365804</v>
      </c>
      <c r="BG17" s="8">
        <v>6.0384263494967998</v>
      </c>
      <c r="BH17" s="8">
        <v>8.5321100917431192</v>
      </c>
      <c r="BI17" s="8">
        <v>5.9843169624432502</v>
      </c>
      <c r="BJ17" s="37">
        <v>8.2217090069284104</v>
      </c>
      <c r="BK17" s="8">
        <v>7.99099606077659</v>
      </c>
    </row>
    <row r="18" spans="1:63" x14ac:dyDescent="0.25">
      <c r="A18" s="66"/>
      <c r="B18" s="10">
        <v>12</v>
      </c>
      <c r="C18" s="7" t="s">
        <v>54</v>
      </c>
      <c r="D18" s="8">
        <v>12.9032258064516</v>
      </c>
      <c r="E18" s="8">
        <v>12.3456790123457</v>
      </c>
      <c r="F18" s="8">
        <v>4.9180327868852496</v>
      </c>
      <c r="G18" s="8">
        <v>21.153846153846199</v>
      </c>
      <c r="H18" s="8">
        <v>11.8</v>
      </c>
      <c r="I18" s="44">
        <v>20.8</v>
      </c>
      <c r="J18" s="8">
        <v>4.8387096774193497</v>
      </c>
      <c r="K18" s="8">
        <v>12.3456790123457</v>
      </c>
      <c r="L18" s="8">
        <v>0</v>
      </c>
      <c r="M18" s="8">
        <v>13.461538461538501</v>
      </c>
      <c r="N18" s="8">
        <v>13.7</v>
      </c>
      <c r="O18" s="8">
        <v>8.3000000000000007</v>
      </c>
      <c r="P18" s="8">
        <v>8.0645161290322598</v>
      </c>
      <c r="Q18" s="8">
        <v>12.3456790123457</v>
      </c>
      <c r="R18" s="8">
        <v>1.63934426229508</v>
      </c>
      <c r="S18" s="8">
        <v>9.6153846153846203</v>
      </c>
      <c r="T18" s="8">
        <v>6.1</v>
      </c>
      <c r="U18" s="8">
        <v>16.7</v>
      </c>
      <c r="V18" s="8">
        <v>9.67741935483871</v>
      </c>
      <c r="W18" s="8">
        <v>11.1111111111111</v>
      </c>
      <c r="X18" s="8">
        <v>4.9180327868852496</v>
      </c>
      <c r="Y18" s="8">
        <v>5.7692307692307701</v>
      </c>
      <c r="Z18" s="8">
        <v>15.7</v>
      </c>
      <c r="AA18" s="8">
        <v>2.1</v>
      </c>
      <c r="AB18" s="8">
        <v>9.67741935483871</v>
      </c>
      <c r="AC18" s="8">
        <v>8.6419753086419693</v>
      </c>
      <c r="AD18" s="8">
        <v>4.9180327868852496</v>
      </c>
      <c r="AE18" s="8">
        <v>11.538461538461499</v>
      </c>
      <c r="AF18" s="8">
        <v>5.9</v>
      </c>
      <c r="AG18" s="8">
        <v>12.5</v>
      </c>
      <c r="AH18" s="8">
        <v>24.193548387096801</v>
      </c>
      <c r="AI18" s="8">
        <v>24.6913580246914</v>
      </c>
      <c r="AJ18" s="8">
        <v>11.4754098360656</v>
      </c>
      <c r="AK18" s="8">
        <v>30.769230769230798</v>
      </c>
      <c r="AL18" s="8">
        <v>33.299999999999997</v>
      </c>
      <c r="AM18" s="8">
        <v>37.5</v>
      </c>
      <c r="AN18" s="8">
        <v>12.9032258064516</v>
      </c>
      <c r="AO18" s="8">
        <v>14.814814814814801</v>
      </c>
      <c r="AP18" s="8">
        <v>4.9180327868852496</v>
      </c>
      <c r="AQ18" s="8">
        <v>17.307692307692299</v>
      </c>
      <c r="AR18" s="8">
        <v>14</v>
      </c>
      <c r="AS18" s="8">
        <v>10.4</v>
      </c>
      <c r="AT18" s="8">
        <v>17.741935483871</v>
      </c>
      <c r="AU18" s="8">
        <v>17.283950617283899</v>
      </c>
      <c r="AV18" s="8">
        <v>14.7540983606557</v>
      </c>
      <c r="AW18" s="8">
        <v>28.846153846153801</v>
      </c>
      <c r="AX18" s="8">
        <v>13.7254901960784</v>
      </c>
      <c r="AY18" s="8">
        <v>33.3333333333333</v>
      </c>
      <c r="AZ18" s="8">
        <v>9.67741935483871</v>
      </c>
      <c r="BA18" s="8">
        <v>12.3456790123457</v>
      </c>
      <c r="BB18" s="8">
        <v>11.4754098360656</v>
      </c>
      <c r="BC18" s="8">
        <v>11.538461538461499</v>
      </c>
      <c r="BD18" s="8">
        <v>19.6078431372549</v>
      </c>
      <c r="BE18" s="8">
        <v>18.75</v>
      </c>
      <c r="BF18" s="8">
        <v>12.9032258064516</v>
      </c>
      <c r="BG18" s="8">
        <v>9.8765432098765409</v>
      </c>
      <c r="BH18" s="8">
        <v>3.27868852459016</v>
      </c>
      <c r="BI18" s="8">
        <v>13.461538461538501</v>
      </c>
      <c r="BJ18" s="37">
        <v>7.8431372549019596</v>
      </c>
      <c r="BK18" s="8">
        <v>20.8333333333333</v>
      </c>
    </row>
    <row r="19" spans="1:63" x14ac:dyDescent="0.25">
      <c r="A19" s="66"/>
      <c r="B19" s="10">
        <v>13</v>
      </c>
      <c r="C19" s="7" t="s">
        <v>55</v>
      </c>
      <c r="D19" s="8">
        <v>9.5032397408207405</v>
      </c>
      <c r="E19" s="8">
        <v>7.5862068965517198</v>
      </c>
      <c r="F19" s="8">
        <v>11.868131868131901</v>
      </c>
      <c r="G19" s="8">
        <v>11.7516629711752</v>
      </c>
      <c r="H19" s="8">
        <v>14.4</v>
      </c>
      <c r="I19" s="44">
        <v>11.1</v>
      </c>
      <c r="J19" s="8">
        <v>7.9913606911447097</v>
      </c>
      <c r="K19" s="8">
        <v>8.4309133489461399</v>
      </c>
      <c r="L19" s="8">
        <v>14.5054945054945</v>
      </c>
      <c r="M19" s="8">
        <v>12.638580931263901</v>
      </c>
      <c r="N19" s="8">
        <v>17.8</v>
      </c>
      <c r="O19" s="8">
        <v>9.1999999999999993</v>
      </c>
      <c r="P19" s="8">
        <v>7.5593952483801301</v>
      </c>
      <c r="Q19" s="8">
        <v>8.9861751152073701</v>
      </c>
      <c r="R19" s="8">
        <v>11.2582781456954</v>
      </c>
      <c r="S19" s="8">
        <v>9.5768374164810695</v>
      </c>
      <c r="T19" s="8">
        <v>10.9</v>
      </c>
      <c r="U19" s="8">
        <v>12.4</v>
      </c>
      <c r="V19" s="8">
        <v>7.9913606911447097</v>
      </c>
      <c r="W19" s="8">
        <v>7.4592074592074598</v>
      </c>
      <c r="X19" s="8">
        <v>8.1318681318681296</v>
      </c>
      <c r="Y19" s="8">
        <v>8.8888888888888893</v>
      </c>
      <c r="Z19" s="8">
        <v>10.5</v>
      </c>
      <c r="AA19" s="8">
        <v>7.9</v>
      </c>
      <c r="AB19" s="8">
        <v>8.6393088552915795</v>
      </c>
      <c r="AC19" s="8">
        <v>6.6820276497695898</v>
      </c>
      <c r="AD19" s="8">
        <v>7.9120879120879097</v>
      </c>
      <c r="AE19" s="8">
        <v>7.9822616407982299</v>
      </c>
      <c r="AF19" s="8">
        <v>13.1</v>
      </c>
      <c r="AG19" s="8">
        <v>7.6</v>
      </c>
      <c r="AH19" s="8">
        <v>21.8142548596112</v>
      </c>
      <c r="AI19" s="8">
        <v>20.4651162790698</v>
      </c>
      <c r="AJ19" s="8">
        <v>26.593406593406598</v>
      </c>
      <c r="AK19" s="8">
        <v>22.4444444444444</v>
      </c>
      <c r="AL19" s="8">
        <v>31.4</v>
      </c>
      <c r="AM19" s="8">
        <v>23.2</v>
      </c>
      <c r="AN19" s="8">
        <v>10.5831533477322</v>
      </c>
      <c r="AO19" s="8">
        <v>11.214953271028</v>
      </c>
      <c r="AP19" s="8">
        <v>13.876651982378901</v>
      </c>
      <c r="AQ19" s="8">
        <v>13.968957871396899</v>
      </c>
      <c r="AR19" s="8">
        <v>19.7</v>
      </c>
      <c r="AS19" s="8">
        <v>12.4</v>
      </c>
      <c r="AT19" s="8">
        <v>9.2872570194384494</v>
      </c>
      <c r="AU19" s="8">
        <v>15.862068965517199</v>
      </c>
      <c r="AV19" s="8">
        <v>17.582417582417602</v>
      </c>
      <c r="AW19" s="8">
        <v>16.851441241685102</v>
      </c>
      <c r="AX19" s="8">
        <v>15.738498789346201</v>
      </c>
      <c r="AY19" s="8">
        <v>21.25</v>
      </c>
      <c r="AZ19" s="8">
        <v>6.0475161987041002</v>
      </c>
      <c r="BA19" s="8">
        <v>5.5172413793103496</v>
      </c>
      <c r="BB19" s="8">
        <v>8.5714285714285694</v>
      </c>
      <c r="BC19" s="8">
        <v>9.7560975609756095</v>
      </c>
      <c r="BD19" s="8">
        <v>10.6537530266344</v>
      </c>
      <c r="BE19" s="8">
        <v>9.6875</v>
      </c>
      <c r="BF19" s="8">
        <v>10.7991360691145</v>
      </c>
      <c r="BG19" s="8">
        <v>5.5427251732101599</v>
      </c>
      <c r="BH19" s="8">
        <v>8.5714285714285694</v>
      </c>
      <c r="BI19" s="8">
        <v>9.9778270509977798</v>
      </c>
      <c r="BJ19" s="37">
        <v>15.254237288135601</v>
      </c>
      <c r="BK19" s="8">
        <v>4.6875</v>
      </c>
    </row>
    <row r="20" spans="1:63" x14ac:dyDescent="0.25">
      <c r="A20" s="66"/>
      <c r="B20" s="10">
        <v>14</v>
      </c>
      <c r="C20" s="7" t="s">
        <v>56</v>
      </c>
      <c r="D20" s="8">
        <v>6.4587973273942101</v>
      </c>
      <c r="E20" s="8">
        <v>5.2232518955349603</v>
      </c>
      <c r="F20" s="8">
        <v>7.7095808383233502</v>
      </c>
      <c r="G20" s="8">
        <v>7.5062034739454102</v>
      </c>
      <c r="H20" s="8">
        <v>7.2</v>
      </c>
      <c r="I20" s="44">
        <v>8.6</v>
      </c>
      <c r="J20" s="8">
        <v>6.2360801781737196</v>
      </c>
      <c r="K20" s="8">
        <v>8.9451476793248901</v>
      </c>
      <c r="L20" s="8">
        <v>10.187265917603</v>
      </c>
      <c r="M20" s="8">
        <v>8.8089330024813908</v>
      </c>
      <c r="N20" s="8">
        <v>8.3000000000000007</v>
      </c>
      <c r="O20" s="8">
        <v>11.2</v>
      </c>
      <c r="P20" s="8">
        <v>7.9241071428571397</v>
      </c>
      <c r="Q20" s="8">
        <v>8.4602368866328295</v>
      </c>
      <c r="R20" s="8">
        <v>10.007524454477</v>
      </c>
      <c r="S20" s="8">
        <v>9.3788819875776408</v>
      </c>
      <c r="T20" s="8">
        <v>6.8</v>
      </c>
      <c r="U20" s="8">
        <v>11.1</v>
      </c>
      <c r="V20" s="8">
        <v>3.8975501113585702</v>
      </c>
      <c r="W20" s="8">
        <v>4.6179680940386199</v>
      </c>
      <c r="X20" s="8">
        <v>4.8725637181409303</v>
      </c>
      <c r="Y20" s="8">
        <v>6.0211049037864699</v>
      </c>
      <c r="Z20" s="8">
        <v>6.7</v>
      </c>
      <c r="AA20" s="8">
        <v>9.3000000000000007</v>
      </c>
      <c r="AB20" s="8">
        <v>4.6770601336302899</v>
      </c>
      <c r="AC20" s="8">
        <v>4.8945147679324901</v>
      </c>
      <c r="AD20" s="8">
        <v>5.6928838951310903</v>
      </c>
      <c r="AE20" s="8">
        <v>4.4692737430167604</v>
      </c>
      <c r="AF20" s="8">
        <v>6</v>
      </c>
      <c r="AG20" s="8">
        <v>7.4</v>
      </c>
      <c r="AH20" s="8">
        <v>17.7257525083612</v>
      </c>
      <c r="AI20" s="8">
        <v>17.247238742565798</v>
      </c>
      <c r="AJ20" s="8">
        <v>20.256024096385499</v>
      </c>
      <c r="AK20" s="8">
        <v>18.322981366459601</v>
      </c>
      <c r="AL20" s="8">
        <v>18.7</v>
      </c>
      <c r="AM20" s="8">
        <v>23.4</v>
      </c>
      <c r="AN20" s="8">
        <v>7.2463768115942004</v>
      </c>
      <c r="AO20" s="8">
        <v>8.8757396449704107</v>
      </c>
      <c r="AP20" s="8">
        <v>10.044977511244401</v>
      </c>
      <c r="AQ20" s="8">
        <v>9.7454996896337693</v>
      </c>
      <c r="AR20" s="8">
        <v>9.4</v>
      </c>
      <c r="AS20" s="8">
        <v>12.8</v>
      </c>
      <c r="AT20" s="8">
        <v>11.358574610245</v>
      </c>
      <c r="AU20" s="8">
        <v>10.614995787700099</v>
      </c>
      <c r="AV20" s="8">
        <v>11.227544910179599</v>
      </c>
      <c r="AW20" s="8">
        <v>12.9032258064516</v>
      </c>
      <c r="AX20" s="8">
        <v>9.6496619545175193</v>
      </c>
      <c r="AY20" s="8">
        <v>12.290502793296101</v>
      </c>
      <c r="AZ20" s="8">
        <v>7.3496659242761702</v>
      </c>
      <c r="BA20" s="8">
        <v>6.06571187868576</v>
      </c>
      <c r="BB20" s="8">
        <v>6.4371257485029902</v>
      </c>
      <c r="BC20" s="8">
        <v>7.1960297766749397</v>
      </c>
      <c r="BD20" s="8">
        <v>6.8223724646588799</v>
      </c>
      <c r="BE20" s="8">
        <v>7.2004965859714503</v>
      </c>
      <c r="BF20" s="8">
        <v>5.56792873051225</v>
      </c>
      <c r="BG20" s="8">
        <v>3.88513513513514</v>
      </c>
      <c r="BH20" s="8">
        <v>5.6886227544910204</v>
      </c>
      <c r="BI20" s="8">
        <v>4.9627791563275396</v>
      </c>
      <c r="BJ20" s="37">
        <v>5.5316533497234204</v>
      </c>
      <c r="BK20" s="8">
        <v>6.5176908752327796</v>
      </c>
    </row>
    <row r="21" spans="1:63" x14ac:dyDescent="0.25">
      <c r="A21" s="66"/>
      <c r="B21" s="10">
        <v>15</v>
      </c>
      <c r="C21" s="7" t="s">
        <v>24</v>
      </c>
      <c r="D21" s="8">
        <v>10.411899313501101</v>
      </c>
      <c r="E21" s="8">
        <v>8.3353945090279495</v>
      </c>
      <c r="F21" s="8">
        <v>8.7879479570874199</v>
      </c>
      <c r="G21" s="8">
        <v>7.8415683136627301</v>
      </c>
      <c r="H21" s="8">
        <v>6.6</v>
      </c>
      <c r="I21" s="44">
        <v>8.3000000000000007</v>
      </c>
      <c r="J21" s="8">
        <v>10.2402745995423</v>
      </c>
      <c r="K21" s="8">
        <v>9.0750870213823998</v>
      </c>
      <c r="L21" s="8">
        <v>10.4337899543379</v>
      </c>
      <c r="M21" s="8">
        <v>8.3033213285314105</v>
      </c>
      <c r="N21" s="8">
        <v>8.1999999999999993</v>
      </c>
      <c r="O21" s="8">
        <v>11.8</v>
      </c>
      <c r="P21" s="8">
        <v>9.3156986774008104</v>
      </c>
      <c r="Q21" s="8">
        <v>7.3086419753086398</v>
      </c>
      <c r="R21" s="8">
        <v>8.8012835205134099</v>
      </c>
      <c r="S21" s="8">
        <v>7.7432296890672001</v>
      </c>
      <c r="T21" s="8">
        <v>7.2</v>
      </c>
      <c r="U21" s="8">
        <v>10.5</v>
      </c>
      <c r="V21" s="8">
        <v>9.2810083070753393</v>
      </c>
      <c r="W21" s="8">
        <v>7.9290815070179796</v>
      </c>
      <c r="X21" s="8">
        <v>7.8977402419538896</v>
      </c>
      <c r="Y21" s="8">
        <v>7.1714743589743604</v>
      </c>
      <c r="Z21" s="8">
        <v>7.9</v>
      </c>
      <c r="AA21" s="8">
        <v>10.6</v>
      </c>
      <c r="AB21" s="8">
        <v>11.298627002288301</v>
      </c>
      <c r="AC21" s="8">
        <v>9.2147634381966803</v>
      </c>
      <c r="AD21" s="8">
        <v>9.6553298333713808</v>
      </c>
      <c r="AE21" s="8">
        <v>8.1632653061224492</v>
      </c>
      <c r="AF21" s="8">
        <v>7.6</v>
      </c>
      <c r="AG21" s="8">
        <v>10.3</v>
      </c>
      <c r="AH21" s="8">
        <v>25.8481886141461</v>
      </c>
      <c r="AI21" s="8">
        <v>22.023365647526699</v>
      </c>
      <c r="AJ21" s="8">
        <v>22.4639340508358</v>
      </c>
      <c r="AK21" s="8">
        <v>20.4048907596713</v>
      </c>
      <c r="AL21" s="8">
        <v>19.7</v>
      </c>
      <c r="AM21" s="8">
        <v>25.4</v>
      </c>
      <c r="AN21" s="8">
        <v>12.911537360435201</v>
      </c>
      <c r="AO21" s="8">
        <v>10.5628564344161</v>
      </c>
      <c r="AP21" s="8">
        <v>11.9004111466423</v>
      </c>
      <c r="AQ21" s="8">
        <v>10.3123748498198</v>
      </c>
      <c r="AR21" s="8">
        <v>9.6999999999999993</v>
      </c>
      <c r="AS21" s="8">
        <v>13.6</v>
      </c>
      <c r="AT21" s="8">
        <v>11.7276887871854</v>
      </c>
      <c r="AU21" s="8">
        <v>11.5812917594655</v>
      </c>
      <c r="AV21" s="8">
        <v>12.3572407492005</v>
      </c>
      <c r="AW21" s="8">
        <v>12.4649859943978</v>
      </c>
      <c r="AX21" s="8">
        <v>10.721649484536099</v>
      </c>
      <c r="AY21" s="8">
        <v>12.920923193340901</v>
      </c>
      <c r="AZ21" s="8">
        <v>8.2665903890160202</v>
      </c>
      <c r="BA21" s="8">
        <v>5.6407718951014303</v>
      </c>
      <c r="BB21" s="8">
        <v>7.4183976261127604</v>
      </c>
      <c r="BC21" s="8">
        <v>8.0016003200640107</v>
      </c>
      <c r="BD21" s="8">
        <v>6.9353327085285903</v>
      </c>
      <c r="BE21" s="8">
        <v>7.3576697560052997</v>
      </c>
      <c r="BF21" s="8">
        <v>8.4096109839816897</v>
      </c>
      <c r="BG21" s="8">
        <v>6.2654779593858301</v>
      </c>
      <c r="BH21" s="8">
        <v>6.3227573613330303</v>
      </c>
      <c r="BI21" s="8">
        <v>5.0240192153722996</v>
      </c>
      <c r="BJ21" s="37">
        <v>4.8949737434358598</v>
      </c>
      <c r="BK21" s="8">
        <v>5.7710501419110702</v>
      </c>
    </row>
    <row r="22" spans="1:63" x14ac:dyDescent="0.25">
      <c r="A22" s="66"/>
      <c r="B22" s="10">
        <v>16</v>
      </c>
      <c r="C22" s="7" t="s">
        <v>57</v>
      </c>
      <c r="D22" s="8">
        <v>16.964285714285701</v>
      </c>
      <c r="E22" s="8">
        <v>17.293233082706799</v>
      </c>
      <c r="F22" s="8">
        <v>14.84375</v>
      </c>
      <c r="G22" s="8">
        <v>18.110236220472402</v>
      </c>
      <c r="H22" s="8">
        <v>19.3</v>
      </c>
      <c r="I22" s="44">
        <v>24.7</v>
      </c>
      <c r="J22" s="8">
        <v>15.1785714285714</v>
      </c>
      <c r="K22" s="8">
        <v>9.4890510948905096</v>
      </c>
      <c r="L22" s="8">
        <v>16.40625</v>
      </c>
      <c r="M22" s="8">
        <v>18.8976377952756</v>
      </c>
      <c r="N22" s="8">
        <v>15.1</v>
      </c>
      <c r="O22" s="8">
        <v>12.3</v>
      </c>
      <c r="P22" s="8">
        <v>20.535714285714299</v>
      </c>
      <c r="Q22" s="8">
        <v>14.893617021276601</v>
      </c>
      <c r="R22" s="8">
        <v>15.625</v>
      </c>
      <c r="S22" s="8">
        <v>11.4754098360656</v>
      </c>
      <c r="T22" s="8">
        <v>15.1</v>
      </c>
      <c r="U22" s="8">
        <v>12.3</v>
      </c>
      <c r="V22" s="8">
        <v>9.8214285714285694</v>
      </c>
      <c r="W22" s="8">
        <v>7.0921985815602797</v>
      </c>
      <c r="X22" s="8">
        <v>11.71875</v>
      </c>
      <c r="Y22" s="8">
        <v>12.5984251968504</v>
      </c>
      <c r="Z22" s="8">
        <v>20.3</v>
      </c>
      <c r="AA22" s="8">
        <v>19.8</v>
      </c>
      <c r="AB22" s="8">
        <v>12.5</v>
      </c>
      <c r="AC22" s="8">
        <v>10.2189781021898</v>
      </c>
      <c r="AD22" s="8">
        <v>10.9375</v>
      </c>
      <c r="AE22" s="8">
        <v>13.3858267716535</v>
      </c>
      <c r="AF22" s="8">
        <v>10.9</v>
      </c>
      <c r="AG22" s="8">
        <v>14.8</v>
      </c>
      <c r="AH22" s="8">
        <v>35.714285714285701</v>
      </c>
      <c r="AI22" s="8">
        <v>33.582089552238799</v>
      </c>
      <c r="AJ22" s="8">
        <v>28.125</v>
      </c>
      <c r="AK22" s="8">
        <v>33.3333333333333</v>
      </c>
      <c r="AL22" s="8">
        <v>33.6</v>
      </c>
      <c r="AM22" s="8">
        <v>40.700000000000003</v>
      </c>
      <c r="AN22" s="8">
        <v>17.8571428571429</v>
      </c>
      <c r="AO22" s="8">
        <v>14.074074074074099</v>
      </c>
      <c r="AP22" s="8">
        <v>17.96875</v>
      </c>
      <c r="AQ22" s="8">
        <v>21.428571428571399</v>
      </c>
      <c r="AR22" s="8">
        <v>20.2</v>
      </c>
      <c r="AS22" s="8">
        <v>18.5</v>
      </c>
      <c r="AT22" s="8">
        <v>19.6428571428571</v>
      </c>
      <c r="AU22" s="8">
        <v>30.827067669172902</v>
      </c>
      <c r="AV22" s="8">
        <v>25.78125</v>
      </c>
      <c r="AW22" s="8">
        <v>30.708661417322801</v>
      </c>
      <c r="AX22" s="8">
        <v>22.2222222222222</v>
      </c>
      <c r="AY22" s="8">
        <v>31.707317073170699</v>
      </c>
      <c r="AZ22" s="8">
        <v>11.6071428571429</v>
      </c>
      <c r="BA22" s="8">
        <v>14.285714285714301</v>
      </c>
      <c r="BB22" s="8">
        <v>12.5</v>
      </c>
      <c r="BC22" s="8">
        <v>14.1732283464567</v>
      </c>
      <c r="BD22" s="8">
        <v>19.658119658119698</v>
      </c>
      <c r="BE22" s="8">
        <v>14.634146341463399</v>
      </c>
      <c r="BF22" s="8">
        <v>9.8214285714285694</v>
      </c>
      <c r="BG22" s="8">
        <v>3.7593984962406002</v>
      </c>
      <c r="BH22" s="8">
        <v>6.25</v>
      </c>
      <c r="BI22" s="8">
        <v>16.6666666666667</v>
      </c>
      <c r="BJ22" s="37">
        <v>10.2564102564103</v>
      </c>
      <c r="BK22" s="8">
        <v>17.0731707317073</v>
      </c>
    </row>
    <row r="23" spans="1:63" x14ac:dyDescent="0.25">
      <c r="A23" s="66"/>
      <c r="B23" s="10">
        <v>17</v>
      </c>
      <c r="C23" s="7" t="s">
        <v>58</v>
      </c>
      <c r="D23" s="8">
        <v>10.788381742738601</v>
      </c>
      <c r="E23" s="8">
        <v>9.2664092664092692</v>
      </c>
      <c r="F23" s="8">
        <v>13.3333333333333</v>
      </c>
      <c r="G23" s="8">
        <v>10.671936758893301</v>
      </c>
      <c r="H23" s="8">
        <v>7</v>
      </c>
      <c r="I23" s="44">
        <v>16.100000000000001</v>
      </c>
      <c r="J23" s="8">
        <v>13.2780082987552</v>
      </c>
      <c r="K23" s="8">
        <v>8.1081081081081106</v>
      </c>
      <c r="L23" s="8">
        <v>13.3333333333333</v>
      </c>
      <c r="M23" s="8">
        <v>11.0671936758893</v>
      </c>
      <c r="N23" s="8">
        <v>7.4</v>
      </c>
      <c r="O23" s="8">
        <v>18.8</v>
      </c>
      <c r="P23" s="8">
        <v>7.0539419087136901</v>
      </c>
      <c r="Q23" s="8">
        <v>9.6525096525096501</v>
      </c>
      <c r="R23" s="8">
        <v>13.3333333333333</v>
      </c>
      <c r="S23" s="8">
        <v>10.671936758893301</v>
      </c>
      <c r="T23" s="8">
        <v>6.6</v>
      </c>
      <c r="U23" s="8">
        <v>12.6</v>
      </c>
      <c r="V23" s="8">
        <v>4.9792531120332004</v>
      </c>
      <c r="W23" s="8">
        <v>4.6332046332046302</v>
      </c>
      <c r="X23" s="8">
        <v>8.62745098039216</v>
      </c>
      <c r="Y23" s="8">
        <v>6.3241106719367597</v>
      </c>
      <c r="Z23" s="8">
        <v>9.1</v>
      </c>
      <c r="AA23" s="8">
        <v>10.8</v>
      </c>
      <c r="AB23" s="8">
        <v>12.0331950207469</v>
      </c>
      <c r="AC23" s="8">
        <v>13.127413127413099</v>
      </c>
      <c r="AD23" s="8">
        <v>9.0196078431372495</v>
      </c>
      <c r="AE23" s="8">
        <v>7.11462450592885</v>
      </c>
      <c r="AF23" s="8">
        <v>7.8</v>
      </c>
      <c r="AG23" s="8">
        <v>12.9</v>
      </c>
      <c r="AH23" s="8">
        <v>23.651452282157699</v>
      </c>
      <c r="AI23" s="8">
        <v>22.393822393822401</v>
      </c>
      <c r="AJ23" s="8">
        <v>26.6666666666667</v>
      </c>
      <c r="AK23" s="8">
        <v>23.320158102766801</v>
      </c>
      <c r="AL23" s="8">
        <v>20.2</v>
      </c>
      <c r="AM23" s="8">
        <v>35.9</v>
      </c>
      <c r="AN23" s="8">
        <v>12.8630705394191</v>
      </c>
      <c r="AO23" s="8">
        <v>12.741312741312701</v>
      </c>
      <c r="AP23" s="8">
        <v>16.078431372549002</v>
      </c>
      <c r="AQ23" s="8">
        <v>10.276679841897201</v>
      </c>
      <c r="AR23" s="8">
        <v>10.3</v>
      </c>
      <c r="AS23" s="8">
        <v>18.899999999999999</v>
      </c>
      <c r="AT23" s="8">
        <v>10.373443983402501</v>
      </c>
      <c r="AU23" s="8">
        <v>14.671814671814699</v>
      </c>
      <c r="AV23" s="8">
        <v>13.7254901960784</v>
      </c>
      <c r="AW23" s="8">
        <v>15.019762845849799</v>
      </c>
      <c r="AX23" s="8">
        <v>10.6995884773663</v>
      </c>
      <c r="AY23" s="8">
        <v>15.6756756756757</v>
      </c>
      <c r="AZ23" s="8">
        <v>6.6390041493775902</v>
      </c>
      <c r="BA23" s="8">
        <v>8.8803088803088794</v>
      </c>
      <c r="BB23" s="8">
        <v>12.5490196078431</v>
      </c>
      <c r="BC23" s="8">
        <v>11.857707509881401</v>
      </c>
      <c r="BD23" s="8">
        <v>6.1728395061728403</v>
      </c>
      <c r="BE23" s="8">
        <v>16.2162162162162</v>
      </c>
      <c r="BF23" s="8">
        <v>19.087136929460598</v>
      </c>
      <c r="BG23" s="8">
        <v>9.6525096525096501</v>
      </c>
      <c r="BH23" s="8">
        <v>10.1960784313725</v>
      </c>
      <c r="BI23" s="8">
        <v>8.3003952569169996</v>
      </c>
      <c r="BJ23" s="37">
        <v>4.9382716049382704</v>
      </c>
      <c r="BK23" s="8">
        <v>11.351351351351401</v>
      </c>
    </row>
    <row r="24" spans="1:63" x14ac:dyDescent="0.25">
      <c r="A24" s="66"/>
      <c r="B24" s="10">
        <v>18</v>
      </c>
      <c r="C24" s="7" t="s">
        <v>59</v>
      </c>
      <c r="D24" s="8">
        <v>10.8247422680412</v>
      </c>
      <c r="E24" s="8">
        <v>12.5</v>
      </c>
      <c r="F24" s="8">
        <v>7.30337078651685</v>
      </c>
      <c r="G24" s="8">
        <v>12.807881773399</v>
      </c>
      <c r="H24" s="8">
        <v>14.2</v>
      </c>
      <c r="I24" s="44">
        <v>9.1999999999999993</v>
      </c>
      <c r="J24" s="8">
        <v>5.6701030927835099</v>
      </c>
      <c r="K24" s="8">
        <v>6.0185185185185199</v>
      </c>
      <c r="L24" s="8">
        <v>7.30337078651685</v>
      </c>
      <c r="M24" s="8">
        <v>10.837438423645301</v>
      </c>
      <c r="N24" s="8">
        <v>12.4</v>
      </c>
      <c r="O24" s="8">
        <v>8.4</v>
      </c>
      <c r="P24" s="8">
        <v>7.7319587628865998</v>
      </c>
      <c r="Q24" s="8">
        <v>7.8703703703703702</v>
      </c>
      <c r="R24" s="8">
        <v>10.1694915254237</v>
      </c>
      <c r="S24" s="8">
        <v>9.3596059113300498</v>
      </c>
      <c r="T24" s="8">
        <v>9.5</v>
      </c>
      <c r="U24" s="8">
        <v>7.6</v>
      </c>
      <c r="V24" s="8">
        <v>5.1546391752577296</v>
      </c>
      <c r="W24" s="8">
        <v>7.8703703703703702</v>
      </c>
      <c r="X24" s="8">
        <v>10.1123595505618</v>
      </c>
      <c r="Y24" s="8">
        <v>6.8965517241379297</v>
      </c>
      <c r="Z24" s="8">
        <v>7.1</v>
      </c>
      <c r="AA24" s="8">
        <v>3.4</v>
      </c>
      <c r="AB24" s="8">
        <v>3.0927835051546402</v>
      </c>
      <c r="AC24" s="8">
        <v>6.4814814814814801</v>
      </c>
      <c r="AD24" s="8">
        <v>6.7415730337078603</v>
      </c>
      <c r="AE24" s="8">
        <v>7.3891625615763497</v>
      </c>
      <c r="AF24" s="8">
        <v>9.5</v>
      </c>
      <c r="AG24" s="8">
        <v>1.7</v>
      </c>
      <c r="AH24" s="8">
        <v>18.556701030927801</v>
      </c>
      <c r="AI24" s="8">
        <v>23.6111111111111</v>
      </c>
      <c r="AJ24" s="8">
        <v>21.910112359550599</v>
      </c>
      <c r="AK24" s="8">
        <v>21.182266009852199</v>
      </c>
      <c r="AL24" s="8">
        <v>24.9</v>
      </c>
      <c r="AM24" s="8">
        <v>17.600000000000001</v>
      </c>
      <c r="AN24" s="8">
        <v>8.7628865979381398</v>
      </c>
      <c r="AO24" s="8">
        <v>9.2592592592592595</v>
      </c>
      <c r="AP24" s="8">
        <v>11.235955056179799</v>
      </c>
      <c r="AQ24" s="8">
        <v>12.807881773399</v>
      </c>
      <c r="AR24" s="8">
        <v>14.2</v>
      </c>
      <c r="AS24" s="8">
        <v>10.1</v>
      </c>
      <c r="AT24" s="8">
        <v>11.8556701030928</v>
      </c>
      <c r="AU24" s="8">
        <v>9.7222222222222197</v>
      </c>
      <c r="AV24" s="8">
        <v>8.9887640449438209</v>
      </c>
      <c r="AW24" s="8">
        <v>20.197044334975399</v>
      </c>
      <c r="AX24" s="8">
        <v>14.792899408284001</v>
      </c>
      <c r="AY24" s="8">
        <v>12.605042016806699</v>
      </c>
      <c r="AZ24" s="8">
        <v>7.7319587628865998</v>
      </c>
      <c r="BA24" s="8">
        <v>11.1111111111111</v>
      </c>
      <c r="BB24" s="8">
        <v>8.4269662921348303</v>
      </c>
      <c r="BC24" s="8">
        <v>12.3152709359606</v>
      </c>
      <c r="BD24" s="8">
        <v>8.8757396449704107</v>
      </c>
      <c r="BE24" s="8">
        <v>7.5630252100840298</v>
      </c>
      <c r="BF24" s="8">
        <v>9.2783505154639201</v>
      </c>
      <c r="BG24" s="8">
        <v>9.2592592592592595</v>
      </c>
      <c r="BH24" s="8">
        <v>5.0561797752809001</v>
      </c>
      <c r="BI24" s="8">
        <v>6.4039408866995098</v>
      </c>
      <c r="BJ24" s="37">
        <v>8.2840236686390494</v>
      </c>
      <c r="BK24" s="8">
        <v>4.2016806722689104</v>
      </c>
    </row>
    <row r="25" spans="1:63" x14ac:dyDescent="0.25">
      <c r="A25" s="66"/>
      <c r="B25" s="10">
        <v>19</v>
      </c>
      <c r="C25" s="7" t="s">
        <v>25</v>
      </c>
      <c r="D25" s="8">
        <v>7.3529411764705896</v>
      </c>
      <c r="E25" s="8">
        <v>5.5591890124264198</v>
      </c>
      <c r="F25" s="8">
        <v>5.9758423394787004</v>
      </c>
      <c r="G25" s="8">
        <v>6.5864471184293896</v>
      </c>
      <c r="H25" s="8">
        <v>5.0999999999999996</v>
      </c>
      <c r="I25" s="44">
        <v>5</v>
      </c>
      <c r="J25" s="8">
        <v>8.6764705882352899</v>
      </c>
      <c r="K25" s="8">
        <v>5.6319580877537696</v>
      </c>
      <c r="L25" s="8">
        <v>6.1665607120152597</v>
      </c>
      <c r="M25" s="8">
        <v>6.7131095630145703</v>
      </c>
      <c r="N25" s="8">
        <v>7.3</v>
      </c>
      <c r="O25" s="8">
        <v>7.2</v>
      </c>
      <c r="P25" s="8">
        <v>8.5311572700296701</v>
      </c>
      <c r="Q25" s="8">
        <v>4.9934296977660999</v>
      </c>
      <c r="R25" s="8">
        <v>6.4578005115089496</v>
      </c>
      <c r="S25" s="8">
        <v>6.8298969072164901</v>
      </c>
      <c r="T25" s="8">
        <v>7.5</v>
      </c>
      <c r="U25" s="8">
        <v>7.7</v>
      </c>
      <c r="V25" s="8">
        <v>6.0338484179543803</v>
      </c>
      <c r="W25" s="8">
        <v>4.6254071661237797</v>
      </c>
      <c r="X25" s="8">
        <v>4.7043865225683401</v>
      </c>
      <c r="Y25" s="8">
        <v>5.1363348129359503</v>
      </c>
      <c r="Z25" s="8">
        <v>4.3</v>
      </c>
      <c r="AA25" s="8">
        <v>3.9</v>
      </c>
      <c r="AB25" s="8">
        <v>9.1243561442236896</v>
      </c>
      <c r="AC25" s="8">
        <v>6.2335958005249301</v>
      </c>
      <c r="AD25" s="8">
        <v>6.8022886204704403</v>
      </c>
      <c r="AE25" s="8">
        <v>6.7131095630145703</v>
      </c>
      <c r="AF25" s="8">
        <v>4.8</v>
      </c>
      <c r="AG25" s="8">
        <v>5.3</v>
      </c>
      <c r="AH25" s="8">
        <v>20.147601476014799</v>
      </c>
      <c r="AI25" s="8">
        <v>15.3896961690885</v>
      </c>
      <c r="AJ25" s="8">
        <v>15.9438775510204</v>
      </c>
      <c r="AK25" s="8">
        <v>17.374517374517399</v>
      </c>
      <c r="AL25" s="8">
        <v>15.5</v>
      </c>
      <c r="AM25" s="8">
        <v>15.4</v>
      </c>
      <c r="AN25" s="8">
        <v>10.235640648011801</v>
      </c>
      <c r="AO25" s="8">
        <v>6.4304461942257198</v>
      </c>
      <c r="AP25" s="8">
        <v>7.2020395156150396</v>
      </c>
      <c r="AQ25" s="8">
        <v>8.3121827411167502</v>
      </c>
      <c r="AR25" s="8">
        <v>7.6</v>
      </c>
      <c r="AS25" s="8">
        <v>7.8</v>
      </c>
      <c r="AT25" s="8">
        <v>9.5658572479764494</v>
      </c>
      <c r="AU25" s="8">
        <v>8.5676913015042508</v>
      </c>
      <c r="AV25" s="8">
        <v>8.2644628099173598</v>
      </c>
      <c r="AW25" s="8">
        <v>8.4863837872070906</v>
      </c>
      <c r="AX25" s="8">
        <v>7.2139303482587103</v>
      </c>
      <c r="AY25" s="8">
        <v>8.7478559176672395</v>
      </c>
      <c r="AZ25" s="8">
        <v>7.5055187637969096</v>
      </c>
      <c r="BA25" s="8">
        <v>5.1047120418848202</v>
      </c>
      <c r="BB25" s="8">
        <v>6.3572790845518101</v>
      </c>
      <c r="BC25" s="8">
        <v>6.0164661177960701</v>
      </c>
      <c r="BD25" s="8">
        <v>4.7263681592039797</v>
      </c>
      <c r="BE25" s="8">
        <v>6.9468267581475098</v>
      </c>
      <c r="BF25" s="8">
        <v>5.8823529411764701</v>
      </c>
      <c r="BG25" s="8">
        <v>4.7931713722915301</v>
      </c>
      <c r="BH25" s="8">
        <v>4.7193877551020398</v>
      </c>
      <c r="BI25" s="8">
        <v>6.0936497754971102</v>
      </c>
      <c r="BJ25" s="37">
        <v>4.9751243781094496</v>
      </c>
      <c r="BK25" s="8">
        <v>3.51629502572899</v>
      </c>
    </row>
    <row r="26" spans="1:63" x14ac:dyDescent="0.25">
      <c r="A26" s="66"/>
      <c r="B26" s="10">
        <v>20</v>
      </c>
      <c r="C26" s="7" t="s">
        <v>60</v>
      </c>
      <c r="D26" s="8">
        <v>12.827225130890101</v>
      </c>
      <c r="E26" s="8">
        <v>12.101910828025501</v>
      </c>
      <c r="F26" s="8">
        <v>8.7719298245614006</v>
      </c>
      <c r="G26" s="8">
        <v>12.788259958071301</v>
      </c>
      <c r="H26" s="8">
        <v>9</v>
      </c>
      <c r="I26" s="44">
        <v>11.6</v>
      </c>
      <c r="J26" s="8">
        <v>14.397905759162301</v>
      </c>
      <c r="K26" s="8">
        <v>8.9552238805970106</v>
      </c>
      <c r="L26" s="8">
        <v>8.5769980506822598</v>
      </c>
      <c r="M26" s="8">
        <v>10.901467505241101</v>
      </c>
      <c r="N26" s="8">
        <v>11.5</v>
      </c>
      <c r="O26" s="8">
        <v>15.1</v>
      </c>
      <c r="P26" s="8">
        <v>15.445026178010499</v>
      </c>
      <c r="Q26" s="8">
        <v>9.1489361702127692</v>
      </c>
      <c r="R26" s="8">
        <v>6.4327485380117002</v>
      </c>
      <c r="S26" s="8">
        <v>8.8421052631578902</v>
      </c>
      <c r="T26" s="8">
        <v>9.9</v>
      </c>
      <c r="U26" s="8">
        <v>14.4</v>
      </c>
      <c r="V26" s="8">
        <v>10.182767624020901</v>
      </c>
      <c r="W26" s="8">
        <v>7.4309978768577496</v>
      </c>
      <c r="X26" s="8">
        <v>9.1617933723196892</v>
      </c>
      <c r="Y26" s="8">
        <v>7.7568134171907799</v>
      </c>
      <c r="Z26" s="8">
        <v>10.199999999999999</v>
      </c>
      <c r="AA26" s="8">
        <v>13.3</v>
      </c>
      <c r="AB26" s="8">
        <v>12.2715404699739</v>
      </c>
      <c r="AC26" s="8">
        <v>10.2127659574468</v>
      </c>
      <c r="AD26" s="8">
        <v>8.9668615984405395</v>
      </c>
      <c r="AE26" s="8">
        <v>7.5471698113207504</v>
      </c>
      <c r="AF26" s="8">
        <v>8</v>
      </c>
      <c r="AG26" s="8">
        <v>9.5</v>
      </c>
      <c r="AH26" s="8">
        <v>28.010471204188502</v>
      </c>
      <c r="AI26" s="8">
        <v>23.2905982905983</v>
      </c>
      <c r="AJ26" s="8">
        <v>21.2475633528265</v>
      </c>
      <c r="AK26" s="8">
        <v>22.431865828092199</v>
      </c>
      <c r="AL26" s="8">
        <v>24.1</v>
      </c>
      <c r="AM26" s="8">
        <v>29.8</v>
      </c>
      <c r="AN26" s="8">
        <v>17.277486910994799</v>
      </c>
      <c r="AO26" s="8">
        <v>13.6170212765957</v>
      </c>
      <c r="AP26" s="8">
        <v>10.1364522417154</v>
      </c>
      <c r="AQ26" s="8">
        <v>13.655462184873899</v>
      </c>
      <c r="AR26" s="8">
        <v>12.7</v>
      </c>
      <c r="AS26" s="8">
        <v>15.8</v>
      </c>
      <c r="AT26" s="8">
        <v>15.9685863874346</v>
      </c>
      <c r="AU26" s="8">
        <v>14.861995753715499</v>
      </c>
      <c r="AV26" s="8">
        <v>9.7465886939571096</v>
      </c>
      <c r="AW26" s="8">
        <v>16.142557651991599</v>
      </c>
      <c r="AX26" s="8">
        <v>14.634146341463399</v>
      </c>
      <c r="AY26" s="8">
        <v>18.245614035087701</v>
      </c>
      <c r="AZ26" s="8">
        <v>8.9005235602094199</v>
      </c>
      <c r="BA26" s="8">
        <v>7.2186836518046702</v>
      </c>
      <c r="BB26" s="8">
        <v>7.7972709551656898</v>
      </c>
      <c r="BC26" s="8">
        <v>8.1761006289308202</v>
      </c>
      <c r="BD26" s="8">
        <v>9.2682926829268304</v>
      </c>
      <c r="BE26" s="8">
        <v>8.0701754385964897</v>
      </c>
      <c r="BF26" s="8">
        <v>11.5183246073298</v>
      </c>
      <c r="BG26" s="8">
        <v>7.6595744680851103</v>
      </c>
      <c r="BH26" s="8">
        <v>7.2124756335282596</v>
      </c>
      <c r="BI26" s="8">
        <v>7.12788259958071</v>
      </c>
      <c r="BJ26" s="37">
        <v>6.0975609756097597</v>
      </c>
      <c r="BK26" s="8">
        <v>9.1228070175438596</v>
      </c>
    </row>
    <row r="27" spans="1:63" x14ac:dyDescent="0.25">
      <c r="A27" s="66"/>
      <c r="B27" s="10">
        <v>21</v>
      </c>
      <c r="C27" s="7" t="s">
        <v>26</v>
      </c>
      <c r="D27" s="8">
        <v>11.0872675250358</v>
      </c>
      <c r="E27" s="8">
        <v>9.1982597886886293</v>
      </c>
      <c r="F27" s="8">
        <v>9.1296409007912391</v>
      </c>
      <c r="G27" s="8">
        <v>7.6642335766423404</v>
      </c>
      <c r="H27" s="8">
        <v>8.8000000000000007</v>
      </c>
      <c r="I27" s="44">
        <v>8.1999999999999993</v>
      </c>
      <c r="J27" s="8">
        <v>11.301859799713901</v>
      </c>
      <c r="K27" s="8">
        <v>10.1875</v>
      </c>
      <c r="L27" s="8">
        <v>9.0079123554473508</v>
      </c>
      <c r="M27" s="8">
        <v>9.0632603406326009</v>
      </c>
      <c r="N27" s="8">
        <v>9.1999999999999993</v>
      </c>
      <c r="O27" s="8">
        <v>10.5</v>
      </c>
      <c r="P27" s="8">
        <v>11.7310443490701</v>
      </c>
      <c r="Q27" s="8">
        <v>8.5411471321695807</v>
      </c>
      <c r="R27" s="8">
        <v>9.3406593406593394</v>
      </c>
      <c r="S27" s="8">
        <v>8.3740831295843492</v>
      </c>
      <c r="T27" s="8">
        <v>8</v>
      </c>
      <c r="U27" s="8">
        <v>10.5</v>
      </c>
      <c r="V27" s="8">
        <v>8.7267525035765399</v>
      </c>
      <c r="W27" s="8">
        <v>7.3958980733374799</v>
      </c>
      <c r="X27" s="8">
        <v>7.4299634591960997</v>
      </c>
      <c r="Y27" s="8">
        <v>5.9002433090024304</v>
      </c>
      <c r="Z27" s="8">
        <v>8</v>
      </c>
      <c r="AA27" s="8">
        <v>7.1</v>
      </c>
      <c r="AB27" s="8">
        <v>10.8726752503577</v>
      </c>
      <c r="AC27" s="8">
        <v>9.2039800995024894</v>
      </c>
      <c r="AD27" s="8">
        <v>5.7212416311625098</v>
      </c>
      <c r="AE27" s="8">
        <v>6.0864272671941597</v>
      </c>
      <c r="AF27" s="8">
        <v>7.3</v>
      </c>
      <c r="AG27" s="8">
        <v>6.8</v>
      </c>
      <c r="AH27" s="8">
        <v>25.107296137339102</v>
      </c>
      <c r="AI27" s="8">
        <v>23.279098873592002</v>
      </c>
      <c r="AJ27" s="8">
        <v>20.853658536585399</v>
      </c>
      <c r="AK27" s="8">
        <v>18.5705558949298</v>
      </c>
      <c r="AL27" s="8">
        <v>19.8</v>
      </c>
      <c r="AM27" s="8">
        <v>23.4</v>
      </c>
      <c r="AN27" s="8">
        <v>14.663805436337601</v>
      </c>
      <c r="AO27" s="8">
        <v>11.6438356164384</v>
      </c>
      <c r="AP27" s="8">
        <v>9.9329677026203491</v>
      </c>
      <c r="AQ27" s="8">
        <v>10.414129110840401</v>
      </c>
      <c r="AR27" s="8">
        <v>10.1</v>
      </c>
      <c r="AS27" s="8">
        <v>12</v>
      </c>
      <c r="AT27" s="8">
        <v>11.158798283261801</v>
      </c>
      <c r="AU27" s="8">
        <v>14.3746110765401</v>
      </c>
      <c r="AV27" s="8">
        <v>13.633597078514899</v>
      </c>
      <c r="AW27" s="8">
        <v>11.435523114355201</v>
      </c>
      <c r="AX27" s="8">
        <v>10.363972856261601</v>
      </c>
      <c r="AY27" s="8">
        <v>10.983606557377</v>
      </c>
      <c r="AZ27" s="8">
        <v>9.6566523605150199</v>
      </c>
      <c r="BA27" s="8">
        <v>8.9496581727781201</v>
      </c>
      <c r="BB27" s="8">
        <v>8.3384053560560005</v>
      </c>
      <c r="BC27" s="8">
        <v>8.3333333333333304</v>
      </c>
      <c r="BD27" s="8">
        <v>8.8217149907464503</v>
      </c>
      <c r="BE27" s="8">
        <v>7.0434070434070399</v>
      </c>
      <c r="BF27" s="8">
        <v>9.1559370529327602</v>
      </c>
      <c r="BG27" s="8">
        <v>6.72478206724782</v>
      </c>
      <c r="BH27" s="8">
        <v>6.6950699939135703</v>
      </c>
      <c r="BI27" s="8">
        <v>6.32603406326034</v>
      </c>
      <c r="BJ27" s="37">
        <v>7.5879086983343598</v>
      </c>
      <c r="BK27" s="8">
        <v>4.9959049959049997</v>
      </c>
    </row>
    <row r="28" spans="1:63" x14ac:dyDescent="0.25">
      <c r="A28" s="66"/>
      <c r="B28" s="10">
        <v>22</v>
      </c>
      <c r="C28" s="7" t="s">
        <v>61</v>
      </c>
      <c r="D28" s="8">
        <v>19.148936170212799</v>
      </c>
      <c r="E28" s="8">
        <v>8.9285714285714306</v>
      </c>
      <c r="F28" s="8">
        <v>13.8297872340426</v>
      </c>
      <c r="G28" s="8">
        <v>5.2083333333333304</v>
      </c>
      <c r="H28" s="8">
        <v>8.6999999999999993</v>
      </c>
      <c r="I28" s="44">
        <v>9.6</v>
      </c>
      <c r="J28" s="8">
        <v>14.893617021276601</v>
      </c>
      <c r="K28" s="8">
        <v>8.03571428571429</v>
      </c>
      <c r="L28" s="8">
        <v>3.1914893617021298</v>
      </c>
      <c r="M28" s="8">
        <v>5.2083333333333304</v>
      </c>
      <c r="N28" s="8">
        <v>3.5</v>
      </c>
      <c r="O28" s="8">
        <v>7.7</v>
      </c>
      <c r="P28" s="8">
        <v>13.8297872340426</v>
      </c>
      <c r="Q28" s="8">
        <v>3.5714285714285698</v>
      </c>
      <c r="R28" s="8">
        <v>8.5106382978723403</v>
      </c>
      <c r="S28" s="8">
        <v>3.125</v>
      </c>
      <c r="T28" s="8">
        <v>4.3</v>
      </c>
      <c r="U28" s="8">
        <v>11.5</v>
      </c>
      <c r="V28" s="8">
        <v>8.5106382978723403</v>
      </c>
      <c r="W28" s="8">
        <v>7.1428571428571397</v>
      </c>
      <c r="X28" s="8">
        <v>18.085106382978701</v>
      </c>
      <c r="Y28" s="8">
        <v>7.2916666666666696</v>
      </c>
      <c r="Z28" s="8">
        <v>7.8</v>
      </c>
      <c r="AA28" s="8">
        <v>12.5</v>
      </c>
      <c r="AB28" s="8">
        <v>5.31914893617021</v>
      </c>
      <c r="AC28" s="8">
        <v>9.8214285714285694</v>
      </c>
      <c r="AD28" s="8">
        <v>12.7659574468085</v>
      </c>
      <c r="AE28" s="8">
        <v>4.1666666666666696</v>
      </c>
      <c r="AF28" s="8">
        <v>5.2</v>
      </c>
      <c r="AG28" s="8">
        <v>5.8</v>
      </c>
      <c r="AH28" s="8">
        <v>25.531914893617</v>
      </c>
      <c r="AI28" s="8">
        <v>15.1785714285714</v>
      </c>
      <c r="AJ28" s="8">
        <v>28.723404255319199</v>
      </c>
      <c r="AK28" s="8">
        <v>12.5</v>
      </c>
      <c r="AL28" s="8">
        <v>19.100000000000001</v>
      </c>
      <c r="AM28" s="8">
        <v>24</v>
      </c>
      <c r="AN28" s="8">
        <v>14.893617021276601</v>
      </c>
      <c r="AO28" s="8">
        <v>9.8214285714285694</v>
      </c>
      <c r="AP28" s="8">
        <v>12.7659574468085</v>
      </c>
      <c r="AQ28" s="8">
        <v>7.2916666666666696</v>
      </c>
      <c r="AR28" s="8">
        <v>8.6999999999999993</v>
      </c>
      <c r="AS28" s="8">
        <v>12.5</v>
      </c>
      <c r="AT28" s="8">
        <v>13.8297872340426</v>
      </c>
      <c r="AU28" s="8">
        <v>8.03571428571429</v>
      </c>
      <c r="AV28" s="8">
        <v>18.085106382978701</v>
      </c>
      <c r="AW28" s="8">
        <v>17.7083333333333</v>
      </c>
      <c r="AX28" s="8">
        <v>10.4347826086957</v>
      </c>
      <c r="AY28" s="8">
        <v>9.6153846153846203</v>
      </c>
      <c r="AZ28" s="8">
        <v>13.8297872340426</v>
      </c>
      <c r="BA28" s="8">
        <v>5.3571428571428603</v>
      </c>
      <c r="BB28" s="8">
        <v>9.5744680851063801</v>
      </c>
      <c r="BC28" s="8">
        <v>7.2916666666666696</v>
      </c>
      <c r="BD28" s="8">
        <v>6.0869565217391299</v>
      </c>
      <c r="BE28" s="8">
        <v>9.6153846153846203</v>
      </c>
      <c r="BF28" s="8">
        <v>14.893617021276601</v>
      </c>
      <c r="BG28" s="8">
        <v>11.6071428571429</v>
      </c>
      <c r="BH28" s="8">
        <v>10.6382978723404</v>
      </c>
      <c r="BI28" s="8">
        <v>1.0416666666666701</v>
      </c>
      <c r="BJ28" s="37">
        <v>6.0869565217391299</v>
      </c>
      <c r="BK28" s="8">
        <v>8.6538461538461497</v>
      </c>
    </row>
    <row r="29" spans="1:63" x14ac:dyDescent="0.25">
      <c r="A29" s="66"/>
      <c r="B29" s="10">
        <v>23</v>
      </c>
      <c r="C29" s="7" t="s">
        <v>27</v>
      </c>
      <c r="D29" s="8">
        <v>4.4342507645259897</v>
      </c>
      <c r="E29" s="8">
        <v>4.8132183908046002</v>
      </c>
      <c r="F29" s="8">
        <v>5.0231328486450799</v>
      </c>
      <c r="G29" s="8">
        <v>5.0384884534639598</v>
      </c>
      <c r="H29" s="8">
        <v>5.3</v>
      </c>
      <c r="I29" s="44">
        <v>7</v>
      </c>
      <c r="J29" s="8">
        <v>5.2752293577981701</v>
      </c>
      <c r="K29" s="8">
        <v>4.3072505384063202</v>
      </c>
      <c r="L29" s="8">
        <v>6.6093853271645697</v>
      </c>
      <c r="M29" s="8">
        <v>6.5780265920223897</v>
      </c>
      <c r="N29" s="8">
        <v>7.2</v>
      </c>
      <c r="O29" s="8">
        <v>8.4</v>
      </c>
      <c r="P29" s="8">
        <v>6.4043209876543203</v>
      </c>
      <c r="Q29" s="8">
        <v>5.6793673616103497</v>
      </c>
      <c r="R29" s="8">
        <v>5.56291390728477</v>
      </c>
      <c r="S29" s="8">
        <v>5.6179775280898898</v>
      </c>
      <c r="T29" s="8">
        <v>7.4</v>
      </c>
      <c r="U29" s="8">
        <v>9.4</v>
      </c>
      <c r="V29" s="8">
        <v>2.75229357798165</v>
      </c>
      <c r="W29" s="8">
        <v>2.5862068965517202</v>
      </c>
      <c r="X29" s="8">
        <v>2.19414893617021</v>
      </c>
      <c r="Y29" s="8">
        <v>1.6818500350385399</v>
      </c>
      <c r="Z29" s="8">
        <v>3</v>
      </c>
      <c r="AA29" s="8">
        <v>3.8</v>
      </c>
      <c r="AB29" s="8">
        <v>4.2846212700841599</v>
      </c>
      <c r="AC29" s="8">
        <v>4.1636755204594396</v>
      </c>
      <c r="AD29" s="8">
        <v>3.7037037037037002</v>
      </c>
      <c r="AE29" s="8">
        <v>4.5486354093771899</v>
      </c>
      <c r="AF29" s="8">
        <v>4.7</v>
      </c>
      <c r="AG29" s="8">
        <v>6.6</v>
      </c>
      <c r="AH29" s="8">
        <v>14.3956889915319</v>
      </c>
      <c r="AI29" s="8">
        <v>12.670986321094301</v>
      </c>
      <c r="AJ29" s="8">
        <v>14.0957446808511</v>
      </c>
      <c r="AK29" s="8">
        <v>13.623595505618001</v>
      </c>
      <c r="AL29" s="8">
        <v>15.5</v>
      </c>
      <c r="AM29" s="8">
        <v>18.899999999999999</v>
      </c>
      <c r="AN29" s="8">
        <v>5.1380368098159499</v>
      </c>
      <c r="AO29" s="8">
        <v>5.3879310344827598</v>
      </c>
      <c r="AP29" s="8">
        <v>5.56291390728477</v>
      </c>
      <c r="AQ29" s="8">
        <v>6.2324929971988796</v>
      </c>
      <c r="AR29" s="8">
        <v>6.6</v>
      </c>
      <c r="AS29" s="8">
        <v>9.3000000000000007</v>
      </c>
      <c r="AT29" s="8">
        <v>9.4036697247706407</v>
      </c>
      <c r="AU29" s="8">
        <v>9.1954022988505706</v>
      </c>
      <c r="AV29" s="8">
        <v>6.4111037673496396</v>
      </c>
      <c r="AW29" s="8">
        <v>6.1624649859943998</v>
      </c>
      <c r="AX29" s="8">
        <v>6.62782228696285</v>
      </c>
      <c r="AY29" s="8">
        <v>11.0539845758355</v>
      </c>
      <c r="AZ29" s="8">
        <v>4.8165137614678901</v>
      </c>
      <c r="BA29" s="8">
        <v>4.7413793103448301</v>
      </c>
      <c r="BB29" s="8">
        <v>4.4943820224719104</v>
      </c>
      <c r="BC29" s="8">
        <v>6.0881735479356198</v>
      </c>
      <c r="BD29" s="8">
        <v>6.76855895196507</v>
      </c>
      <c r="BE29" s="8">
        <v>5.2315608919382504</v>
      </c>
      <c r="BF29" s="8">
        <v>4.5107033639143701</v>
      </c>
      <c r="BG29" s="8">
        <v>4.0948275862069003</v>
      </c>
      <c r="BH29" s="8">
        <v>4.6926635822868503</v>
      </c>
      <c r="BI29" s="8">
        <v>4.4786564030790803</v>
      </c>
      <c r="BJ29" s="37">
        <v>4.44606413994169</v>
      </c>
      <c r="BK29" s="8">
        <v>5.7412167952013702</v>
      </c>
    </row>
    <row r="30" spans="1:63" x14ac:dyDescent="0.25">
      <c r="A30" s="66"/>
      <c r="B30" s="10">
        <v>24</v>
      </c>
      <c r="C30" s="7" t="s">
        <v>62</v>
      </c>
      <c r="D30" s="8">
        <v>5.5335968379446596</v>
      </c>
      <c r="E30" s="8">
        <v>8.1447963800905008</v>
      </c>
      <c r="F30" s="8">
        <v>11.764705882352899</v>
      </c>
      <c r="G30" s="8">
        <v>14.285714285714301</v>
      </c>
      <c r="H30" s="8">
        <v>10.199999999999999</v>
      </c>
      <c r="I30" s="44">
        <v>13.8</v>
      </c>
      <c r="J30" s="8">
        <v>7.9051383399209501</v>
      </c>
      <c r="K30" s="8">
        <v>8.2125603864734291</v>
      </c>
      <c r="L30" s="8">
        <v>13.235294117647101</v>
      </c>
      <c r="M30" s="8">
        <v>15.8730158730159</v>
      </c>
      <c r="N30" s="8">
        <v>9.1</v>
      </c>
      <c r="O30" s="8">
        <v>11.7</v>
      </c>
      <c r="P30" s="8">
        <v>5.1383399209486198</v>
      </c>
      <c r="Q30" s="8">
        <v>6.3636363636363598</v>
      </c>
      <c r="R30" s="8">
        <v>18.137254901960802</v>
      </c>
      <c r="S30" s="8">
        <v>17.460317460317501</v>
      </c>
      <c r="T30" s="8">
        <v>11.3</v>
      </c>
      <c r="U30" s="8">
        <v>10.3</v>
      </c>
      <c r="V30" s="8">
        <v>5.9288537549407101</v>
      </c>
      <c r="W30" s="8">
        <v>5.6521739130434803</v>
      </c>
      <c r="X30" s="8">
        <v>9.3137254901960809</v>
      </c>
      <c r="Y30" s="8">
        <v>6.8783068783068799</v>
      </c>
      <c r="Z30" s="8">
        <v>9.1</v>
      </c>
      <c r="AA30" s="8">
        <v>4.8</v>
      </c>
      <c r="AB30" s="8">
        <v>5.1383399209486198</v>
      </c>
      <c r="AC30" s="8">
        <v>9.8214285714285694</v>
      </c>
      <c r="AD30" s="8">
        <v>7.8431372549019596</v>
      </c>
      <c r="AE30" s="8">
        <v>13.756613756613801</v>
      </c>
      <c r="AF30" s="8">
        <v>6.5</v>
      </c>
      <c r="AG30" s="8">
        <v>9.6999999999999993</v>
      </c>
      <c r="AH30" s="8">
        <v>15.019762845849799</v>
      </c>
      <c r="AI30" s="8">
        <v>25.120772946859901</v>
      </c>
      <c r="AJ30" s="8">
        <v>29.901960784313701</v>
      </c>
      <c r="AK30" s="8">
        <v>30.158730158730201</v>
      </c>
      <c r="AL30" s="8">
        <v>24.2</v>
      </c>
      <c r="AM30" s="8">
        <v>23.4</v>
      </c>
      <c r="AN30" s="8">
        <v>8.6956521739130395</v>
      </c>
      <c r="AO30" s="8">
        <v>9.5238095238095202</v>
      </c>
      <c r="AP30" s="8">
        <v>14.705882352941201</v>
      </c>
      <c r="AQ30" s="8">
        <v>19.047619047619001</v>
      </c>
      <c r="AR30" s="8">
        <v>11.8</v>
      </c>
      <c r="AS30" s="8">
        <v>12.4</v>
      </c>
      <c r="AT30" s="8">
        <v>8.3003952569169996</v>
      </c>
      <c r="AU30" s="8">
        <v>6.7873303167420804</v>
      </c>
      <c r="AV30" s="8">
        <v>16.176470588235301</v>
      </c>
      <c r="AW30" s="8">
        <v>16.402116402116398</v>
      </c>
      <c r="AX30" s="8">
        <v>15.4255319148936</v>
      </c>
      <c r="AY30" s="8">
        <v>15.7534246575342</v>
      </c>
      <c r="AZ30" s="8">
        <v>7.11462450592885</v>
      </c>
      <c r="BA30" s="8">
        <v>7.2398190045248896</v>
      </c>
      <c r="BB30" s="8">
        <v>10.7843137254902</v>
      </c>
      <c r="BC30" s="8">
        <v>11.1111111111111</v>
      </c>
      <c r="BD30" s="8">
        <v>6.9148936170212796</v>
      </c>
      <c r="BE30" s="8">
        <v>10.958904109589</v>
      </c>
      <c r="BF30" s="8">
        <v>5.1587301587301599</v>
      </c>
      <c r="BG30" s="8">
        <v>7.4074074074074101</v>
      </c>
      <c r="BH30" s="8">
        <v>8.8235294117647101</v>
      </c>
      <c r="BI30" s="8">
        <v>12.1693121693122</v>
      </c>
      <c r="BJ30" s="37">
        <v>7.9787234042553203</v>
      </c>
      <c r="BK30" s="8">
        <v>13.013698630137</v>
      </c>
    </row>
    <row r="31" spans="1:63" x14ac:dyDescent="0.25">
      <c r="A31" s="66"/>
      <c r="B31" s="10">
        <v>25</v>
      </c>
      <c r="C31" s="7" t="s">
        <v>63</v>
      </c>
      <c r="D31" s="8">
        <v>6.4056939501779402</v>
      </c>
      <c r="E31" s="8">
        <v>5.5944055944055897</v>
      </c>
      <c r="F31" s="8">
        <v>3.9156626506024099</v>
      </c>
      <c r="G31" s="8">
        <v>7.5907590759075898</v>
      </c>
      <c r="H31" s="8">
        <v>11.3</v>
      </c>
      <c r="I31" s="44">
        <v>8.5</v>
      </c>
      <c r="J31" s="8">
        <v>7.1174377224199299</v>
      </c>
      <c r="K31" s="8">
        <v>7.6923076923076898</v>
      </c>
      <c r="L31" s="8">
        <v>4.5180722891566303</v>
      </c>
      <c r="M31" s="8">
        <v>5.9405940594059397</v>
      </c>
      <c r="N31" s="8">
        <v>12.2</v>
      </c>
      <c r="O31" s="8">
        <v>11.9</v>
      </c>
      <c r="P31" s="8">
        <v>7.2727272727272698</v>
      </c>
      <c r="Q31" s="8">
        <v>6.4056939501779402</v>
      </c>
      <c r="R31" s="8">
        <v>3.31325301204819</v>
      </c>
      <c r="S31" s="8">
        <v>5.9800664451827199</v>
      </c>
      <c r="T31" s="8">
        <v>8.6999999999999993</v>
      </c>
      <c r="U31" s="8">
        <v>12.4</v>
      </c>
      <c r="V31" s="8">
        <v>3.6231884057971002</v>
      </c>
      <c r="W31" s="8">
        <v>3.5087719298245599</v>
      </c>
      <c r="X31" s="8">
        <v>7.5301204819277103</v>
      </c>
      <c r="Y31" s="8">
        <v>7.5907590759075898</v>
      </c>
      <c r="Z31" s="8">
        <v>5.8</v>
      </c>
      <c r="AA31" s="8">
        <v>8.5</v>
      </c>
      <c r="AB31" s="8">
        <v>6.7615658362989297</v>
      </c>
      <c r="AC31" s="8">
        <v>5.2447552447552503</v>
      </c>
      <c r="AD31" s="8">
        <v>3.31325301204819</v>
      </c>
      <c r="AE31" s="8">
        <v>4.2904290429042904</v>
      </c>
      <c r="AF31" s="8">
        <v>6.7</v>
      </c>
      <c r="AG31" s="8">
        <v>7.8</v>
      </c>
      <c r="AH31" s="8">
        <v>14.545454545454501</v>
      </c>
      <c r="AI31" s="8">
        <v>15.9010600706714</v>
      </c>
      <c r="AJ31" s="8">
        <v>14.1566265060241</v>
      </c>
      <c r="AK31" s="8">
        <v>17.6079734219269</v>
      </c>
      <c r="AL31" s="8">
        <v>22.4</v>
      </c>
      <c r="AM31" s="8">
        <v>28</v>
      </c>
      <c r="AN31" s="8">
        <v>8.2733812949640306</v>
      </c>
      <c r="AO31" s="8">
        <v>9.1228070175438596</v>
      </c>
      <c r="AP31" s="8">
        <v>5.1204819277108404</v>
      </c>
      <c r="AQ31" s="8">
        <v>7.5907590759075898</v>
      </c>
      <c r="AR31" s="8">
        <v>12.2</v>
      </c>
      <c r="AS31" s="8">
        <v>12.6</v>
      </c>
      <c r="AT31" s="8">
        <v>7.8291814946619196</v>
      </c>
      <c r="AU31" s="8">
        <v>7.7192982456140404</v>
      </c>
      <c r="AV31" s="8">
        <v>6.0240963855421699</v>
      </c>
      <c r="AW31" s="8">
        <v>9.9009900990098991</v>
      </c>
      <c r="AX31" s="8">
        <v>11.304347826087</v>
      </c>
      <c r="AY31" s="8">
        <v>16.6666666666667</v>
      </c>
      <c r="AZ31" s="8">
        <v>5.6939501779359398</v>
      </c>
      <c r="BA31" s="8">
        <v>4.5454545454545503</v>
      </c>
      <c r="BB31" s="8">
        <v>5.4216867469879499</v>
      </c>
      <c r="BC31" s="8">
        <v>7.2847682119205297</v>
      </c>
      <c r="BD31" s="8">
        <v>8.1159420289855095</v>
      </c>
      <c r="BE31" s="8">
        <v>10</v>
      </c>
      <c r="BF31" s="8">
        <v>6.04982206405694</v>
      </c>
      <c r="BG31" s="8">
        <v>6.6666666666666696</v>
      </c>
      <c r="BH31" s="8">
        <v>4.2168674698795199</v>
      </c>
      <c r="BI31" s="8">
        <v>4.2904290429042904</v>
      </c>
      <c r="BJ31" s="37">
        <v>9.5652173913043494</v>
      </c>
      <c r="BK31" s="8">
        <v>9.2592592592592595</v>
      </c>
    </row>
    <row r="32" spans="1:63" x14ac:dyDescent="0.25">
      <c r="A32" s="66"/>
      <c r="B32" s="10">
        <v>26</v>
      </c>
      <c r="C32" s="7" t="s">
        <v>28</v>
      </c>
      <c r="D32" s="8">
        <v>7.4976569821930603</v>
      </c>
      <c r="E32" s="8">
        <v>7.6744186046511604</v>
      </c>
      <c r="F32" s="8">
        <v>8.8823094004441199</v>
      </c>
      <c r="G32" s="8">
        <v>9.3271152564956701</v>
      </c>
      <c r="H32" s="8">
        <v>10.3</v>
      </c>
      <c r="I32" s="44">
        <v>10.7</v>
      </c>
      <c r="J32" s="8">
        <v>11.059044048734799</v>
      </c>
      <c r="K32" s="8">
        <v>7.5851393188854503</v>
      </c>
      <c r="L32" s="8">
        <v>8.9563286454478206</v>
      </c>
      <c r="M32" s="8">
        <v>9.7934710193204495</v>
      </c>
      <c r="N32" s="8">
        <v>11</v>
      </c>
      <c r="O32" s="8">
        <v>10.9</v>
      </c>
      <c r="P32" s="8">
        <v>11.819887429643501</v>
      </c>
      <c r="Q32" s="8">
        <v>7.85219399538106</v>
      </c>
      <c r="R32" s="8">
        <v>9.5697329376854601</v>
      </c>
      <c r="S32" s="8">
        <v>10.740493662441599</v>
      </c>
      <c r="T32" s="8">
        <v>10.3</v>
      </c>
      <c r="U32" s="8">
        <v>11.2</v>
      </c>
      <c r="V32" s="8">
        <v>7.4039362699156497</v>
      </c>
      <c r="W32" s="8">
        <v>6.5384615384615401</v>
      </c>
      <c r="X32" s="8">
        <v>7.17986676535899</v>
      </c>
      <c r="Y32" s="8">
        <v>7.8824315297261203</v>
      </c>
      <c r="Z32" s="8">
        <v>10.4</v>
      </c>
      <c r="AA32" s="8">
        <v>7.3</v>
      </c>
      <c r="AB32" s="8">
        <v>8.9034676663542704</v>
      </c>
      <c r="AC32" s="8">
        <v>8.73261205564142</v>
      </c>
      <c r="AD32" s="8">
        <v>7.9200592153959999</v>
      </c>
      <c r="AE32" s="8">
        <v>7.9280479680213203</v>
      </c>
      <c r="AF32" s="8">
        <v>9.4</v>
      </c>
      <c r="AG32" s="8">
        <v>8</v>
      </c>
      <c r="AH32" s="8">
        <v>23.076923076923102</v>
      </c>
      <c r="AI32" s="8">
        <v>19.242658423493001</v>
      </c>
      <c r="AJ32" s="8">
        <v>20.8456973293769</v>
      </c>
      <c r="AK32" s="8">
        <v>22.496662216288399</v>
      </c>
      <c r="AL32" s="8">
        <v>23.9</v>
      </c>
      <c r="AM32" s="8">
        <v>24.7</v>
      </c>
      <c r="AN32" s="8">
        <v>12.5585754451734</v>
      </c>
      <c r="AO32" s="8">
        <v>9.8297213622290993</v>
      </c>
      <c r="AP32" s="8">
        <v>11.8430792005922</v>
      </c>
      <c r="AQ32" s="8">
        <v>12.4583610926049</v>
      </c>
      <c r="AR32" s="8">
        <v>13.3</v>
      </c>
      <c r="AS32" s="8">
        <v>12.1</v>
      </c>
      <c r="AT32" s="8">
        <v>12.1836925960637</v>
      </c>
      <c r="AU32" s="8">
        <v>11.162790697674399</v>
      </c>
      <c r="AV32" s="8">
        <v>11.3989637305699</v>
      </c>
      <c r="AW32" s="8">
        <v>12.7248500999334</v>
      </c>
      <c r="AX32" s="8">
        <v>12.3534010946052</v>
      </c>
      <c r="AY32" s="8">
        <v>13.378684807256199</v>
      </c>
      <c r="AZ32" s="8">
        <v>6.1855670103092804</v>
      </c>
      <c r="BA32" s="8">
        <v>6.58914728682171</v>
      </c>
      <c r="BB32" s="8">
        <v>8.2161361954108099</v>
      </c>
      <c r="BC32" s="8">
        <v>7.4616922051965302</v>
      </c>
      <c r="BD32" s="8">
        <v>8.671875</v>
      </c>
      <c r="BE32" s="8">
        <v>8.84353741496599</v>
      </c>
      <c r="BF32" s="8">
        <v>6.3730084348641096</v>
      </c>
      <c r="BG32" s="8">
        <v>6.7441860465116301</v>
      </c>
      <c r="BH32" s="8">
        <v>6.0695780903034802</v>
      </c>
      <c r="BI32" s="8">
        <v>6.59560293137908</v>
      </c>
      <c r="BJ32" s="37">
        <v>8.90625</v>
      </c>
      <c r="BK32" s="8">
        <v>8.7679516250944793</v>
      </c>
    </row>
    <row r="33" spans="1:63" x14ac:dyDescent="0.25">
      <c r="A33" s="66"/>
      <c r="B33" s="10">
        <v>27</v>
      </c>
      <c r="C33" s="7" t="s">
        <v>29</v>
      </c>
      <c r="D33" s="8">
        <v>12.0967741935484</v>
      </c>
      <c r="E33" s="8">
        <v>13.1293817718292</v>
      </c>
      <c r="F33" s="8">
        <v>11.6465863453815</v>
      </c>
      <c r="G33" s="8">
        <v>10.3448275862069</v>
      </c>
      <c r="H33" s="8">
        <v>10.7</v>
      </c>
      <c r="I33" s="44">
        <v>9.8000000000000007</v>
      </c>
      <c r="J33" s="8">
        <v>11.4324142568931</v>
      </c>
      <c r="K33" s="8">
        <v>17.541613316261198</v>
      </c>
      <c r="L33" s="8">
        <v>11.703958691910501</v>
      </c>
      <c r="M33" s="8">
        <v>11.062431544359301</v>
      </c>
      <c r="N33" s="8">
        <v>13.8</v>
      </c>
      <c r="O33" s="8">
        <v>13.1</v>
      </c>
      <c r="P33" s="8">
        <v>12.0945945945946</v>
      </c>
      <c r="Q33" s="8">
        <v>12.188895979578801</v>
      </c>
      <c r="R33" s="8">
        <v>8.2373271889400907</v>
      </c>
      <c r="S33" s="8">
        <v>8.7004405286343598</v>
      </c>
      <c r="T33" s="8">
        <v>8.9</v>
      </c>
      <c r="U33" s="8">
        <v>11.8</v>
      </c>
      <c r="V33" s="8">
        <v>11.499663752521901</v>
      </c>
      <c r="W33" s="8">
        <v>11.1817026683609</v>
      </c>
      <c r="X33" s="8">
        <v>9.5921883974727198</v>
      </c>
      <c r="Y33" s="8">
        <v>9.5342465753424701</v>
      </c>
      <c r="Z33" s="8">
        <v>11.7</v>
      </c>
      <c r="AA33" s="8">
        <v>11.1</v>
      </c>
      <c r="AB33" s="8">
        <v>19.1661062542031</v>
      </c>
      <c r="AC33" s="8">
        <v>20.1787994891443</v>
      </c>
      <c r="AD33" s="8">
        <v>15.1549942594719</v>
      </c>
      <c r="AE33" s="8">
        <v>13.636363636363599</v>
      </c>
      <c r="AF33" s="8">
        <v>14.5</v>
      </c>
      <c r="AG33" s="8">
        <v>14</v>
      </c>
      <c r="AH33" s="8">
        <v>33.018230925050602</v>
      </c>
      <c r="AI33" s="8">
        <v>37.051282051282101</v>
      </c>
      <c r="AJ33" s="8">
        <v>28.349626221966599</v>
      </c>
      <c r="AK33" s="8">
        <v>27.661909989023101</v>
      </c>
      <c r="AL33" s="8">
        <v>28.2</v>
      </c>
      <c r="AM33" s="8">
        <v>28.8</v>
      </c>
      <c r="AN33" s="8">
        <v>16.285329744279899</v>
      </c>
      <c r="AO33" s="8">
        <v>19.807692307692299</v>
      </c>
      <c r="AP33" s="8">
        <v>14.211737629459099</v>
      </c>
      <c r="AQ33" s="8">
        <v>13.4065934065934</v>
      </c>
      <c r="AR33" s="8">
        <v>15.9</v>
      </c>
      <c r="AS33" s="8">
        <v>16.100000000000001</v>
      </c>
      <c r="AT33" s="8">
        <v>16.935483870967701</v>
      </c>
      <c r="AU33" s="8">
        <v>17.166560306317798</v>
      </c>
      <c r="AV33" s="8">
        <v>16.351118760757299</v>
      </c>
      <c r="AW33" s="8">
        <v>15.2792990142388</v>
      </c>
      <c r="AX33" s="8">
        <v>13.934426229508199</v>
      </c>
      <c r="AY33" s="8">
        <v>16.699282452707099</v>
      </c>
      <c r="AZ33" s="8">
        <v>9.5430107526881702</v>
      </c>
      <c r="BA33" s="8">
        <v>8.5404716379859806</v>
      </c>
      <c r="BB33" s="8">
        <v>9.6385542168674707</v>
      </c>
      <c r="BC33" s="8">
        <v>7.8817733990147802</v>
      </c>
      <c r="BD33" s="8">
        <v>8.3625730994152008</v>
      </c>
      <c r="BE33" s="8">
        <v>7.5668623613829098</v>
      </c>
      <c r="BF33" s="8">
        <v>6.1827956989247301</v>
      </c>
      <c r="BG33" s="8">
        <v>10.338225909381</v>
      </c>
      <c r="BH33" s="8">
        <v>7.3436603557085496</v>
      </c>
      <c r="BI33" s="8">
        <v>7.0060207991242498</v>
      </c>
      <c r="BJ33" s="37">
        <v>8.4844938560561705</v>
      </c>
      <c r="BK33" s="8">
        <v>6.0013046314416201</v>
      </c>
    </row>
    <row r="34" spans="1:63" x14ac:dyDescent="0.25">
      <c r="A34" s="66"/>
      <c r="B34" s="10">
        <v>28</v>
      </c>
      <c r="C34" s="7" t="s">
        <v>30</v>
      </c>
      <c r="D34" s="8">
        <v>6.3153310104529599</v>
      </c>
      <c r="E34" s="8">
        <v>8.5286984640258705</v>
      </c>
      <c r="F34" s="8">
        <v>7.5643564356435604</v>
      </c>
      <c r="G34" s="8">
        <v>8.8331515812431807</v>
      </c>
      <c r="H34" s="8">
        <v>9.1999999999999993</v>
      </c>
      <c r="I34" s="44">
        <v>9.9</v>
      </c>
      <c r="J34" s="8">
        <v>8.2317073170731696</v>
      </c>
      <c r="K34" s="8">
        <v>7.1109305160503897</v>
      </c>
      <c r="L34" s="8">
        <v>7.6435643564356397</v>
      </c>
      <c r="M34" s="8">
        <v>9.5965103598691393</v>
      </c>
      <c r="N34" s="8">
        <v>8.6</v>
      </c>
      <c r="O34" s="8">
        <v>10.4</v>
      </c>
      <c r="P34" s="8">
        <v>7.7226853883282098</v>
      </c>
      <c r="Q34" s="8">
        <v>7.7741407528641604</v>
      </c>
      <c r="R34" s="8">
        <v>7.0947284978200598</v>
      </c>
      <c r="S34" s="8">
        <v>10.3862973760933</v>
      </c>
      <c r="T34" s="8">
        <v>8.6999999999999993</v>
      </c>
      <c r="U34" s="8">
        <v>10.199999999999999</v>
      </c>
      <c r="V34" s="8">
        <v>5.2861511577107896</v>
      </c>
      <c r="W34" s="8">
        <v>5.4949494949494904</v>
      </c>
      <c r="X34" s="8">
        <v>5.5071315372424703</v>
      </c>
      <c r="Y34" s="8">
        <v>6.2249726974881696</v>
      </c>
      <c r="Z34" s="8">
        <v>7.2</v>
      </c>
      <c r="AA34" s="8">
        <v>7.5</v>
      </c>
      <c r="AB34" s="8">
        <v>7.6219512195121997</v>
      </c>
      <c r="AC34" s="8">
        <v>7.3999191265669202</v>
      </c>
      <c r="AD34" s="8">
        <v>6.3366336633663396</v>
      </c>
      <c r="AE34" s="8">
        <v>7.3791348600508897</v>
      </c>
      <c r="AF34" s="8">
        <v>6.2</v>
      </c>
      <c r="AG34" s="8">
        <v>7.3</v>
      </c>
      <c r="AH34" s="8">
        <v>19.0956979806848</v>
      </c>
      <c r="AI34" s="8">
        <v>18.670496512105</v>
      </c>
      <c r="AJ34" s="8">
        <v>17.551505546751201</v>
      </c>
      <c r="AK34" s="8">
        <v>21.246355685131199</v>
      </c>
      <c r="AL34" s="8">
        <v>19.3</v>
      </c>
      <c r="AM34" s="8">
        <v>22.7</v>
      </c>
      <c r="AN34" s="8">
        <v>9.3763628434365494</v>
      </c>
      <c r="AO34" s="8">
        <v>9.2051905920519097</v>
      </c>
      <c r="AP34" s="8">
        <v>8.5216012683313505</v>
      </c>
      <c r="AQ34" s="8">
        <v>10.9130592942888</v>
      </c>
      <c r="AR34" s="8">
        <v>10.3</v>
      </c>
      <c r="AS34" s="8">
        <v>12.2</v>
      </c>
      <c r="AT34" s="8">
        <v>9.7560975609756095</v>
      </c>
      <c r="AU34" s="8">
        <v>11.034761519806001</v>
      </c>
      <c r="AV34" s="8">
        <v>11.1727416798732</v>
      </c>
      <c r="AW34" s="8">
        <v>12.181818181818199</v>
      </c>
      <c r="AX34" s="8">
        <v>11.9548872180451</v>
      </c>
      <c r="AY34" s="8">
        <v>13.7809187279152</v>
      </c>
      <c r="AZ34" s="8">
        <v>7.3170731707317103</v>
      </c>
      <c r="BA34" s="8">
        <v>7.2756669361358099</v>
      </c>
      <c r="BB34" s="8">
        <v>6.7326732673267298</v>
      </c>
      <c r="BC34" s="8">
        <v>6.9792802617230096</v>
      </c>
      <c r="BD34" s="8">
        <v>7.9669297256670397</v>
      </c>
      <c r="BE34" s="8">
        <v>7.9277864992150704</v>
      </c>
      <c r="BF34" s="8">
        <v>5.3135888501742201</v>
      </c>
      <c r="BG34" s="8">
        <v>6.4672594987873904</v>
      </c>
      <c r="BH34" s="8">
        <v>6.5346534653465396</v>
      </c>
      <c r="BI34" s="8">
        <v>7.66993820428935</v>
      </c>
      <c r="BJ34" s="37">
        <v>7.21533258173619</v>
      </c>
      <c r="BK34" s="8">
        <v>8.0062794348508604</v>
      </c>
    </row>
    <row r="35" spans="1:63" x14ac:dyDescent="0.25">
      <c r="A35" s="66"/>
      <c r="B35" s="10">
        <v>29</v>
      </c>
      <c r="C35" s="7" t="s">
        <v>31</v>
      </c>
      <c r="D35" s="8">
        <v>9.1863517060367492</v>
      </c>
      <c r="E35" s="8">
        <v>9.5290251916757907</v>
      </c>
      <c r="F35" s="8">
        <v>10.2732240437158</v>
      </c>
      <c r="G35" s="8">
        <v>16.5083135391924</v>
      </c>
      <c r="H35" s="8">
        <v>11.9</v>
      </c>
      <c r="I35" s="44">
        <v>15.3</v>
      </c>
      <c r="J35" s="8">
        <v>9.3175853018372692</v>
      </c>
      <c r="K35" s="8">
        <v>11.400651465797999</v>
      </c>
      <c r="L35" s="8">
        <v>11.269146608315101</v>
      </c>
      <c r="M35" s="8">
        <v>15.439429928741101</v>
      </c>
      <c r="N35" s="8">
        <v>11.5</v>
      </c>
      <c r="O35" s="8">
        <v>17.600000000000001</v>
      </c>
      <c r="P35" s="8">
        <v>9.1390728476821206</v>
      </c>
      <c r="Q35" s="8">
        <v>8.0131723380900102</v>
      </c>
      <c r="R35" s="8">
        <v>12.144420131291</v>
      </c>
      <c r="S35" s="8">
        <v>14.489311163895501</v>
      </c>
      <c r="T35" s="8">
        <v>11.1</v>
      </c>
      <c r="U35" s="8">
        <v>15.8</v>
      </c>
      <c r="V35" s="8">
        <v>12.0893561103811</v>
      </c>
      <c r="W35" s="8">
        <v>9.8913043478260896</v>
      </c>
      <c r="X35" s="8">
        <v>10.065645514223201</v>
      </c>
      <c r="Y35" s="8">
        <v>13.539192399049901</v>
      </c>
      <c r="Z35" s="8">
        <v>11.5</v>
      </c>
      <c r="AA35" s="8">
        <v>13.3</v>
      </c>
      <c r="AB35" s="8">
        <v>10.3674540682415</v>
      </c>
      <c r="AC35" s="8">
        <v>9.0413943355119795</v>
      </c>
      <c r="AD35" s="8">
        <v>11.5973741794311</v>
      </c>
      <c r="AE35" s="8">
        <v>14.9643705463183</v>
      </c>
      <c r="AF35" s="8">
        <v>9.5</v>
      </c>
      <c r="AG35" s="8">
        <v>15.2</v>
      </c>
      <c r="AH35" s="8">
        <v>23.5836627140975</v>
      </c>
      <c r="AI35" s="8">
        <v>24.642464246424598</v>
      </c>
      <c r="AJ35" s="8">
        <v>26.5864332603939</v>
      </c>
      <c r="AK35" s="8">
        <v>30.760095011876501</v>
      </c>
      <c r="AL35" s="8">
        <v>25.5</v>
      </c>
      <c r="AM35" s="8">
        <v>34.4</v>
      </c>
      <c r="AN35" s="8">
        <v>12.6149802890933</v>
      </c>
      <c r="AO35" s="8">
        <v>11.572052401746699</v>
      </c>
      <c r="AP35" s="8">
        <v>14.7702407002188</v>
      </c>
      <c r="AQ35" s="8">
        <v>19.358669833729198</v>
      </c>
      <c r="AR35" s="8">
        <v>14.3</v>
      </c>
      <c r="AS35" s="8">
        <v>20</v>
      </c>
      <c r="AT35" s="8">
        <v>10.2362204724409</v>
      </c>
      <c r="AU35" s="8">
        <v>12.157721796276</v>
      </c>
      <c r="AV35" s="8">
        <v>15.1912568306011</v>
      </c>
      <c r="AW35" s="8">
        <v>19.833729216152001</v>
      </c>
      <c r="AX35" s="8">
        <v>14.7247119078105</v>
      </c>
      <c r="AY35" s="8">
        <v>19.324324324324301</v>
      </c>
      <c r="AZ35" s="8">
        <v>6.2992125984251999</v>
      </c>
      <c r="BA35" s="8">
        <v>7.8860898138006599</v>
      </c>
      <c r="BB35" s="8">
        <v>8.9617486338797807</v>
      </c>
      <c r="BC35" s="8">
        <v>10.0950118764846</v>
      </c>
      <c r="BD35" s="8">
        <v>10.883482714468601</v>
      </c>
      <c r="BE35" s="8">
        <v>11.2162162162162</v>
      </c>
      <c r="BF35" s="8">
        <v>8.5301837270341192</v>
      </c>
      <c r="BG35" s="8">
        <v>7.7850877192982502</v>
      </c>
      <c r="BH35" s="8">
        <v>9.5081967213114709</v>
      </c>
      <c r="BI35" s="8">
        <v>15.083135391923999</v>
      </c>
      <c r="BJ35" s="37">
        <v>9.7311139564660696</v>
      </c>
      <c r="BK35" s="8">
        <v>12.7027027027027</v>
      </c>
    </row>
    <row r="36" spans="1:63" x14ac:dyDescent="0.25">
      <c r="A36" s="66"/>
      <c r="B36" s="10">
        <v>30</v>
      </c>
      <c r="C36" s="7" t="s">
        <v>64</v>
      </c>
      <c r="D36" s="8">
        <v>2.9411764705882399</v>
      </c>
      <c r="E36" s="8">
        <v>12.8654970760234</v>
      </c>
      <c r="F36" s="8">
        <v>10.7784431137725</v>
      </c>
      <c r="G36" s="8">
        <v>13.178294573643401</v>
      </c>
      <c r="H36" s="8">
        <v>9.6999999999999993</v>
      </c>
      <c r="I36" s="44">
        <v>12.2</v>
      </c>
      <c r="J36" s="8">
        <v>7.3529411764705896</v>
      </c>
      <c r="K36" s="8">
        <v>10.526315789473699</v>
      </c>
      <c r="L36" s="8">
        <v>6.5868263473053901</v>
      </c>
      <c r="M36" s="8">
        <v>6.2015503875968996</v>
      </c>
      <c r="N36" s="8">
        <v>6.5</v>
      </c>
      <c r="O36" s="8">
        <v>9.1999999999999993</v>
      </c>
      <c r="P36" s="8">
        <v>5.92592592592593</v>
      </c>
      <c r="Q36" s="8">
        <v>6.4327485380117002</v>
      </c>
      <c r="R36" s="8">
        <v>5.9880239520958103</v>
      </c>
      <c r="S36" s="8">
        <v>9.3023255813953494</v>
      </c>
      <c r="T36" s="8">
        <v>10.5</v>
      </c>
      <c r="U36" s="8">
        <v>11.5</v>
      </c>
      <c r="V36" s="8">
        <v>3.7037037037037002</v>
      </c>
      <c r="W36" s="8">
        <v>4.6783625730994096</v>
      </c>
      <c r="X36" s="8">
        <v>7.7844311377245496</v>
      </c>
      <c r="Y36" s="8">
        <v>6.2015503875968996</v>
      </c>
      <c r="Z36" s="8">
        <v>5.6</v>
      </c>
      <c r="AA36" s="8">
        <v>3.1</v>
      </c>
      <c r="AB36" s="8">
        <v>3.6764705882352899</v>
      </c>
      <c r="AC36" s="8">
        <v>9.4117647058823497</v>
      </c>
      <c r="AD36" s="8">
        <v>10.179640718562901</v>
      </c>
      <c r="AE36" s="8">
        <v>3.1007751937984498</v>
      </c>
      <c r="AF36" s="8">
        <v>6.5</v>
      </c>
      <c r="AG36" s="8">
        <v>3.1</v>
      </c>
      <c r="AH36" s="8">
        <v>13.4328358208955</v>
      </c>
      <c r="AI36" s="8">
        <v>24.117647058823501</v>
      </c>
      <c r="AJ36" s="8">
        <v>23.952095808383199</v>
      </c>
      <c r="AK36" s="8">
        <v>22.4806201550388</v>
      </c>
      <c r="AL36" s="8">
        <v>19.399999999999999</v>
      </c>
      <c r="AM36" s="8">
        <v>19.8</v>
      </c>
      <c r="AN36" s="8">
        <v>5.8823529411764701</v>
      </c>
      <c r="AO36" s="8">
        <v>11.1111111111111</v>
      </c>
      <c r="AP36" s="8">
        <v>9.5808383233532908</v>
      </c>
      <c r="AQ36" s="8">
        <v>8.5271317829457391</v>
      </c>
      <c r="AR36" s="8">
        <v>9.6999999999999993</v>
      </c>
      <c r="AS36" s="8">
        <v>12.2</v>
      </c>
      <c r="AT36" s="8">
        <v>10.294117647058799</v>
      </c>
      <c r="AU36" s="8">
        <v>10.526315789473699</v>
      </c>
      <c r="AV36" s="8">
        <v>12.5748502994012</v>
      </c>
      <c r="AW36" s="8">
        <v>10.8527131782946</v>
      </c>
      <c r="AX36" s="8">
        <v>12.1951219512195</v>
      </c>
      <c r="AY36" s="8">
        <v>27.480916030534399</v>
      </c>
      <c r="AZ36" s="8">
        <v>6.6176470588235299</v>
      </c>
      <c r="BA36" s="8">
        <v>7.0175438596491198</v>
      </c>
      <c r="BB36" s="8">
        <v>7.7844311377245496</v>
      </c>
      <c r="BC36" s="8">
        <v>1.55038759689922</v>
      </c>
      <c r="BD36" s="8">
        <v>8.1300813008130106</v>
      </c>
      <c r="BE36" s="8">
        <v>12.2137404580153</v>
      </c>
      <c r="BF36" s="8">
        <v>0.73529411764705899</v>
      </c>
      <c r="BG36" s="8">
        <v>14.705882352941201</v>
      </c>
      <c r="BH36" s="8">
        <v>9.5808383233532908</v>
      </c>
      <c r="BI36" s="8">
        <v>9.3023255813953494</v>
      </c>
      <c r="BJ36" s="37">
        <v>14.634146341463399</v>
      </c>
      <c r="BK36" s="8">
        <v>7.6335877862595396</v>
      </c>
    </row>
    <row r="37" spans="1:63" x14ac:dyDescent="0.25">
      <c r="A37" s="66"/>
      <c r="B37" s="10">
        <v>31</v>
      </c>
      <c r="C37" s="7" t="s">
        <v>65</v>
      </c>
      <c r="D37" s="8">
        <v>17.647058823529399</v>
      </c>
      <c r="E37" s="8">
        <v>18.75</v>
      </c>
      <c r="F37" s="8">
        <v>4.1666666666666696</v>
      </c>
      <c r="G37" s="8">
        <v>14.0625</v>
      </c>
      <c r="H37" s="8">
        <v>13</v>
      </c>
      <c r="I37" s="44">
        <v>4.9000000000000004</v>
      </c>
      <c r="J37" s="8">
        <v>22.0588235294118</v>
      </c>
      <c r="K37" s="8">
        <v>6.25</v>
      </c>
      <c r="L37" s="8">
        <v>6.25</v>
      </c>
      <c r="M37" s="8">
        <v>10.9375</v>
      </c>
      <c r="N37" s="8">
        <v>13</v>
      </c>
      <c r="O37" s="8">
        <v>7.3</v>
      </c>
      <c r="P37" s="8">
        <v>7.3529411764705896</v>
      </c>
      <c r="Q37" s="8">
        <v>6.25</v>
      </c>
      <c r="R37" s="8">
        <v>4.1666666666666696</v>
      </c>
      <c r="S37" s="8">
        <v>15.625</v>
      </c>
      <c r="T37" s="8">
        <v>10.9</v>
      </c>
      <c r="U37" s="8">
        <v>7.3</v>
      </c>
      <c r="V37" s="8">
        <v>1.47058823529412</v>
      </c>
      <c r="W37" s="8">
        <v>2.0833333333333299</v>
      </c>
      <c r="X37" s="8">
        <v>4.1666666666666696</v>
      </c>
      <c r="Y37" s="8">
        <v>3.125</v>
      </c>
      <c r="Z37" s="8">
        <v>13</v>
      </c>
      <c r="AA37" s="8">
        <v>7.3</v>
      </c>
      <c r="AB37" s="8">
        <v>14.705882352941201</v>
      </c>
      <c r="AC37" s="8">
        <v>4.1666666666666696</v>
      </c>
      <c r="AD37" s="8">
        <v>2.0833333333333299</v>
      </c>
      <c r="AE37" s="8">
        <v>4.6875</v>
      </c>
      <c r="AF37" s="8">
        <v>19.600000000000001</v>
      </c>
      <c r="AG37" s="8">
        <v>12.2</v>
      </c>
      <c r="AH37" s="8">
        <v>29.411764705882401</v>
      </c>
      <c r="AI37" s="8">
        <v>18.75</v>
      </c>
      <c r="AJ37" s="8">
        <v>14.5833333333333</v>
      </c>
      <c r="AK37" s="8">
        <v>23.4375</v>
      </c>
      <c r="AL37" s="8">
        <v>32.6</v>
      </c>
      <c r="AM37" s="8">
        <v>17.100000000000001</v>
      </c>
      <c r="AN37" s="8">
        <v>20.588235294117599</v>
      </c>
      <c r="AO37" s="8">
        <v>10.4166666666667</v>
      </c>
      <c r="AP37" s="8">
        <v>4.1666666666666696</v>
      </c>
      <c r="AQ37" s="8">
        <v>14.0625</v>
      </c>
      <c r="AR37" s="8">
        <v>17.399999999999999</v>
      </c>
      <c r="AS37" s="8">
        <v>9.8000000000000007</v>
      </c>
      <c r="AT37" s="8">
        <v>10.294117647058799</v>
      </c>
      <c r="AU37" s="8">
        <v>18.75</v>
      </c>
      <c r="AV37" s="8">
        <v>16.6666666666667</v>
      </c>
      <c r="AW37" s="8">
        <v>28.125</v>
      </c>
      <c r="AX37" s="8">
        <v>24.4444444444444</v>
      </c>
      <c r="AY37" s="8">
        <v>19.512195121951201</v>
      </c>
      <c r="AZ37" s="8">
        <v>11.764705882352899</v>
      </c>
      <c r="BA37" s="8">
        <v>10.4166666666667</v>
      </c>
      <c r="BB37" s="8">
        <v>6.25</v>
      </c>
      <c r="BC37" s="8">
        <v>9.375</v>
      </c>
      <c r="BD37" s="8">
        <v>8.8888888888888893</v>
      </c>
      <c r="BE37" s="8">
        <v>7.3170731707317103</v>
      </c>
      <c r="BF37" s="8">
        <v>23.529411764705898</v>
      </c>
      <c r="BG37" s="8">
        <v>8.3333333333333304</v>
      </c>
      <c r="BH37" s="8">
        <v>14.5833333333333</v>
      </c>
      <c r="BI37" s="8">
        <v>10.9375</v>
      </c>
      <c r="BJ37" s="37">
        <v>13.3333333333333</v>
      </c>
      <c r="BK37" s="8">
        <v>4.8780487804878003</v>
      </c>
    </row>
    <row r="38" spans="1:63" x14ac:dyDescent="0.25">
      <c r="A38" s="66"/>
      <c r="B38" s="10">
        <v>32</v>
      </c>
      <c r="C38" s="7" t="s">
        <v>32</v>
      </c>
      <c r="D38" s="8">
        <v>8.5106382978723403</v>
      </c>
      <c r="E38" s="8">
        <v>8.9397089397089395</v>
      </c>
      <c r="F38" s="8">
        <v>7.0075757575757596</v>
      </c>
      <c r="G38" s="8">
        <v>10.215053763440901</v>
      </c>
      <c r="H38" s="8">
        <v>6.3</v>
      </c>
      <c r="I38" s="44">
        <v>7.6</v>
      </c>
      <c r="J38" s="8">
        <v>9.2945128779395301</v>
      </c>
      <c r="K38" s="8">
        <v>9.3652445369406898</v>
      </c>
      <c r="L38" s="8">
        <v>9.7630331753554493</v>
      </c>
      <c r="M38" s="8">
        <v>8.5944494180841495</v>
      </c>
      <c r="N38" s="8">
        <v>7.1</v>
      </c>
      <c r="O38" s="8">
        <v>10.5</v>
      </c>
      <c r="P38" s="8">
        <v>7.8740157480314998</v>
      </c>
      <c r="Q38" s="8">
        <v>6.6945606694560702</v>
      </c>
      <c r="R38" s="8">
        <v>6.6985645933014402</v>
      </c>
      <c r="S38" s="8">
        <v>6.7264573991031398</v>
      </c>
      <c r="T38" s="8">
        <v>6.8</v>
      </c>
      <c r="U38" s="8">
        <v>8.8000000000000007</v>
      </c>
      <c r="V38" s="8">
        <v>6.1521252796420596</v>
      </c>
      <c r="W38" s="8">
        <v>5.3997923156801697</v>
      </c>
      <c r="X38" s="8">
        <v>5.5924170616113704</v>
      </c>
      <c r="Y38" s="8">
        <v>6.7204301075268802</v>
      </c>
      <c r="Z38" s="8">
        <v>6.2</v>
      </c>
      <c r="AA38" s="8">
        <v>4.8</v>
      </c>
      <c r="AB38" s="8">
        <v>10.402684563758401</v>
      </c>
      <c r="AC38" s="8">
        <v>8.4287200832466205</v>
      </c>
      <c r="AD38" s="8">
        <v>9.2890995260663498</v>
      </c>
      <c r="AE38" s="8">
        <v>7.70609318996416</v>
      </c>
      <c r="AF38" s="8">
        <v>5.9</v>
      </c>
      <c r="AG38" s="8">
        <v>5.6</v>
      </c>
      <c r="AH38" s="8">
        <v>21.1883408071749</v>
      </c>
      <c r="AI38" s="8">
        <v>18.8541666666667</v>
      </c>
      <c r="AJ38" s="8">
        <v>21.122740247383401</v>
      </c>
      <c r="AK38" s="8">
        <v>19.461883408071699</v>
      </c>
      <c r="AL38" s="8">
        <v>15.6</v>
      </c>
      <c r="AM38" s="8">
        <v>21.1</v>
      </c>
      <c r="AN38" s="8">
        <v>11.198208286674101</v>
      </c>
      <c r="AO38" s="8">
        <v>10.1147028154327</v>
      </c>
      <c r="AP38" s="8">
        <v>9.9047619047619104</v>
      </c>
      <c r="AQ38" s="8">
        <v>10.842293906809999</v>
      </c>
      <c r="AR38" s="8">
        <v>8.1</v>
      </c>
      <c r="AS38" s="8">
        <v>9.6999999999999993</v>
      </c>
      <c r="AT38" s="8">
        <v>10.190369540873499</v>
      </c>
      <c r="AU38" s="8">
        <v>9.6673596673596691</v>
      </c>
      <c r="AV38" s="8">
        <v>8.3333333333333304</v>
      </c>
      <c r="AW38" s="8">
        <v>11.379928315412201</v>
      </c>
      <c r="AX38" s="8">
        <v>7.4404761904761898</v>
      </c>
      <c r="AY38" s="8">
        <v>9.2265943012211693</v>
      </c>
      <c r="AZ38" s="8">
        <v>8.7346024636058193</v>
      </c>
      <c r="BA38" s="8">
        <v>6.8678459937565002</v>
      </c>
      <c r="BB38" s="8">
        <v>6.9194312796208504</v>
      </c>
      <c r="BC38" s="8">
        <v>8.6098654708520197</v>
      </c>
      <c r="BD38" s="8">
        <v>7.4404761904761898</v>
      </c>
      <c r="BE38" s="8">
        <v>5.5630936227951198</v>
      </c>
      <c r="BF38" s="8">
        <v>7.2788353863381898</v>
      </c>
      <c r="BG38" s="8">
        <v>6.2370062370062396</v>
      </c>
      <c r="BH38" s="8">
        <v>5.8712121212121202</v>
      </c>
      <c r="BI38" s="8">
        <v>7.8853046594982104</v>
      </c>
      <c r="BJ38" s="37">
        <v>5.4617676266136996</v>
      </c>
      <c r="BK38" s="8">
        <v>6.1058344640434203</v>
      </c>
    </row>
    <row r="39" spans="1:63" x14ac:dyDescent="0.25">
      <c r="A39" s="66"/>
      <c r="B39" s="10">
        <v>33</v>
      </c>
      <c r="C39" s="7" t="s">
        <v>15</v>
      </c>
      <c r="D39" s="8">
        <v>6.7264573991031398</v>
      </c>
      <c r="E39" s="8">
        <v>9.0196078431372495</v>
      </c>
      <c r="F39" s="8">
        <v>9.8039215686274499</v>
      </c>
      <c r="G39" s="8">
        <v>11.6182572614108</v>
      </c>
      <c r="H39" s="8">
        <v>8.5</v>
      </c>
      <c r="I39" s="44">
        <v>9</v>
      </c>
      <c r="J39" s="8">
        <v>7.1748878923766801</v>
      </c>
      <c r="K39" s="8">
        <v>10.526315789473699</v>
      </c>
      <c r="L39" s="8">
        <v>12.9411764705882</v>
      </c>
      <c r="M39" s="8">
        <v>15.352697095435699</v>
      </c>
      <c r="N39" s="8">
        <v>8.5</v>
      </c>
      <c r="O39" s="8">
        <v>12.1</v>
      </c>
      <c r="P39" s="8">
        <v>8.52017937219731</v>
      </c>
      <c r="Q39" s="8">
        <v>11.71875</v>
      </c>
      <c r="R39" s="8">
        <v>12.5984251968504</v>
      </c>
      <c r="S39" s="8">
        <v>13.6929460580913</v>
      </c>
      <c r="T39" s="8">
        <v>11.1</v>
      </c>
      <c r="U39" s="8">
        <v>15.6</v>
      </c>
      <c r="V39" s="8">
        <v>4.9327354260089704</v>
      </c>
      <c r="W39" s="8">
        <v>8.1081081081081106</v>
      </c>
      <c r="X39" s="8">
        <v>10.588235294117601</v>
      </c>
      <c r="Y39" s="8">
        <v>8.7136929460580905</v>
      </c>
      <c r="Z39" s="8">
        <v>10.199999999999999</v>
      </c>
      <c r="AA39" s="8">
        <v>11.1</v>
      </c>
      <c r="AB39" s="8">
        <v>4.4843049327354301</v>
      </c>
      <c r="AC39" s="8">
        <v>9.8039215686274499</v>
      </c>
      <c r="AD39" s="8">
        <v>9.8039215686274499</v>
      </c>
      <c r="AE39" s="8">
        <v>5.8091286307053904</v>
      </c>
      <c r="AF39" s="8">
        <v>7.2</v>
      </c>
      <c r="AG39" s="8">
        <v>10.6</v>
      </c>
      <c r="AH39" s="8">
        <v>18.385650224215201</v>
      </c>
      <c r="AI39" s="8">
        <v>23.076923076923102</v>
      </c>
      <c r="AJ39" s="8">
        <v>25.196850393700799</v>
      </c>
      <c r="AK39" s="8">
        <v>23.236514522821601</v>
      </c>
      <c r="AL39" s="8">
        <v>22.2</v>
      </c>
      <c r="AM39" s="8">
        <v>27.6</v>
      </c>
      <c r="AN39" s="8">
        <v>7.6233183856502196</v>
      </c>
      <c r="AO39" s="8">
        <v>13.9442231075697</v>
      </c>
      <c r="AP39" s="8">
        <v>18.039215686274499</v>
      </c>
      <c r="AQ39" s="8">
        <v>16.597510373443999</v>
      </c>
      <c r="AR39" s="8">
        <v>13.2</v>
      </c>
      <c r="AS39" s="8">
        <v>12.6</v>
      </c>
      <c r="AT39" s="8">
        <v>8.52017937219731</v>
      </c>
      <c r="AU39" s="8">
        <v>12.156862745098</v>
      </c>
      <c r="AV39" s="8">
        <v>13.3333333333333</v>
      </c>
      <c r="AW39" s="8">
        <v>16.182572614107901</v>
      </c>
      <c r="AX39" s="8">
        <v>13.1914893617021</v>
      </c>
      <c r="AY39" s="8">
        <v>12.1212121212121</v>
      </c>
      <c r="AZ39" s="8">
        <v>8.0717488789237706</v>
      </c>
      <c r="BA39" s="8">
        <v>5.8823529411764701</v>
      </c>
      <c r="BB39" s="8">
        <v>9.0196078431372495</v>
      </c>
      <c r="BC39" s="8">
        <v>9.9585062240663902</v>
      </c>
      <c r="BD39" s="8">
        <v>8.0851063829787204</v>
      </c>
      <c r="BE39" s="8">
        <v>10.6060606060606</v>
      </c>
      <c r="BF39" s="8">
        <v>5.8295964125560502</v>
      </c>
      <c r="BG39" s="8">
        <v>8.4</v>
      </c>
      <c r="BH39" s="8">
        <v>7.8431372549019596</v>
      </c>
      <c r="BI39" s="8">
        <v>7.46887966804979</v>
      </c>
      <c r="BJ39" s="37">
        <v>8.0851063829787204</v>
      </c>
      <c r="BK39" s="8">
        <v>4.5454545454545503</v>
      </c>
    </row>
    <row r="40" spans="1:63" x14ac:dyDescent="0.25">
      <c r="A40" s="66"/>
      <c r="B40" s="10">
        <v>34</v>
      </c>
      <c r="C40" s="7" t="s">
        <v>33</v>
      </c>
      <c r="D40" s="8">
        <v>10.505645557191899</v>
      </c>
      <c r="E40" s="8">
        <v>11.4093959731544</v>
      </c>
      <c r="F40" s="8">
        <v>9.4296577946768103</v>
      </c>
      <c r="G40" s="8">
        <v>12.954690491384801</v>
      </c>
      <c r="H40" s="8">
        <v>11.5</v>
      </c>
      <c r="I40" s="44">
        <v>10.8</v>
      </c>
      <c r="J40" s="8">
        <v>14.2506142506143</v>
      </c>
      <c r="K40" s="8">
        <v>11.236897274633099</v>
      </c>
      <c r="L40" s="8">
        <v>11.7490494296578</v>
      </c>
      <c r="M40" s="8">
        <v>13.433312061263599</v>
      </c>
      <c r="N40" s="8">
        <v>14.7</v>
      </c>
      <c r="O40" s="8">
        <v>16.5</v>
      </c>
      <c r="P40" s="8">
        <v>10.8308605341246</v>
      </c>
      <c r="Q40" s="8">
        <v>8.4680851063829792</v>
      </c>
      <c r="R40" s="8">
        <v>9.2952380952380995</v>
      </c>
      <c r="S40" s="8">
        <v>11.254434053531099</v>
      </c>
      <c r="T40" s="8">
        <v>10.5</v>
      </c>
      <c r="U40" s="8">
        <v>12.4</v>
      </c>
      <c r="V40" s="8">
        <v>10.202069985214401</v>
      </c>
      <c r="W40" s="8">
        <v>10.449013848090599</v>
      </c>
      <c r="X40" s="8">
        <v>9.0216977540921199</v>
      </c>
      <c r="Y40" s="8">
        <v>11.548304542546401</v>
      </c>
      <c r="Z40" s="8">
        <v>11.6</v>
      </c>
      <c r="AA40" s="8">
        <v>11.7</v>
      </c>
      <c r="AB40" s="8">
        <v>14.8475909537856</v>
      </c>
      <c r="AC40" s="8">
        <v>13.2494758909853</v>
      </c>
      <c r="AD40" s="8">
        <v>10.840623811335099</v>
      </c>
      <c r="AE40" s="8">
        <v>13.665389527458499</v>
      </c>
      <c r="AF40" s="8">
        <v>12.7</v>
      </c>
      <c r="AG40" s="8">
        <v>14</v>
      </c>
      <c r="AH40" s="8">
        <v>29.466929911154999</v>
      </c>
      <c r="AI40" s="8">
        <v>27.161016949152501</v>
      </c>
      <c r="AJ40" s="8">
        <v>25.275980205557701</v>
      </c>
      <c r="AK40" s="8">
        <v>28.948214860083599</v>
      </c>
      <c r="AL40" s="8">
        <v>28.7</v>
      </c>
      <c r="AM40" s="8">
        <v>30.7</v>
      </c>
      <c r="AN40" s="8">
        <v>16.403940886699498</v>
      </c>
      <c r="AO40" s="8">
        <v>14.339781328847801</v>
      </c>
      <c r="AP40" s="8">
        <v>13.465195891974099</v>
      </c>
      <c r="AQ40" s="8">
        <v>16.4107485604607</v>
      </c>
      <c r="AR40" s="8">
        <v>16.2</v>
      </c>
      <c r="AS40" s="8">
        <v>17.8</v>
      </c>
      <c r="AT40" s="8">
        <v>13.991163475699601</v>
      </c>
      <c r="AU40" s="8">
        <v>15.7718120805369</v>
      </c>
      <c r="AV40" s="8">
        <v>13.769494104222099</v>
      </c>
      <c r="AW40" s="8">
        <v>16.4379189275455</v>
      </c>
      <c r="AX40" s="8">
        <v>15.610510046367899</v>
      </c>
      <c r="AY40" s="8">
        <v>14.5072697899838</v>
      </c>
      <c r="AZ40" s="8">
        <v>8.9882121807465598</v>
      </c>
      <c r="BA40" s="8">
        <v>7.4244966442953002</v>
      </c>
      <c r="BB40" s="8">
        <v>6.8821292775665404</v>
      </c>
      <c r="BC40" s="8">
        <v>9.5724313975749808</v>
      </c>
      <c r="BD40" s="8">
        <v>9.0262751159196295</v>
      </c>
      <c r="BE40" s="8">
        <v>8.3979328165374696</v>
      </c>
      <c r="BF40" s="8">
        <v>8.3946980854197299</v>
      </c>
      <c r="BG40" s="8">
        <v>7.7181208053691304</v>
      </c>
      <c r="BH40" s="8">
        <v>6.4258555133079804</v>
      </c>
      <c r="BI40" s="8">
        <v>9.3809827696234809</v>
      </c>
      <c r="BJ40" s="37">
        <v>7.9183420971234204</v>
      </c>
      <c r="BK40" s="8">
        <v>7.7246283128636097</v>
      </c>
    </row>
    <row r="41" spans="1:63" x14ac:dyDescent="0.25">
      <c r="A41" s="66"/>
      <c r="B41" s="10">
        <v>35</v>
      </c>
      <c r="C41" s="7" t="s">
        <v>66</v>
      </c>
      <c r="D41" s="8">
        <v>3.3816425120772902</v>
      </c>
      <c r="E41" s="8">
        <v>7.4074074074074101</v>
      </c>
      <c r="F41" s="8">
        <v>8.9171974522292992</v>
      </c>
      <c r="G41" s="8">
        <v>17.010309278350501</v>
      </c>
      <c r="H41" s="8">
        <v>3.3</v>
      </c>
      <c r="I41" s="44">
        <v>5.6</v>
      </c>
      <c r="J41" s="8">
        <v>4.3478260869565197</v>
      </c>
      <c r="K41" s="8">
        <v>6.4814814814814801</v>
      </c>
      <c r="L41" s="8">
        <v>7.6433121019108299</v>
      </c>
      <c r="M41" s="8">
        <v>11.340206185567</v>
      </c>
      <c r="N41" s="8">
        <v>5.4</v>
      </c>
      <c r="O41" s="8">
        <v>10.5</v>
      </c>
      <c r="P41" s="8">
        <v>6.7632850241545901</v>
      </c>
      <c r="Q41" s="8">
        <v>9.7674418604651194</v>
      </c>
      <c r="R41" s="8">
        <v>10.828025477707</v>
      </c>
      <c r="S41" s="8">
        <v>10.8247422680412</v>
      </c>
      <c r="T41" s="8">
        <v>3.8</v>
      </c>
      <c r="U41" s="8">
        <v>14.7</v>
      </c>
      <c r="V41" s="8">
        <v>2.4154589371980699</v>
      </c>
      <c r="W41" s="8">
        <v>4.6296296296296298</v>
      </c>
      <c r="X41" s="8">
        <v>6.3694267515923597</v>
      </c>
      <c r="Y41" s="8">
        <v>9.2783505154639201</v>
      </c>
      <c r="Z41" s="8">
        <v>2.7</v>
      </c>
      <c r="AA41" s="8">
        <v>8.4</v>
      </c>
      <c r="AB41" s="8">
        <v>3.3816425120772902</v>
      </c>
      <c r="AC41" s="8">
        <v>3.7037037037037002</v>
      </c>
      <c r="AD41" s="8">
        <v>7.6433121019108299</v>
      </c>
      <c r="AE41" s="8">
        <v>10.8247422680412</v>
      </c>
      <c r="AF41" s="8">
        <v>3.8</v>
      </c>
      <c r="AG41" s="8">
        <v>7</v>
      </c>
      <c r="AH41" s="8">
        <v>12.077294685990299</v>
      </c>
      <c r="AI41" s="8">
        <v>18.518518518518501</v>
      </c>
      <c r="AJ41" s="8">
        <v>21.656050955413999</v>
      </c>
      <c r="AK41" s="8">
        <v>27.835051546391799</v>
      </c>
      <c r="AL41" s="8">
        <v>9.8000000000000007</v>
      </c>
      <c r="AM41" s="8">
        <v>25.2</v>
      </c>
      <c r="AN41" s="8">
        <v>6.2801932367149798</v>
      </c>
      <c r="AO41" s="8">
        <v>8.3720930232558093</v>
      </c>
      <c r="AP41" s="8">
        <v>10.828025477707</v>
      </c>
      <c r="AQ41" s="8">
        <v>17.525773195876301</v>
      </c>
      <c r="AR41" s="8">
        <v>4.3</v>
      </c>
      <c r="AS41" s="8">
        <v>11.9</v>
      </c>
      <c r="AT41" s="8">
        <v>7.7294685990338197</v>
      </c>
      <c r="AU41" s="8">
        <v>12.962962962962999</v>
      </c>
      <c r="AV41" s="8">
        <v>7.6433121019108299</v>
      </c>
      <c r="AW41" s="8">
        <v>15.979381443298999</v>
      </c>
      <c r="AX41" s="8">
        <v>4.9450549450549497</v>
      </c>
      <c r="AY41" s="8">
        <v>12.587412587412601</v>
      </c>
      <c r="AZ41" s="8">
        <v>3.8647342995169098</v>
      </c>
      <c r="BA41" s="8">
        <v>4.1666666666666696</v>
      </c>
      <c r="BB41" s="8">
        <v>6.3694267515923597</v>
      </c>
      <c r="BC41" s="8">
        <v>7.7319587628865998</v>
      </c>
      <c r="BD41" s="8">
        <v>4.3956043956044004</v>
      </c>
      <c r="BE41" s="8">
        <v>5.5944055944055897</v>
      </c>
      <c r="BF41" s="8">
        <v>5.3140096618357502</v>
      </c>
      <c r="BG41" s="8">
        <v>4.6296296296296298</v>
      </c>
      <c r="BH41" s="8">
        <v>5.7324840764331197</v>
      </c>
      <c r="BI41" s="8">
        <v>16.494845360824701</v>
      </c>
      <c r="BJ41" s="37">
        <v>6.0439560439560402</v>
      </c>
      <c r="BK41" s="8">
        <v>5.5944055944055897</v>
      </c>
    </row>
    <row r="42" spans="1:63" x14ac:dyDescent="0.25">
      <c r="A42" s="66"/>
      <c r="B42" s="10">
        <v>36</v>
      </c>
      <c r="C42" s="7" t="s">
        <v>104</v>
      </c>
      <c r="D42" s="8">
        <v>5.2631578947368398</v>
      </c>
      <c r="E42" s="8">
        <v>5.33484676503973</v>
      </c>
      <c r="F42" s="8">
        <v>5.3464266230223698</v>
      </c>
      <c r="G42" s="8">
        <v>5.8790593505039199</v>
      </c>
      <c r="H42" s="8">
        <v>6.1</v>
      </c>
      <c r="I42" s="44">
        <v>5.7</v>
      </c>
      <c r="J42" s="8">
        <v>5.9691912708600796</v>
      </c>
      <c r="K42" s="8">
        <v>8.30489192263936</v>
      </c>
      <c r="L42" s="8">
        <v>5.7828696126568504</v>
      </c>
      <c r="M42" s="8">
        <v>6.9428891377379598</v>
      </c>
      <c r="N42" s="8">
        <v>7.6</v>
      </c>
      <c r="O42" s="8">
        <v>6.5</v>
      </c>
      <c r="P42" s="8">
        <v>5.4627249357326502</v>
      </c>
      <c r="Q42" s="8">
        <v>6.0536836093660797</v>
      </c>
      <c r="R42" s="8">
        <v>5.5221432476763299</v>
      </c>
      <c r="S42" s="8">
        <v>5.2720134604598998</v>
      </c>
      <c r="T42" s="8">
        <v>6.5</v>
      </c>
      <c r="U42" s="8">
        <v>7.8</v>
      </c>
      <c r="V42" s="8">
        <v>3.6585365853658498</v>
      </c>
      <c r="W42" s="8">
        <v>4.1453719477569599</v>
      </c>
      <c r="X42" s="8">
        <v>2.9508196721311499</v>
      </c>
      <c r="Y42" s="8">
        <v>4.0873460246360596</v>
      </c>
      <c r="Z42" s="8">
        <v>3.7</v>
      </c>
      <c r="AA42" s="8">
        <v>3.6</v>
      </c>
      <c r="AB42" s="8">
        <v>6.7394094993581497</v>
      </c>
      <c r="AC42" s="8">
        <v>6.9239500567536902</v>
      </c>
      <c r="AD42" s="8">
        <v>5.4555373704309904</v>
      </c>
      <c r="AE42" s="8">
        <v>5.0391937290033599</v>
      </c>
      <c r="AF42" s="8">
        <v>4.9000000000000004</v>
      </c>
      <c r="AG42" s="8">
        <v>4.5</v>
      </c>
      <c r="AH42" s="8">
        <v>15.4685494223363</v>
      </c>
      <c r="AI42" s="8">
        <v>16.904625928041099</v>
      </c>
      <c r="AJ42" s="8">
        <v>13.6761487964989</v>
      </c>
      <c r="AK42" s="8">
        <v>16.376892877173301</v>
      </c>
      <c r="AL42" s="8">
        <v>14.5</v>
      </c>
      <c r="AM42" s="8">
        <v>15.7</v>
      </c>
      <c r="AN42" s="8">
        <v>6.0411311053984598</v>
      </c>
      <c r="AO42" s="8">
        <v>7.9112122936824099</v>
      </c>
      <c r="AP42" s="8">
        <v>6.3353358820316803</v>
      </c>
      <c r="AQ42" s="8">
        <v>6.6069428891377404</v>
      </c>
      <c r="AR42" s="8">
        <v>7.3</v>
      </c>
      <c r="AS42" s="8">
        <v>7.7</v>
      </c>
      <c r="AT42" s="8">
        <v>8.0872913992297804</v>
      </c>
      <c r="AU42" s="8">
        <v>8.7400681044267898</v>
      </c>
      <c r="AV42" s="8">
        <v>7.9148471615720499</v>
      </c>
      <c r="AW42" s="8">
        <v>8.0067189249720006</v>
      </c>
      <c r="AX42" s="8">
        <v>8.0568720379146903</v>
      </c>
      <c r="AY42" s="8">
        <v>10.4456824512535</v>
      </c>
      <c r="AZ42" s="8">
        <v>6.1617458279845998</v>
      </c>
      <c r="BA42" s="8">
        <v>4.82406356413167</v>
      </c>
      <c r="BB42" s="8">
        <v>5.7283142389525397</v>
      </c>
      <c r="BC42" s="8">
        <v>5.8790593505039199</v>
      </c>
      <c r="BD42" s="8">
        <v>5.68720379146919</v>
      </c>
      <c r="BE42" s="8">
        <v>5.9888579387186596</v>
      </c>
      <c r="BF42" s="8">
        <v>4.8169556840077101</v>
      </c>
      <c r="BG42" s="8">
        <v>4.4343376918703798</v>
      </c>
      <c r="BH42" s="8">
        <v>4.63720676486634</v>
      </c>
      <c r="BI42" s="8">
        <v>6.1030235162373998</v>
      </c>
      <c r="BJ42" s="37">
        <v>5.0355450236966801</v>
      </c>
      <c r="BK42" s="8">
        <v>4.7353760445682402</v>
      </c>
    </row>
    <row r="43" spans="1:63" x14ac:dyDescent="0.25">
      <c r="A43" s="66"/>
      <c r="B43" s="10">
        <v>37</v>
      </c>
      <c r="C43" s="7" t="s">
        <v>34</v>
      </c>
      <c r="D43" s="8">
        <v>7.2112316528398201</v>
      </c>
      <c r="E43" s="8">
        <v>7.0631970260222996</v>
      </c>
      <c r="F43" s="8">
        <v>6.6821615339918603</v>
      </c>
      <c r="G43" s="8">
        <v>6.3802905874920999</v>
      </c>
      <c r="H43" s="8">
        <v>7.6</v>
      </c>
      <c r="I43" s="44">
        <v>6.6</v>
      </c>
      <c r="J43" s="8">
        <v>6.3816209317166601</v>
      </c>
      <c r="K43" s="8">
        <v>6.1173533083645397</v>
      </c>
      <c r="L43" s="8">
        <v>5.0552004648460196</v>
      </c>
      <c r="M43" s="8">
        <v>6.7593177511054998</v>
      </c>
      <c r="N43" s="8">
        <v>7.6</v>
      </c>
      <c r="O43" s="8">
        <v>8.1999999999999993</v>
      </c>
      <c r="P43" s="8">
        <v>7.8544061302681998</v>
      </c>
      <c r="Q43" s="8">
        <v>5.0435865504358697</v>
      </c>
      <c r="R43" s="8">
        <v>6.8301225919439599</v>
      </c>
      <c r="S43" s="8">
        <v>7.1609632446134297</v>
      </c>
      <c r="T43" s="8">
        <v>8</v>
      </c>
      <c r="U43" s="8">
        <v>9.9</v>
      </c>
      <c r="V43" s="8">
        <v>3.9566049776643299</v>
      </c>
      <c r="W43" s="8">
        <v>5.07739938080495</v>
      </c>
      <c r="X43" s="8">
        <v>3.7187681580476499</v>
      </c>
      <c r="Y43" s="8">
        <v>4.3588123815540101</v>
      </c>
      <c r="Z43" s="8">
        <v>4.9000000000000004</v>
      </c>
      <c r="AA43" s="8">
        <v>4.5</v>
      </c>
      <c r="AB43" s="8">
        <v>5.1052967453733196</v>
      </c>
      <c r="AC43" s="8">
        <v>6.3432835820895503</v>
      </c>
      <c r="AD43" s="8">
        <v>5.2295177222545002</v>
      </c>
      <c r="AE43" s="8">
        <v>5.3695514845230603</v>
      </c>
      <c r="AF43" s="8">
        <v>6.4</v>
      </c>
      <c r="AG43" s="8">
        <v>5.8</v>
      </c>
      <c r="AH43" s="8">
        <v>16.985951468710098</v>
      </c>
      <c r="AI43" s="8">
        <v>15.5583437892095</v>
      </c>
      <c r="AJ43" s="8">
        <v>15.810968494749099</v>
      </c>
      <c r="AK43" s="8">
        <v>16.339455351488301</v>
      </c>
      <c r="AL43" s="8">
        <v>17.600000000000001</v>
      </c>
      <c r="AM43" s="8">
        <v>17.8</v>
      </c>
      <c r="AN43" s="8">
        <v>7.65794511805999</v>
      </c>
      <c r="AO43" s="8">
        <v>7.3566084788029897</v>
      </c>
      <c r="AP43" s="8">
        <v>6.5116279069767398</v>
      </c>
      <c r="AQ43" s="8">
        <v>7.0751737207833196</v>
      </c>
      <c r="AR43" s="8">
        <v>9.4</v>
      </c>
      <c r="AS43" s="8">
        <v>9.3000000000000007</v>
      </c>
      <c r="AT43" s="8">
        <v>8.48755583918315</v>
      </c>
      <c r="AU43" s="8">
        <v>9.4795539033457192</v>
      </c>
      <c r="AV43" s="8">
        <v>10.981987216734501</v>
      </c>
      <c r="AW43" s="8">
        <v>10.303413400758499</v>
      </c>
      <c r="AX43" s="8">
        <v>10.8470444850701</v>
      </c>
      <c r="AY43" s="8">
        <v>10.3916866506795</v>
      </c>
      <c r="AZ43" s="8">
        <v>8.67900446713465</v>
      </c>
      <c r="BA43" s="8">
        <v>6.81536555142503</v>
      </c>
      <c r="BB43" s="8">
        <v>5.4619407321324802</v>
      </c>
      <c r="BC43" s="8">
        <v>7.5173720783322802</v>
      </c>
      <c r="BD43" s="8">
        <v>6.7032297379646604</v>
      </c>
      <c r="BE43" s="8">
        <v>7.59392486011191</v>
      </c>
      <c r="BF43" s="8">
        <v>5.4243777919591603</v>
      </c>
      <c r="BG43" s="8">
        <v>5.5142503097893396</v>
      </c>
      <c r="BH43" s="8">
        <v>4.4741429401510704</v>
      </c>
      <c r="BI43" s="8">
        <v>4.3588123815540101</v>
      </c>
      <c r="BJ43" s="37">
        <v>6.8860450944545999</v>
      </c>
      <c r="BK43" s="8">
        <v>4.3964828137490004</v>
      </c>
    </row>
    <row r="44" spans="1:63" x14ac:dyDescent="0.25">
      <c r="A44" s="66"/>
      <c r="B44" s="10">
        <v>38</v>
      </c>
      <c r="C44" s="7" t="s">
        <v>105</v>
      </c>
      <c r="D44" s="8">
        <v>11.990686845168799</v>
      </c>
      <c r="E44" s="8">
        <v>11.8863049095607</v>
      </c>
      <c r="F44" s="8">
        <v>15.1358344113842</v>
      </c>
      <c r="G44" s="8">
        <v>16.391639163916398</v>
      </c>
      <c r="H44" s="8">
        <v>15.2</v>
      </c>
      <c r="I44" s="44">
        <v>13.6</v>
      </c>
      <c r="J44" s="8">
        <v>11.408614668218901</v>
      </c>
      <c r="K44" s="8">
        <v>11.443433029909</v>
      </c>
      <c r="L44" s="8">
        <v>15.3945666235446</v>
      </c>
      <c r="M44" s="8">
        <v>16.5016501650165</v>
      </c>
      <c r="N44" s="8">
        <v>14.9</v>
      </c>
      <c r="O44" s="8">
        <v>15.9</v>
      </c>
      <c r="P44" s="8">
        <v>12.107101280558799</v>
      </c>
      <c r="Q44" s="8">
        <v>9.7150259067357503</v>
      </c>
      <c r="R44" s="8">
        <v>15.1358344113842</v>
      </c>
      <c r="S44" s="8">
        <v>15.0881057268722</v>
      </c>
      <c r="T44" s="8">
        <v>11.5</v>
      </c>
      <c r="U44" s="8">
        <v>17</v>
      </c>
      <c r="V44" s="8">
        <v>11.0593713620489</v>
      </c>
      <c r="W44" s="8">
        <v>12.2137404580153</v>
      </c>
      <c r="X44" s="8">
        <v>11.254851228978</v>
      </c>
      <c r="Y44" s="8">
        <v>11.991199119912</v>
      </c>
      <c r="Z44" s="8">
        <v>12.5</v>
      </c>
      <c r="AA44" s="8">
        <v>11</v>
      </c>
      <c r="AB44" s="8">
        <v>11.408614668218901</v>
      </c>
      <c r="AC44" s="8">
        <v>10.796915167095101</v>
      </c>
      <c r="AD44" s="8">
        <v>11.384217335058199</v>
      </c>
      <c r="AE44" s="8">
        <v>13.201320132013199</v>
      </c>
      <c r="AF44" s="8">
        <v>10.7</v>
      </c>
      <c r="AG44" s="8">
        <v>10.7</v>
      </c>
      <c r="AH44" s="8">
        <v>26.076833527357401</v>
      </c>
      <c r="AI44" s="8">
        <v>27.094240837696301</v>
      </c>
      <c r="AJ44" s="8">
        <v>29.366106080207</v>
      </c>
      <c r="AK44" s="8">
        <v>28.162816281628199</v>
      </c>
      <c r="AL44" s="8">
        <v>26.3</v>
      </c>
      <c r="AM44" s="8">
        <v>29.9</v>
      </c>
      <c r="AN44" s="8">
        <v>16.181606519208401</v>
      </c>
      <c r="AO44" s="8">
        <v>15.2741514360313</v>
      </c>
      <c r="AP44" s="8">
        <v>17.981888745148801</v>
      </c>
      <c r="AQ44" s="8">
        <v>18.8118811881188</v>
      </c>
      <c r="AR44" s="8">
        <v>17.5</v>
      </c>
      <c r="AS44" s="8">
        <v>17.8</v>
      </c>
      <c r="AT44" s="8">
        <v>12.9220023282887</v>
      </c>
      <c r="AU44" s="8">
        <v>13.8242894056848</v>
      </c>
      <c r="AV44" s="8">
        <v>15.653298835705</v>
      </c>
      <c r="AW44" s="8">
        <v>20.462046204620499</v>
      </c>
      <c r="AX44" s="8">
        <v>18.170580964153299</v>
      </c>
      <c r="AY44" s="8">
        <v>23.816355810616901</v>
      </c>
      <c r="AZ44" s="8">
        <v>8.9639115250291006</v>
      </c>
      <c r="BA44" s="8">
        <v>8.9147286821705407</v>
      </c>
      <c r="BB44" s="8">
        <v>14.1009055627426</v>
      </c>
      <c r="BC44" s="8">
        <v>15.5115511551155</v>
      </c>
      <c r="BD44" s="8">
        <v>10.2595797280593</v>
      </c>
      <c r="BE44" s="8">
        <v>15.06456241033</v>
      </c>
      <c r="BF44" s="8">
        <v>11.1757857974389</v>
      </c>
      <c r="BG44" s="8">
        <v>8.0729166666666696</v>
      </c>
      <c r="BH44" s="8">
        <v>10.219922380336399</v>
      </c>
      <c r="BI44" s="8">
        <v>12.321232123212299</v>
      </c>
      <c r="BJ44" s="37">
        <v>10.6304079110012</v>
      </c>
      <c r="BK44" s="8">
        <v>9.6126255380200902</v>
      </c>
    </row>
    <row r="45" spans="1:63" x14ac:dyDescent="0.25">
      <c r="A45" s="66"/>
      <c r="B45" s="10">
        <v>39</v>
      </c>
      <c r="C45" s="7" t="s">
        <v>67</v>
      </c>
      <c r="D45" s="8">
        <v>12.8205128205128</v>
      </c>
      <c r="E45" s="8">
        <v>8</v>
      </c>
      <c r="F45" s="8">
        <v>16.417910447761201</v>
      </c>
      <c r="G45" s="8">
        <v>16.417910447761201</v>
      </c>
      <c r="H45" s="8">
        <v>10.9</v>
      </c>
      <c r="I45" s="44">
        <v>10.3</v>
      </c>
      <c r="J45" s="8">
        <v>16.6666666666667</v>
      </c>
      <c r="K45" s="8">
        <v>6.6666666666666696</v>
      </c>
      <c r="L45" s="8">
        <v>5.9701492537313401</v>
      </c>
      <c r="M45" s="8">
        <v>8.9552238805970106</v>
      </c>
      <c r="N45" s="8">
        <v>7.3</v>
      </c>
      <c r="O45" s="8">
        <v>13.2</v>
      </c>
      <c r="P45" s="8">
        <v>14.285714285714301</v>
      </c>
      <c r="Q45" s="8">
        <v>10.6666666666667</v>
      </c>
      <c r="R45" s="8">
        <v>10.4477611940298</v>
      </c>
      <c r="S45" s="8">
        <v>8.9552238805970106</v>
      </c>
      <c r="T45" s="8">
        <v>3.6</v>
      </c>
      <c r="U45" s="8">
        <v>7.4</v>
      </c>
      <c r="V45" s="8">
        <v>3.8461538461538498</v>
      </c>
      <c r="W45" s="8">
        <v>6.6666666666666696</v>
      </c>
      <c r="X45" s="8">
        <v>2.98507462686567</v>
      </c>
      <c r="Y45" s="8">
        <v>11.9402985074627</v>
      </c>
      <c r="Z45" s="8">
        <v>9.1</v>
      </c>
      <c r="AA45" s="8">
        <v>5.9</v>
      </c>
      <c r="AB45" s="8">
        <v>12.8205128205128</v>
      </c>
      <c r="AC45" s="8">
        <v>4</v>
      </c>
      <c r="AD45" s="8">
        <v>8.9552238805970106</v>
      </c>
      <c r="AE45" s="8">
        <v>13.4328358208955</v>
      </c>
      <c r="AF45" s="8">
        <v>9.1</v>
      </c>
      <c r="AG45" s="8">
        <v>11.8</v>
      </c>
      <c r="AH45" s="8">
        <v>26.923076923076898</v>
      </c>
      <c r="AI45" s="8">
        <v>18.6666666666667</v>
      </c>
      <c r="AJ45" s="8">
        <v>26.865671641791</v>
      </c>
      <c r="AK45" s="8">
        <v>23.880597014925399</v>
      </c>
      <c r="AL45" s="8">
        <v>21.8</v>
      </c>
      <c r="AM45" s="8">
        <v>25</v>
      </c>
      <c r="AN45" s="8">
        <v>19.230769230769202</v>
      </c>
      <c r="AO45" s="8">
        <v>10.6666666666667</v>
      </c>
      <c r="AP45" s="8">
        <v>8.9552238805970106</v>
      </c>
      <c r="AQ45" s="8">
        <v>16.417910447761201</v>
      </c>
      <c r="AR45" s="8">
        <v>9.1</v>
      </c>
      <c r="AS45" s="8">
        <v>13.2</v>
      </c>
      <c r="AT45" s="8">
        <v>8.9743589743589691</v>
      </c>
      <c r="AU45" s="8">
        <v>12</v>
      </c>
      <c r="AV45" s="8">
        <v>19.402985074626901</v>
      </c>
      <c r="AW45" s="8">
        <v>22.388059701492502</v>
      </c>
      <c r="AX45" s="8">
        <v>25.4237288135593</v>
      </c>
      <c r="AY45" s="8">
        <v>20.289855072463801</v>
      </c>
      <c r="AZ45" s="8">
        <v>11.538461538461499</v>
      </c>
      <c r="BA45" s="8">
        <v>5.3333333333333304</v>
      </c>
      <c r="BB45" s="8">
        <v>16.417910447761201</v>
      </c>
      <c r="BC45" s="8">
        <v>16.417910447761201</v>
      </c>
      <c r="BD45" s="8">
        <v>10.1694915254237</v>
      </c>
      <c r="BE45" s="8">
        <v>7.2463768115942004</v>
      </c>
      <c r="BF45" s="8">
        <v>10.2564102564103</v>
      </c>
      <c r="BG45" s="8">
        <v>9.3333333333333304</v>
      </c>
      <c r="BH45" s="8">
        <v>8.9552238805970106</v>
      </c>
      <c r="BI45" s="8">
        <v>10.4477611940298</v>
      </c>
      <c r="BJ45" s="37">
        <v>8.4745762711864394</v>
      </c>
      <c r="BK45" s="8">
        <v>13.0434782608696</v>
      </c>
    </row>
    <row r="46" spans="1:63" x14ac:dyDescent="0.25">
      <c r="A46" s="66"/>
      <c r="B46" s="10">
        <v>40</v>
      </c>
      <c r="C46" s="7" t="s">
        <v>68</v>
      </c>
      <c r="D46" s="8">
        <v>6.4393939393939403</v>
      </c>
      <c r="E46" s="8">
        <v>8.0327868852458995</v>
      </c>
      <c r="F46" s="8">
        <v>4.8622366288492698</v>
      </c>
      <c r="G46" s="8">
        <v>6.8965517241379297</v>
      </c>
      <c r="H46" s="8">
        <v>6.3</v>
      </c>
      <c r="I46" s="44">
        <v>4</v>
      </c>
      <c r="J46" s="8">
        <v>7.9545454545454497</v>
      </c>
      <c r="K46" s="8">
        <v>7.0723684210526301</v>
      </c>
      <c r="L46" s="8">
        <v>6.1588330632090802</v>
      </c>
      <c r="M46" s="8">
        <v>6.7398119122257096</v>
      </c>
      <c r="N46" s="8">
        <v>5.2</v>
      </c>
      <c r="O46" s="8">
        <v>5.3</v>
      </c>
      <c r="P46" s="8">
        <v>6.8441064638783304</v>
      </c>
      <c r="Q46" s="8">
        <v>8.7748344370860902</v>
      </c>
      <c r="R46" s="8">
        <v>5.1948051948051903</v>
      </c>
      <c r="S46" s="8">
        <v>7.0532915360501596</v>
      </c>
      <c r="T46" s="8">
        <v>6.5</v>
      </c>
      <c r="U46" s="8">
        <v>5.4</v>
      </c>
      <c r="V46" s="8">
        <v>3.2258064516128999</v>
      </c>
      <c r="W46" s="8">
        <v>5.2459016393442601</v>
      </c>
      <c r="X46" s="8">
        <v>3.2414910858995101</v>
      </c>
      <c r="Y46" s="8">
        <v>3.2915360501567399</v>
      </c>
      <c r="Z46" s="8">
        <v>4.8</v>
      </c>
      <c r="AA46" s="8">
        <v>4</v>
      </c>
      <c r="AB46" s="8">
        <v>5.3030303030303001</v>
      </c>
      <c r="AC46" s="8">
        <v>6.0755336617405602</v>
      </c>
      <c r="AD46" s="8">
        <v>3.56564019448947</v>
      </c>
      <c r="AE46" s="8">
        <v>3.6050156739811898</v>
      </c>
      <c r="AF46" s="8">
        <v>4.4000000000000004</v>
      </c>
      <c r="AG46" s="8">
        <v>1.7</v>
      </c>
      <c r="AH46" s="8">
        <v>14.638783269962</v>
      </c>
      <c r="AI46" s="8">
        <v>19.071310116086199</v>
      </c>
      <c r="AJ46" s="8">
        <v>13.474025974026</v>
      </c>
      <c r="AK46" s="8">
        <v>16.144200626959201</v>
      </c>
      <c r="AL46" s="8">
        <v>15.3</v>
      </c>
      <c r="AM46" s="8">
        <v>10.1</v>
      </c>
      <c r="AN46" s="8">
        <v>8.5227272727272698</v>
      </c>
      <c r="AO46" s="8">
        <v>9.0460526315789505</v>
      </c>
      <c r="AP46" s="8">
        <v>6.3209076175040497</v>
      </c>
      <c r="AQ46" s="8">
        <v>6.4263322884012499</v>
      </c>
      <c r="AR46" s="8">
        <v>6.7</v>
      </c>
      <c r="AS46" s="8">
        <v>6.3</v>
      </c>
      <c r="AT46" s="8">
        <v>6.0606060606060597</v>
      </c>
      <c r="AU46" s="8">
        <v>6.2295081967213104</v>
      </c>
      <c r="AV46" s="8">
        <v>5.5105348460291701</v>
      </c>
      <c r="AW46" s="8">
        <v>8.6206896551724093</v>
      </c>
      <c r="AX46" s="8">
        <v>5.3882725832012701</v>
      </c>
      <c r="AY46" s="8">
        <v>5.3231939163498101</v>
      </c>
      <c r="AZ46" s="8">
        <v>6.8181818181818201</v>
      </c>
      <c r="BA46" s="8">
        <v>6.5573770491803298</v>
      </c>
      <c r="BB46" s="8">
        <v>5.1863857374392204</v>
      </c>
      <c r="BC46" s="8">
        <v>4.7021943573667704</v>
      </c>
      <c r="BD46" s="8">
        <v>4.4374009508716297</v>
      </c>
      <c r="BE46" s="8">
        <v>4.5627376425855504</v>
      </c>
      <c r="BF46" s="8">
        <v>6.8181818181818201</v>
      </c>
      <c r="BG46" s="8">
        <v>6.4144736842105301</v>
      </c>
      <c r="BH46" s="8">
        <v>5.1863857374392204</v>
      </c>
      <c r="BI46" s="8">
        <v>7.8369905956112902</v>
      </c>
      <c r="BJ46" s="37">
        <v>6.4976228209191804</v>
      </c>
      <c r="BK46" s="8">
        <v>4.1825095057034201</v>
      </c>
    </row>
    <row r="47" spans="1:63" x14ac:dyDescent="0.25">
      <c r="A47" s="66"/>
      <c r="B47" s="10">
        <v>41</v>
      </c>
      <c r="C47" s="7" t="s">
        <v>35</v>
      </c>
      <c r="D47" s="8">
        <v>4.33673469387755</v>
      </c>
      <c r="E47" s="8">
        <v>3.6448598130841101</v>
      </c>
      <c r="F47" s="8">
        <v>5.7053941908713703</v>
      </c>
      <c r="G47" s="8">
        <v>6.7005937234944897</v>
      </c>
      <c r="H47" s="8">
        <v>5.8</v>
      </c>
      <c r="I47" s="44">
        <v>6</v>
      </c>
      <c r="J47" s="8">
        <v>5.4421768707483</v>
      </c>
      <c r="K47" s="8">
        <v>5.8601134215500901</v>
      </c>
      <c r="L47" s="8">
        <v>7.2689511941848401</v>
      </c>
      <c r="M47" s="8">
        <v>10.0932994062765</v>
      </c>
      <c r="N47" s="8">
        <v>5.8</v>
      </c>
      <c r="O47" s="8">
        <v>4.4000000000000004</v>
      </c>
      <c r="P47" s="8">
        <v>6.4901793339026499</v>
      </c>
      <c r="Q47" s="8">
        <v>5.7819905213270104</v>
      </c>
      <c r="R47" s="8">
        <v>6.7778936392075098</v>
      </c>
      <c r="S47" s="8">
        <v>7.4639525021204403</v>
      </c>
      <c r="T47" s="8">
        <v>5.6</v>
      </c>
      <c r="U47" s="8">
        <v>7.3</v>
      </c>
      <c r="V47" s="8">
        <v>2.8061224489795902</v>
      </c>
      <c r="W47" s="8">
        <v>2.52100840336134</v>
      </c>
      <c r="X47" s="8">
        <v>2.8008298755186698</v>
      </c>
      <c r="Y47" s="8">
        <v>4.6649703138252798</v>
      </c>
      <c r="Z47" s="8">
        <v>3.6</v>
      </c>
      <c r="AA47" s="8">
        <v>2.5</v>
      </c>
      <c r="AB47" s="8">
        <v>4.7619047619047601</v>
      </c>
      <c r="AC47" s="8">
        <v>5.1449953227315204</v>
      </c>
      <c r="AD47" s="8">
        <v>7.9875518672199197</v>
      </c>
      <c r="AE47" s="8">
        <v>7.7184054283290902</v>
      </c>
      <c r="AF47" s="8">
        <v>7</v>
      </c>
      <c r="AG47" s="8">
        <v>5.9</v>
      </c>
      <c r="AH47" s="8">
        <v>14.151747655584</v>
      </c>
      <c r="AI47" s="8">
        <v>13.8226882745472</v>
      </c>
      <c r="AJ47" s="8">
        <v>16.024973985431799</v>
      </c>
      <c r="AK47" s="8">
        <v>19.083969465648899</v>
      </c>
      <c r="AL47" s="8">
        <v>15.5</v>
      </c>
      <c r="AM47" s="8">
        <v>15.5</v>
      </c>
      <c r="AN47" s="8">
        <v>5.5366269165246997</v>
      </c>
      <c r="AO47" s="8">
        <v>5.9490084985835701</v>
      </c>
      <c r="AP47" s="8">
        <v>7.5804776739356203</v>
      </c>
      <c r="AQ47" s="8">
        <v>9.6692111959287494</v>
      </c>
      <c r="AR47" s="8">
        <v>6.8</v>
      </c>
      <c r="AS47" s="8">
        <v>6.5</v>
      </c>
      <c r="AT47" s="8">
        <v>7.9081632653061202</v>
      </c>
      <c r="AU47" s="8">
        <v>7.7570093457943896</v>
      </c>
      <c r="AV47" s="8">
        <v>8.1950207468879697</v>
      </c>
      <c r="AW47" s="8">
        <v>8.2342954159592505</v>
      </c>
      <c r="AX47" s="8">
        <v>8.32618025751073</v>
      </c>
      <c r="AY47" s="8">
        <v>10.3978300180832</v>
      </c>
      <c r="AZ47" s="8">
        <v>6.5476190476190501</v>
      </c>
      <c r="BA47" s="8">
        <v>3.5514018691588798</v>
      </c>
      <c r="BB47" s="8">
        <v>4.6680497925311197</v>
      </c>
      <c r="BC47" s="8">
        <v>6.5309584393553903</v>
      </c>
      <c r="BD47" s="8">
        <v>5.7461406518010296</v>
      </c>
      <c r="BE47" s="8">
        <v>5.8770343580470197</v>
      </c>
      <c r="BF47" s="8">
        <v>3.5714285714285698</v>
      </c>
      <c r="BG47" s="8">
        <v>2.7179006560449901</v>
      </c>
      <c r="BH47" s="8">
        <v>4.9792531120332004</v>
      </c>
      <c r="BI47" s="8">
        <v>5.8524173027989796</v>
      </c>
      <c r="BJ47" s="37">
        <v>5.40308747855918</v>
      </c>
      <c r="BK47" s="8">
        <v>3.8878842676311001</v>
      </c>
    </row>
    <row r="48" spans="1:63" x14ac:dyDescent="0.25">
      <c r="A48" s="66"/>
      <c r="B48" s="10">
        <v>42</v>
      </c>
      <c r="C48" s="7" t="s">
        <v>69</v>
      </c>
      <c r="D48" s="8">
        <v>0</v>
      </c>
      <c r="E48" s="8">
        <v>5.5555555555555598</v>
      </c>
      <c r="F48" s="8">
        <v>6.3157894736842097</v>
      </c>
      <c r="G48" s="8">
        <v>6.0975609756097597</v>
      </c>
      <c r="H48" s="8">
        <v>1.3</v>
      </c>
      <c r="I48" s="44">
        <v>4.3</v>
      </c>
      <c r="J48" s="8">
        <v>1.88679245283019</v>
      </c>
      <c r="K48" s="8">
        <v>2.2222222222222201</v>
      </c>
      <c r="L48" s="8">
        <v>7.3684210526315796</v>
      </c>
      <c r="M48" s="8">
        <v>3.6585365853658498</v>
      </c>
      <c r="N48" s="8">
        <v>1.3</v>
      </c>
      <c r="O48" s="8">
        <v>8.6999999999999993</v>
      </c>
      <c r="P48" s="8">
        <v>3.7735849056603801</v>
      </c>
      <c r="Q48" s="8">
        <v>2.2222222222222201</v>
      </c>
      <c r="R48" s="8">
        <v>5.2631578947368398</v>
      </c>
      <c r="S48" s="8">
        <v>4.8780487804878003</v>
      </c>
      <c r="T48" s="8">
        <v>0</v>
      </c>
      <c r="U48" s="8">
        <v>8.6999999999999993</v>
      </c>
      <c r="V48" s="8">
        <v>0</v>
      </c>
      <c r="W48" s="8">
        <v>5.5555555555555598</v>
      </c>
      <c r="X48" s="8">
        <v>5.2631578947368398</v>
      </c>
      <c r="Y48" s="8">
        <v>2.4390243902439002</v>
      </c>
      <c r="Z48" s="8">
        <v>2.7</v>
      </c>
      <c r="AA48" s="8">
        <v>5.9</v>
      </c>
      <c r="AB48" s="8">
        <v>0</v>
      </c>
      <c r="AC48" s="8">
        <v>5.7471264367816097</v>
      </c>
      <c r="AD48" s="8">
        <v>5.2631578947368398</v>
      </c>
      <c r="AE48" s="8">
        <v>0</v>
      </c>
      <c r="AF48" s="8">
        <v>2.7</v>
      </c>
      <c r="AG48" s="8">
        <v>4.3</v>
      </c>
      <c r="AH48" s="8">
        <v>3.7735849056603801</v>
      </c>
      <c r="AI48" s="8">
        <v>12.643678160919499</v>
      </c>
      <c r="AJ48" s="8">
        <v>14.7368421052632</v>
      </c>
      <c r="AK48" s="8">
        <v>9.7560975609756095</v>
      </c>
      <c r="AL48" s="8">
        <v>6.7</v>
      </c>
      <c r="AM48" s="8">
        <v>16.2</v>
      </c>
      <c r="AN48" s="8">
        <v>1.88679245283019</v>
      </c>
      <c r="AO48" s="8">
        <v>3.3333333333333299</v>
      </c>
      <c r="AP48" s="8">
        <v>6.3157894736842097</v>
      </c>
      <c r="AQ48" s="8">
        <v>4.8780487804878003</v>
      </c>
      <c r="AR48" s="8">
        <v>1.3</v>
      </c>
      <c r="AS48" s="8">
        <v>11.6</v>
      </c>
      <c r="AT48" s="8">
        <v>3.7735849056603801</v>
      </c>
      <c r="AU48" s="8">
        <v>5.5555555555555598</v>
      </c>
      <c r="AV48" s="8">
        <v>7.3684210526315796</v>
      </c>
      <c r="AW48" s="8">
        <v>7.3170731707317103</v>
      </c>
      <c r="AX48" s="8">
        <v>8</v>
      </c>
      <c r="AY48" s="8">
        <v>17.3913043478261</v>
      </c>
      <c r="AZ48" s="8">
        <v>5.6603773584905701</v>
      </c>
      <c r="BA48" s="8">
        <v>6.6666666666666696</v>
      </c>
      <c r="BB48" s="8">
        <v>7.3684210526315796</v>
      </c>
      <c r="BC48" s="8">
        <v>6.0975609756097597</v>
      </c>
      <c r="BD48" s="8">
        <v>4</v>
      </c>
      <c r="BE48" s="8">
        <v>2.8985507246376798</v>
      </c>
      <c r="BF48" s="8">
        <v>0</v>
      </c>
      <c r="BG48" s="8">
        <v>3.3333333333333299</v>
      </c>
      <c r="BH48" s="8">
        <v>6.3157894736842097</v>
      </c>
      <c r="BI48" s="8">
        <v>3.6585365853658498</v>
      </c>
      <c r="BJ48" s="37">
        <v>1.3333333333333299</v>
      </c>
      <c r="BK48" s="8">
        <v>5.7971014492753596</v>
      </c>
    </row>
    <row r="49" spans="1:63" x14ac:dyDescent="0.25">
      <c r="A49" s="66"/>
      <c r="B49" s="10">
        <v>43</v>
      </c>
      <c r="C49" s="7" t="s">
        <v>36</v>
      </c>
      <c r="D49" s="8">
        <v>10.8469539375929</v>
      </c>
      <c r="E49" s="8">
        <v>6.9356872635561198</v>
      </c>
      <c r="F49" s="8">
        <v>6.0540540540540499</v>
      </c>
      <c r="G49" s="8">
        <v>5.5674518201284799</v>
      </c>
      <c r="H49" s="8">
        <v>5.6</v>
      </c>
      <c r="I49" s="44">
        <v>8.6999999999999993</v>
      </c>
      <c r="J49" s="8">
        <v>9.3610698365527494</v>
      </c>
      <c r="K49" s="8">
        <v>6.4393939393939403</v>
      </c>
      <c r="L49" s="8">
        <v>7.6756756756756799</v>
      </c>
      <c r="M49" s="8">
        <v>7.1581196581196602</v>
      </c>
      <c r="N49" s="8">
        <v>5.5</v>
      </c>
      <c r="O49" s="8">
        <v>11.9</v>
      </c>
      <c r="P49" s="8">
        <v>6.4467766116941503</v>
      </c>
      <c r="Q49" s="8">
        <v>4.6835443037974702</v>
      </c>
      <c r="R49" s="8">
        <v>6.1822125813449</v>
      </c>
      <c r="S49" s="8">
        <v>6.5591397849462396</v>
      </c>
      <c r="T49" s="8">
        <v>6.7</v>
      </c>
      <c r="U49" s="8">
        <v>11.5</v>
      </c>
      <c r="V49" s="8">
        <v>6.6964285714285703</v>
      </c>
      <c r="W49" s="8">
        <v>5.1702395964691004</v>
      </c>
      <c r="X49" s="8">
        <v>4.8648648648648596</v>
      </c>
      <c r="Y49" s="8">
        <v>3.3155080213903698</v>
      </c>
      <c r="Z49" s="8">
        <v>4.5</v>
      </c>
      <c r="AA49" s="8">
        <v>4.8</v>
      </c>
      <c r="AB49" s="8">
        <v>12.927191679049001</v>
      </c>
      <c r="AC49" s="8">
        <v>9.70996216897856</v>
      </c>
      <c r="AD49" s="8">
        <v>7.5675675675675702</v>
      </c>
      <c r="AE49" s="8">
        <v>6.9444444444444402</v>
      </c>
      <c r="AF49" s="8">
        <v>6.5</v>
      </c>
      <c r="AG49" s="8">
        <v>10.3</v>
      </c>
      <c r="AH49" s="8">
        <v>25.335320417287601</v>
      </c>
      <c r="AI49" s="8">
        <v>18.6075949367089</v>
      </c>
      <c r="AJ49" s="8">
        <v>18.851570964246999</v>
      </c>
      <c r="AK49" s="8">
        <v>16.469321851453198</v>
      </c>
      <c r="AL49" s="8">
        <v>15.4</v>
      </c>
      <c r="AM49" s="8">
        <v>22</v>
      </c>
      <c r="AN49" s="8">
        <v>12.797619047618999</v>
      </c>
      <c r="AO49" s="8">
        <v>7.7020202020201998</v>
      </c>
      <c r="AP49" s="8">
        <v>7.4675324675324699</v>
      </c>
      <c r="AQ49" s="8">
        <v>6.8449197860962601</v>
      </c>
      <c r="AR49" s="8">
        <v>7.5</v>
      </c>
      <c r="AS49" s="8">
        <v>13.4</v>
      </c>
      <c r="AT49" s="8">
        <v>12.778603268945</v>
      </c>
      <c r="AU49" s="8">
        <v>12.1059268600252</v>
      </c>
      <c r="AV49" s="8">
        <v>7.5675675675675702</v>
      </c>
      <c r="AW49" s="8">
        <v>8.2441113490364</v>
      </c>
      <c r="AX49" s="8">
        <v>7.1515151515151496</v>
      </c>
      <c r="AY49" s="8">
        <v>9.4805194805194795</v>
      </c>
      <c r="AZ49" s="8">
        <v>8.9285714285714306</v>
      </c>
      <c r="BA49" s="8">
        <v>5.6746532156368197</v>
      </c>
      <c r="BB49" s="8">
        <v>5.4054054054054097</v>
      </c>
      <c r="BC49" s="8">
        <v>5.6745182012848003</v>
      </c>
      <c r="BD49" s="8">
        <v>6.0606060606060597</v>
      </c>
      <c r="BE49" s="8">
        <v>6.1038961038961004</v>
      </c>
      <c r="BF49" s="8">
        <v>7.2808320950965797</v>
      </c>
      <c r="BG49" s="8">
        <v>4.9304677623261703</v>
      </c>
      <c r="BH49" s="8">
        <v>4</v>
      </c>
      <c r="BI49" s="8">
        <v>5.1391862955032099</v>
      </c>
      <c r="BJ49" s="37">
        <v>4.48484848484848</v>
      </c>
      <c r="BK49" s="8">
        <v>7.5324675324675301</v>
      </c>
    </row>
    <row r="50" spans="1:63" x14ac:dyDescent="0.25">
      <c r="A50" s="66"/>
      <c r="B50" s="10">
        <v>44</v>
      </c>
      <c r="C50" s="7" t="s">
        <v>37</v>
      </c>
      <c r="D50" s="8">
        <v>7.0796460176991198</v>
      </c>
      <c r="E50" s="8">
        <v>5.8726220016542596</v>
      </c>
      <c r="F50" s="8">
        <v>5.7993730407523501</v>
      </c>
      <c r="G50" s="8">
        <v>7.3228346456692899</v>
      </c>
      <c r="H50" s="8">
        <v>5.5</v>
      </c>
      <c r="I50" s="44">
        <v>5.7</v>
      </c>
      <c r="J50" s="8">
        <v>7.6991150442477903</v>
      </c>
      <c r="K50" s="8">
        <v>4.8841059602649004</v>
      </c>
      <c r="L50" s="8">
        <v>6.1912225705329096</v>
      </c>
      <c r="M50" s="8">
        <v>6.1417322834645702</v>
      </c>
      <c r="N50" s="8">
        <v>5.9</v>
      </c>
      <c r="O50" s="8">
        <v>5.8</v>
      </c>
      <c r="P50" s="8">
        <v>9.2609082813891401</v>
      </c>
      <c r="Q50" s="8">
        <v>5.5647840531561501</v>
      </c>
      <c r="R50" s="8">
        <v>8.1954294720252197</v>
      </c>
      <c r="S50" s="8">
        <v>6.7460317460317496</v>
      </c>
      <c r="T50" s="8">
        <v>6.8</v>
      </c>
      <c r="U50" s="8">
        <v>7.5</v>
      </c>
      <c r="V50" s="8">
        <v>4.0707964601769904</v>
      </c>
      <c r="W50" s="8">
        <v>3.2976092333058502</v>
      </c>
      <c r="X50" s="8">
        <v>3.2131661442006298</v>
      </c>
      <c r="Y50" s="8">
        <v>5.9936908517350203</v>
      </c>
      <c r="Z50" s="8">
        <v>3.6</v>
      </c>
      <c r="AA50" s="8">
        <v>3.7</v>
      </c>
      <c r="AB50" s="8">
        <v>6.72566371681416</v>
      </c>
      <c r="AC50" s="8">
        <v>6.3636363636363598</v>
      </c>
      <c r="AD50" s="8">
        <v>5.4075235109717896</v>
      </c>
      <c r="AE50" s="8">
        <v>5.5905511811023603</v>
      </c>
      <c r="AF50" s="8">
        <v>4.9000000000000004</v>
      </c>
      <c r="AG50" s="8">
        <v>4.9000000000000004</v>
      </c>
      <c r="AH50" s="8">
        <v>19.1111111111111</v>
      </c>
      <c r="AI50" s="8">
        <v>14.858096828046699</v>
      </c>
      <c r="AJ50" s="8">
        <v>16.207710464201401</v>
      </c>
      <c r="AK50" s="8">
        <v>17.842981760507499</v>
      </c>
      <c r="AL50" s="8">
        <v>15.4</v>
      </c>
      <c r="AM50" s="8">
        <v>14.7</v>
      </c>
      <c r="AN50" s="8">
        <v>9.4858156028368796</v>
      </c>
      <c r="AO50" s="8">
        <v>5.9504132231405</v>
      </c>
      <c r="AP50" s="8">
        <v>7.6923076923076898</v>
      </c>
      <c r="AQ50" s="8">
        <v>8.2083662194159395</v>
      </c>
      <c r="AR50" s="8">
        <v>6.9</v>
      </c>
      <c r="AS50" s="8">
        <v>6.8</v>
      </c>
      <c r="AT50" s="8">
        <v>7.6991150442477903</v>
      </c>
      <c r="AU50" s="8">
        <v>9.0984284532671609</v>
      </c>
      <c r="AV50" s="8">
        <v>10.901960784313699</v>
      </c>
      <c r="AW50" s="8">
        <v>9.7637795275590609</v>
      </c>
      <c r="AX50" s="8">
        <v>6.7865903515944401</v>
      </c>
      <c r="AY50" s="8">
        <v>9.3167701863354004</v>
      </c>
      <c r="AZ50" s="8">
        <v>6.19469026548673</v>
      </c>
      <c r="BA50" s="8">
        <v>5.2980132450331103</v>
      </c>
      <c r="BB50" s="8">
        <v>7.2884012539184999</v>
      </c>
      <c r="BC50" s="8">
        <v>7.1653543307086602</v>
      </c>
      <c r="BD50" s="8">
        <v>5.5600981193785799</v>
      </c>
      <c r="BE50" s="8">
        <v>6.4773735581188996</v>
      </c>
      <c r="BF50" s="8">
        <v>8.6725663716814196</v>
      </c>
      <c r="BG50" s="8">
        <v>5.6431535269709503</v>
      </c>
      <c r="BH50" s="8">
        <v>4.0752351097178696</v>
      </c>
      <c r="BI50" s="8">
        <v>5.5949566587864501</v>
      </c>
      <c r="BJ50" s="37">
        <v>6.3777596075224903</v>
      </c>
      <c r="BK50" s="8">
        <v>5.3238686779059403</v>
      </c>
    </row>
    <row r="51" spans="1:63" x14ac:dyDescent="0.25">
      <c r="A51" s="66"/>
      <c r="B51" s="10">
        <v>45</v>
      </c>
      <c r="C51" s="7" t="s">
        <v>38</v>
      </c>
      <c r="D51" s="8">
        <v>13.357400722021699</v>
      </c>
      <c r="E51" s="8">
        <v>9.4986807387862804</v>
      </c>
      <c r="F51" s="8">
        <v>10.1351351351351</v>
      </c>
      <c r="G51" s="8">
        <v>7.4576271186440701</v>
      </c>
      <c r="H51" s="8">
        <v>10.8</v>
      </c>
      <c r="I51">
        <v>12</v>
      </c>
      <c r="J51" s="8">
        <v>12.996389891696699</v>
      </c>
      <c r="K51" s="8">
        <v>8.44327176781003</v>
      </c>
      <c r="L51" s="8">
        <v>8.1081081081081106</v>
      </c>
      <c r="M51" s="8">
        <v>9.15254237288136</v>
      </c>
      <c r="N51" s="8">
        <v>10.3</v>
      </c>
      <c r="O51" s="8">
        <v>13.1</v>
      </c>
      <c r="P51" s="8">
        <v>13.4057971014493</v>
      </c>
      <c r="Q51" s="8">
        <v>6.0686015831134599</v>
      </c>
      <c r="R51" s="8">
        <v>11.1111111111111</v>
      </c>
      <c r="S51" s="8">
        <v>8.1355932203389791</v>
      </c>
      <c r="T51" s="8">
        <v>7.3</v>
      </c>
      <c r="U51" s="8">
        <v>11.2</v>
      </c>
      <c r="V51" s="8">
        <v>11.913357400721999</v>
      </c>
      <c r="W51" s="8">
        <v>5</v>
      </c>
      <c r="X51" s="8">
        <v>4.5045045045045002</v>
      </c>
      <c r="Y51" s="8">
        <v>5.0847457627118704</v>
      </c>
      <c r="Z51" s="8">
        <v>5.7</v>
      </c>
      <c r="AA51" s="8">
        <v>10.3</v>
      </c>
      <c r="AB51" s="8">
        <v>14.079422382671501</v>
      </c>
      <c r="AC51" s="8">
        <v>14.814814814814801</v>
      </c>
      <c r="AD51" s="8">
        <v>11.2612612612613</v>
      </c>
      <c r="AE51" s="8">
        <v>11.0169491525424</v>
      </c>
      <c r="AF51" s="8">
        <v>10.199999999999999</v>
      </c>
      <c r="AG51" s="8">
        <v>12.4</v>
      </c>
      <c r="AH51" s="8">
        <v>28.519855595667899</v>
      </c>
      <c r="AI51" s="8">
        <v>25.729442970822301</v>
      </c>
      <c r="AJ51" s="8">
        <v>22.799097065462799</v>
      </c>
      <c r="AK51" s="8">
        <v>20.847457627118601</v>
      </c>
      <c r="AL51" s="8">
        <v>21.1</v>
      </c>
      <c r="AM51" s="8">
        <v>24.3</v>
      </c>
      <c r="AN51" s="8">
        <v>18.411552346570399</v>
      </c>
      <c r="AO51" s="8">
        <v>10.610079575596799</v>
      </c>
      <c r="AP51" s="8">
        <v>12.1896162528217</v>
      </c>
      <c r="AQ51" s="8">
        <v>9.8305084745762699</v>
      </c>
      <c r="AR51" s="8">
        <v>12.7</v>
      </c>
      <c r="AS51" s="8">
        <v>15.2</v>
      </c>
      <c r="AT51" s="8">
        <v>19.855595667869999</v>
      </c>
      <c r="AU51" s="8">
        <v>15.039577836411601</v>
      </c>
      <c r="AV51" s="8">
        <v>12.387387387387401</v>
      </c>
      <c r="AW51" s="8">
        <v>10.1694915254237</v>
      </c>
      <c r="AX51" s="8">
        <v>10.932475884244401</v>
      </c>
      <c r="AY51" s="8">
        <v>11.525974025974</v>
      </c>
      <c r="AZ51" s="8">
        <v>5.7761732851985599</v>
      </c>
      <c r="BA51" s="8">
        <v>5.5408970976253302</v>
      </c>
      <c r="BB51" s="8">
        <v>7.4324324324324298</v>
      </c>
      <c r="BC51" s="8">
        <v>6.1016949152542397</v>
      </c>
      <c r="BD51" s="8">
        <v>8.3870967741935498</v>
      </c>
      <c r="BE51" s="8">
        <v>7.9545454545454497</v>
      </c>
      <c r="BF51" s="8">
        <v>10.108303249097499</v>
      </c>
      <c r="BG51" s="8">
        <v>7.1618037135278501</v>
      </c>
      <c r="BH51" s="8">
        <v>6.3063063063063103</v>
      </c>
      <c r="BI51" s="8">
        <v>6.7796610169491496</v>
      </c>
      <c r="BJ51" s="37">
        <v>6.7524115755627001</v>
      </c>
      <c r="BK51" s="8">
        <v>10.5519480519481</v>
      </c>
    </row>
    <row r="52" spans="1:63" x14ac:dyDescent="0.25">
      <c r="A52" s="66"/>
      <c r="B52" s="10">
        <v>46</v>
      </c>
      <c r="C52" s="7" t="s">
        <v>39</v>
      </c>
      <c r="D52" s="8">
        <v>6.0777385159010597</v>
      </c>
      <c r="E52" s="8">
        <v>8.5714285714285694</v>
      </c>
      <c r="F52" s="8">
        <v>8.6790653314258499</v>
      </c>
      <c r="G52" s="8">
        <v>7.94979079497908</v>
      </c>
      <c r="H52" s="8">
        <v>9.4</v>
      </c>
      <c r="I52" s="44">
        <v>9.8000000000000007</v>
      </c>
      <c r="J52" s="8">
        <v>7.0771408351026199</v>
      </c>
      <c r="K52" s="8">
        <v>9.1793313069908802</v>
      </c>
      <c r="L52" s="8">
        <v>9.4420600858369106</v>
      </c>
      <c r="M52" s="8">
        <v>9.2088740058601903</v>
      </c>
      <c r="N52" s="8">
        <v>11.5</v>
      </c>
      <c r="O52" s="8">
        <v>14.8</v>
      </c>
      <c r="P52" s="8">
        <v>8.1560283687943294</v>
      </c>
      <c r="Q52" s="8">
        <v>7.0336391437308903</v>
      </c>
      <c r="R52" s="8">
        <v>7.6923076923076898</v>
      </c>
      <c r="S52" s="8">
        <v>7.6146403029028198</v>
      </c>
      <c r="T52" s="8">
        <v>8.3000000000000007</v>
      </c>
      <c r="U52" s="8">
        <v>10.1</v>
      </c>
      <c r="V52" s="8">
        <v>6.1745919091554304</v>
      </c>
      <c r="W52" s="8">
        <v>6.9951338199513398</v>
      </c>
      <c r="X52" s="8">
        <v>7.2996183206106897</v>
      </c>
      <c r="Y52" s="8">
        <v>7.5313807531380803</v>
      </c>
      <c r="Z52" s="8">
        <v>10.199999999999999</v>
      </c>
      <c r="AA52" s="8">
        <v>12.3</v>
      </c>
      <c r="AB52" s="8">
        <v>7.6433121019108299</v>
      </c>
      <c r="AC52" s="8">
        <v>8.8753799392097292</v>
      </c>
      <c r="AD52" s="8">
        <v>7.2961373390557904</v>
      </c>
      <c r="AE52" s="8">
        <v>6.7810799497697802</v>
      </c>
      <c r="AF52" s="8">
        <v>10.1</v>
      </c>
      <c r="AG52" s="8">
        <v>12.1</v>
      </c>
      <c r="AH52" s="8">
        <v>19.758351101634702</v>
      </c>
      <c r="AI52" s="8">
        <v>20.9018890920171</v>
      </c>
      <c r="AJ52" s="8">
        <v>20.964660936007601</v>
      </c>
      <c r="AK52" s="8">
        <v>20.546218487394999</v>
      </c>
      <c r="AL52" s="8">
        <v>23.9</v>
      </c>
      <c r="AM52" s="8">
        <v>29.4</v>
      </c>
      <c r="AN52" s="8">
        <v>8.4337349397590398</v>
      </c>
      <c r="AO52" s="8">
        <v>11.273613650213299</v>
      </c>
      <c r="AP52" s="8">
        <v>10.157367668097301</v>
      </c>
      <c r="AQ52" s="8">
        <v>10.058675607711701</v>
      </c>
      <c r="AR52" s="8">
        <v>13.5</v>
      </c>
      <c r="AS52" s="8">
        <v>15.3</v>
      </c>
      <c r="AT52" s="8">
        <v>9.6819787985865702</v>
      </c>
      <c r="AU52" s="8">
        <v>11.914893617021299</v>
      </c>
      <c r="AV52" s="8">
        <v>11.3495469718646</v>
      </c>
      <c r="AW52" s="8">
        <v>12.6778242677824</v>
      </c>
      <c r="AX52" s="8">
        <v>11.814814814814801</v>
      </c>
      <c r="AY52" s="8">
        <v>12.8980249899234</v>
      </c>
      <c r="AZ52" s="8">
        <v>7.0721357850070703</v>
      </c>
      <c r="BA52" s="8">
        <v>6.7477203647416397</v>
      </c>
      <c r="BB52" s="8">
        <v>6.2470195517405802</v>
      </c>
      <c r="BC52" s="8">
        <v>7.7824267782426801</v>
      </c>
      <c r="BD52" s="8">
        <v>9.0740740740740709</v>
      </c>
      <c r="BE52" s="8">
        <v>8.6623690572119294</v>
      </c>
      <c r="BF52" s="8">
        <v>4.3816254416961096</v>
      </c>
      <c r="BG52" s="8">
        <v>6.1472915398661003</v>
      </c>
      <c r="BH52" s="8">
        <v>6.4854554124940398</v>
      </c>
      <c r="BI52" s="8">
        <v>4.6861924686192502</v>
      </c>
      <c r="BJ52" s="37">
        <v>6.2592592592592604</v>
      </c>
      <c r="BK52" s="8">
        <v>7.1370967741935498</v>
      </c>
    </row>
    <row r="53" spans="1:63" x14ac:dyDescent="0.25">
      <c r="A53" s="66"/>
      <c r="B53" s="10">
        <v>47</v>
      </c>
      <c r="C53" s="7" t="s">
        <v>16</v>
      </c>
      <c r="D53" s="8">
        <v>11.2396694214876</v>
      </c>
      <c r="E53" s="8">
        <v>11.9047619047619</v>
      </c>
      <c r="F53" s="8">
        <v>8.8319088319088301</v>
      </c>
      <c r="G53" s="8">
        <v>10.930576070900999</v>
      </c>
      <c r="H53" s="8">
        <v>10</v>
      </c>
      <c r="I53" s="44">
        <v>9.8000000000000007</v>
      </c>
      <c r="J53" s="8">
        <v>11.2396694214876</v>
      </c>
      <c r="K53" s="8">
        <v>10.4497354497354</v>
      </c>
      <c r="L53" s="8">
        <v>9.6866096866096907</v>
      </c>
      <c r="M53" s="8">
        <v>8.7020648967551608</v>
      </c>
      <c r="N53" s="8">
        <v>10.1</v>
      </c>
      <c r="O53" s="8">
        <v>12.4</v>
      </c>
      <c r="P53" s="8">
        <v>9.6185737976782804</v>
      </c>
      <c r="Q53" s="8">
        <v>7.8145695364238401</v>
      </c>
      <c r="R53" s="8">
        <v>8.7267525035765399</v>
      </c>
      <c r="S53" s="8">
        <v>10.6194690265487</v>
      </c>
      <c r="T53" s="8">
        <v>9.1</v>
      </c>
      <c r="U53" s="8">
        <v>13.6</v>
      </c>
      <c r="V53" s="8">
        <v>8.5950413223140494</v>
      </c>
      <c r="W53" s="8">
        <v>9.5238095238095202</v>
      </c>
      <c r="X53" s="8">
        <v>8.1196581196581192</v>
      </c>
      <c r="Y53" s="8">
        <v>10.4719764011799</v>
      </c>
      <c r="Z53" s="8">
        <v>9.8000000000000007</v>
      </c>
      <c r="AA53" s="8">
        <v>13.1</v>
      </c>
      <c r="AB53" s="8">
        <v>9.9173553719008307</v>
      </c>
      <c r="AC53" s="8">
        <v>10.3174603174603</v>
      </c>
      <c r="AD53" s="8">
        <v>6.2678062678062698</v>
      </c>
      <c r="AE53" s="8">
        <v>7.9646017699114999</v>
      </c>
      <c r="AF53" s="8">
        <v>6.7</v>
      </c>
      <c r="AG53" s="8">
        <v>10.3</v>
      </c>
      <c r="AH53" s="8">
        <v>25.331125827814599</v>
      </c>
      <c r="AI53" s="8">
        <v>23.576158940397399</v>
      </c>
      <c r="AJ53" s="8">
        <v>22.285714285714299</v>
      </c>
      <c r="AK53" s="8">
        <v>23.303834808259602</v>
      </c>
      <c r="AL53" s="8">
        <v>23</v>
      </c>
      <c r="AM53" s="8">
        <v>27.9</v>
      </c>
      <c r="AN53" s="8">
        <v>13.410596026490101</v>
      </c>
      <c r="AO53" s="8">
        <v>13.3597883597884</v>
      </c>
      <c r="AP53" s="8">
        <v>10.3988603988604</v>
      </c>
      <c r="AQ53" s="8">
        <v>12.9985228951256</v>
      </c>
      <c r="AR53" s="8">
        <v>11.7</v>
      </c>
      <c r="AS53" s="8">
        <v>16.5</v>
      </c>
      <c r="AT53" s="8">
        <v>14.7350993377483</v>
      </c>
      <c r="AU53" s="8">
        <v>14.021164021163999</v>
      </c>
      <c r="AV53" s="8">
        <v>13.675213675213699</v>
      </c>
      <c r="AW53" s="8">
        <v>15.214180206794699</v>
      </c>
      <c r="AX53" s="8">
        <v>13.0168453292496</v>
      </c>
      <c r="AY53" s="8">
        <v>16.2291169451074</v>
      </c>
      <c r="AZ53" s="8">
        <v>9.2561983471074392</v>
      </c>
      <c r="BA53" s="8">
        <v>8.8624338624338606</v>
      </c>
      <c r="BB53" s="8">
        <v>9.1168091168091205</v>
      </c>
      <c r="BC53" s="8">
        <v>9.1580502215657305</v>
      </c>
      <c r="BD53" s="8">
        <v>7.0444104134762604</v>
      </c>
      <c r="BE53" s="8">
        <v>8.1145584725536999</v>
      </c>
      <c r="BF53" s="8">
        <v>8.5950413223140494</v>
      </c>
      <c r="BG53" s="8">
        <v>10.978835978836001</v>
      </c>
      <c r="BH53" s="8">
        <v>6.1253561253561299</v>
      </c>
      <c r="BI53" s="8">
        <v>8.5672082717872993</v>
      </c>
      <c r="BJ53" s="37">
        <v>7.35068912710567</v>
      </c>
      <c r="BK53" s="8">
        <v>8.1339712918660307</v>
      </c>
    </row>
    <row r="54" spans="1:63" x14ac:dyDescent="0.25">
      <c r="A54" s="66"/>
      <c r="B54" s="10">
        <v>48</v>
      </c>
      <c r="C54" s="7" t="s">
        <v>70</v>
      </c>
      <c r="D54" s="8">
        <v>8.9211618257261396</v>
      </c>
      <c r="E54" s="8">
        <v>8.9866156787762907</v>
      </c>
      <c r="F54" s="8">
        <v>8.3333333333333304</v>
      </c>
      <c r="G54" s="8">
        <v>6.4297800338409496</v>
      </c>
      <c r="H54" s="8">
        <v>13.7</v>
      </c>
      <c r="I54" s="44">
        <v>8.6</v>
      </c>
      <c r="J54" s="8">
        <v>9.1286307053941904</v>
      </c>
      <c r="K54" s="8">
        <v>10.3250478011472</v>
      </c>
      <c r="L54" s="8">
        <v>10.5902777777778</v>
      </c>
      <c r="M54" s="8">
        <v>8.1218274111675104</v>
      </c>
      <c r="N54" s="8">
        <v>13.7</v>
      </c>
      <c r="O54" s="8">
        <v>12.4</v>
      </c>
      <c r="P54" s="8">
        <v>9.1286307053941904</v>
      </c>
      <c r="Q54" s="8">
        <v>9.1778202676864193</v>
      </c>
      <c r="R54" s="8">
        <v>11.8055555555556</v>
      </c>
      <c r="S54" s="8">
        <v>7.9931972789115697</v>
      </c>
      <c r="T54" s="8">
        <v>9.1999999999999993</v>
      </c>
      <c r="U54" s="8">
        <v>14.5</v>
      </c>
      <c r="V54" s="8">
        <v>4.5548654244306404</v>
      </c>
      <c r="W54" s="8">
        <v>7.6481835564053497</v>
      </c>
      <c r="X54" s="8">
        <v>8.8541666666666696</v>
      </c>
      <c r="Y54" s="8">
        <v>7.7834179357022002</v>
      </c>
      <c r="Z54" s="8">
        <v>8.1</v>
      </c>
      <c r="AA54" s="8">
        <v>10.199999999999999</v>
      </c>
      <c r="AB54" s="8">
        <v>5.3830227743271202</v>
      </c>
      <c r="AC54" s="8">
        <v>8.7954110898661604</v>
      </c>
      <c r="AD54" s="8">
        <v>7.4652777777777803</v>
      </c>
      <c r="AE54" s="8">
        <v>5.0761421319797</v>
      </c>
      <c r="AF54" s="8">
        <v>8.3000000000000007</v>
      </c>
      <c r="AG54" s="8">
        <v>4.8</v>
      </c>
      <c r="AH54" s="8">
        <v>20.124481327800801</v>
      </c>
      <c r="AI54" s="8">
        <v>24.282982791586999</v>
      </c>
      <c r="AJ54" s="8">
        <v>23.6111111111111</v>
      </c>
      <c r="AK54" s="8">
        <v>18.877551020408202</v>
      </c>
      <c r="AL54" s="8">
        <v>26.6</v>
      </c>
      <c r="AM54" s="8">
        <v>25</v>
      </c>
      <c r="AN54" s="8">
        <v>9.1286307053941904</v>
      </c>
      <c r="AO54" s="8">
        <v>11.8546845124283</v>
      </c>
      <c r="AP54" s="8">
        <v>11.9791666666667</v>
      </c>
      <c r="AQ54" s="8">
        <v>9.6446700507614196</v>
      </c>
      <c r="AR54" s="8">
        <v>14.6</v>
      </c>
      <c r="AS54" s="8">
        <v>13.8</v>
      </c>
      <c r="AT54" s="8">
        <v>13.2780082987552</v>
      </c>
      <c r="AU54" s="8">
        <v>12.0458891013384</v>
      </c>
      <c r="AV54" s="8">
        <v>7.2916666666666696</v>
      </c>
      <c r="AW54" s="8">
        <v>10.321489001691999</v>
      </c>
      <c r="AX54" s="8">
        <v>13.452914798206301</v>
      </c>
      <c r="AY54" s="8">
        <v>14.7008547008547</v>
      </c>
      <c r="AZ54" s="8">
        <v>8.2987551867219906</v>
      </c>
      <c r="BA54" s="8">
        <v>7.0745697896749498</v>
      </c>
      <c r="BB54" s="8">
        <v>6.25</v>
      </c>
      <c r="BC54" s="8">
        <v>7.7834179357022002</v>
      </c>
      <c r="BD54" s="8">
        <v>8.6696562032884898</v>
      </c>
      <c r="BE54" s="8">
        <v>8.8888888888888893</v>
      </c>
      <c r="BF54" s="8">
        <v>4.9792531120332004</v>
      </c>
      <c r="BG54" s="8">
        <v>8.2217973231357604</v>
      </c>
      <c r="BH54" s="8">
        <v>8.1597222222222197</v>
      </c>
      <c r="BI54" s="8">
        <v>5.0761421319797</v>
      </c>
      <c r="BJ54" s="37">
        <v>10.463378176382699</v>
      </c>
      <c r="BK54" s="8">
        <v>4.2735042735042699</v>
      </c>
    </row>
    <row r="55" spans="1:63" x14ac:dyDescent="0.25">
      <c r="A55" s="66"/>
      <c r="B55" s="10">
        <v>49</v>
      </c>
      <c r="C55" s="7" t="s">
        <v>71</v>
      </c>
      <c r="D55" s="8">
        <v>9.27152317880795</v>
      </c>
      <c r="E55" s="8">
        <v>5.4755043227665698</v>
      </c>
      <c r="F55" s="8">
        <v>11.821086261980801</v>
      </c>
      <c r="G55" s="8">
        <v>10.509554140127401</v>
      </c>
      <c r="H55" s="8">
        <v>11.5</v>
      </c>
      <c r="I55" s="44">
        <v>13.4</v>
      </c>
      <c r="J55" s="8">
        <v>8.3056478405315595</v>
      </c>
      <c r="K55" s="8">
        <v>7.4927953890489896</v>
      </c>
      <c r="L55" s="8">
        <v>12.4600638977636</v>
      </c>
      <c r="M55" s="8">
        <v>9.2356687898089191</v>
      </c>
      <c r="N55" s="8">
        <v>10.9</v>
      </c>
      <c r="O55" s="8">
        <v>14.7</v>
      </c>
      <c r="P55" s="8">
        <v>7.0234113712374597</v>
      </c>
      <c r="Q55" s="8">
        <v>6.34005763688761</v>
      </c>
      <c r="R55" s="8">
        <v>9.2651757188498394</v>
      </c>
      <c r="S55" s="8">
        <v>6.8852459016393404</v>
      </c>
      <c r="T55" s="8">
        <v>9</v>
      </c>
      <c r="U55" s="8">
        <v>13</v>
      </c>
      <c r="V55" s="8">
        <v>7.9470198675496704</v>
      </c>
      <c r="W55" s="8">
        <v>6.34005763688761</v>
      </c>
      <c r="X55" s="8">
        <v>9.2651757188498394</v>
      </c>
      <c r="Y55" s="8">
        <v>6.6878980891719699</v>
      </c>
      <c r="Z55" s="8">
        <v>7.5</v>
      </c>
      <c r="AA55" s="8">
        <v>9.5</v>
      </c>
      <c r="AB55" s="8">
        <v>11.589403973509899</v>
      </c>
      <c r="AC55" s="8">
        <v>7.4927953890489896</v>
      </c>
      <c r="AD55" s="8">
        <v>7.3482428115016001</v>
      </c>
      <c r="AE55" s="8">
        <v>8.2802547770700592</v>
      </c>
      <c r="AF55" s="8">
        <v>6.8</v>
      </c>
      <c r="AG55" s="8">
        <v>7</v>
      </c>
      <c r="AH55" s="8">
        <v>22.3333333333333</v>
      </c>
      <c r="AI55" s="8">
        <v>17.2910662824208</v>
      </c>
      <c r="AJ55" s="8">
        <v>25.559105431309899</v>
      </c>
      <c r="AK55" s="8">
        <v>20.983606557377001</v>
      </c>
      <c r="AL55" s="8">
        <v>23.3</v>
      </c>
      <c r="AM55" s="8">
        <v>24.6</v>
      </c>
      <c r="AN55" s="8">
        <v>12</v>
      </c>
      <c r="AO55" s="8">
        <v>9.22190201729107</v>
      </c>
      <c r="AP55" s="8">
        <v>13.418530351437701</v>
      </c>
      <c r="AQ55" s="8">
        <v>10.1910828025478</v>
      </c>
      <c r="AR55" s="8">
        <v>11.5</v>
      </c>
      <c r="AS55" s="8">
        <v>15.5</v>
      </c>
      <c r="AT55" s="8">
        <v>7.2847682119205297</v>
      </c>
      <c r="AU55" s="8">
        <v>8.6455331412103806</v>
      </c>
      <c r="AV55" s="8">
        <v>14.057507987220401</v>
      </c>
      <c r="AW55" s="8">
        <v>15.9235668789809</v>
      </c>
      <c r="AX55" s="8">
        <v>14.285714285714301</v>
      </c>
      <c r="AY55" s="8">
        <v>17.081850533807799</v>
      </c>
      <c r="AZ55" s="8">
        <v>8.9403973509933792</v>
      </c>
      <c r="BA55" s="8">
        <v>4.6109510086455296</v>
      </c>
      <c r="BB55" s="8">
        <v>7.0287539936102199</v>
      </c>
      <c r="BC55" s="8">
        <v>9.2356687898089191</v>
      </c>
      <c r="BD55" s="8">
        <v>9.3167701863354004</v>
      </c>
      <c r="BE55" s="8">
        <v>8.8028169014084501</v>
      </c>
      <c r="BF55" s="8">
        <v>8.9403973509933792</v>
      </c>
      <c r="BG55" s="8">
        <v>3.4582132564841501</v>
      </c>
      <c r="BH55" s="8">
        <v>10.8626198083067</v>
      </c>
      <c r="BI55" s="8">
        <v>7.3248407643312099</v>
      </c>
      <c r="BJ55" s="37">
        <v>9.6273291925465792</v>
      </c>
      <c r="BK55" s="8">
        <v>10.247349823321599</v>
      </c>
    </row>
    <row r="56" spans="1:63" x14ac:dyDescent="0.25">
      <c r="A56" s="66"/>
      <c r="B56" s="10">
        <v>50</v>
      </c>
      <c r="C56" s="7" t="s">
        <v>40</v>
      </c>
      <c r="D56" s="8">
        <v>6.3314711359404097</v>
      </c>
      <c r="E56" s="8">
        <v>5.3708439897698197</v>
      </c>
      <c r="F56" s="8">
        <v>5.1961823966065701</v>
      </c>
      <c r="G56" s="8">
        <v>5.9351620947630899</v>
      </c>
      <c r="H56" s="8">
        <v>6.1</v>
      </c>
      <c r="I56" s="44">
        <v>7.3</v>
      </c>
      <c r="J56" s="8">
        <v>6.9522036002482901</v>
      </c>
      <c r="K56" s="8">
        <v>6.03725112395633</v>
      </c>
      <c r="L56" s="8">
        <v>6.0477453580901903</v>
      </c>
      <c r="M56" s="8">
        <v>6.9825436408977604</v>
      </c>
      <c r="N56" s="8">
        <v>5.9</v>
      </c>
      <c r="O56" s="8">
        <v>7.8</v>
      </c>
      <c r="P56" s="8">
        <v>7.7066500932256101</v>
      </c>
      <c r="Q56" s="8">
        <v>5.96536241180244</v>
      </c>
      <c r="R56" s="8">
        <v>6.3909774436090201</v>
      </c>
      <c r="S56" s="8">
        <v>6.3126252505010001</v>
      </c>
      <c r="T56" s="8">
        <v>5.3</v>
      </c>
      <c r="U56" s="8">
        <v>7.9</v>
      </c>
      <c r="V56" s="8">
        <v>3.6623215394165101</v>
      </c>
      <c r="W56" s="8">
        <v>3.063178047224</v>
      </c>
      <c r="X56" s="8">
        <v>3.87679235262878</v>
      </c>
      <c r="Y56" s="8">
        <v>3.5411471321695802</v>
      </c>
      <c r="Z56" s="8">
        <v>3.4</v>
      </c>
      <c r="AA56" s="8">
        <v>4.5999999999999996</v>
      </c>
      <c r="AB56" s="8">
        <v>8.5040347610179996</v>
      </c>
      <c r="AC56" s="8">
        <v>7.2890025575447597</v>
      </c>
      <c r="AD56" s="8">
        <v>6.6277836691410403</v>
      </c>
      <c r="AE56" s="8">
        <v>6.5336658354114698</v>
      </c>
      <c r="AF56" s="8">
        <v>5.7</v>
      </c>
      <c r="AG56" s="8">
        <v>8.1</v>
      </c>
      <c r="AH56" s="8">
        <v>19.154228855721399</v>
      </c>
      <c r="AI56" s="8">
        <v>17.472598323662201</v>
      </c>
      <c r="AJ56" s="8">
        <v>15.145005370569301</v>
      </c>
      <c r="AK56" s="8">
        <v>15.8920539730135</v>
      </c>
      <c r="AL56" s="8">
        <v>15.1</v>
      </c>
      <c r="AM56" s="8">
        <v>18.100000000000001</v>
      </c>
      <c r="AN56" s="8">
        <v>8.8819875776397499</v>
      </c>
      <c r="AO56" s="8">
        <v>6.6067992302758203</v>
      </c>
      <c r="AP56" s="8">
        <v>7.3248407643312099</v>
      </c>
      <c r="AQ56" s="8">
        <v>7.3889166250624099</v>
      </c>
      <c r="AR56" s="8">
        <v>6.5</v>
      </c>
      <c r="AS56" s="8">
        <v>9.3000000000000007</v>
      </c>
      <c r="AT56" s="8">
        <v>11.9180633147114</v>
      </c>
      <c r="AU56" s="8">
        <v>9.7248880358285295</v>
      </c>
      <c r="AV56" s="8">
        <v>10.392364793213099</v>
      </c>
      <c r="AW56" s="8">
        <v>9.5261845386533697</v>
      </c>
      <c r="AX56" s="8">
        <v>8.3430571761960302</v>
      </c>
      <c r="AY56" s="8">
        <v>9.3830334190231408</v>
      </c>
      <c r="AZ56" s="8">
        <v>5.7763975155279503</v>
      </c>
      <c r="BA56" s="8">
        <v>4.9232736572890001</v>
      </c>
      <c r="BB56" s="8">
        <v>5.2492046659596996</v>
      </c>
      <c r="BC56" s="8">
        <v>6.2344139650872803</v>
      </c>
      <c r="BD56" s="8">
        <v>6.5344224037339602</v>
      </c>
      <c r="BE56" s="8">
        <v>6.0411311053984598</v>
      </c>
      <c r="BF56" s="8">
        <v>4.1589075108628197</v>
      </c>
      <c r="BG56" s="8">
        <v>3.7796284433055698</v>
      </c>
      <c r="BH56" s="8">
        <v>3.2873806998939599</v>
      </c>
      <c r="BI56" s="8">
        <v>3.94014962593516</v>
      </c>
      <c r="BJ56" s="37">
        <v>4.7841306884480703</v>
      </c>
      <c r="BK56" s="8">
        <v>5.3376205787781403</v>
      </c>
    </row>
    <row r="57" spans="1:63" x14ac:dyDescent="0.25">
      <c r="A57" s="66"/>
      <c r="B57" s="10">
        <v>51</v>
      </c>
      <c r="C57" s="7" t="s">
        <v>41</v>
      </c>
      <c r="D57" s="8">
        <v>3.0848329048843199</v>
      </c>
      <c r="E57" s="8">
        <v>7.4652777777777803</v>
      </c>
      <c r="F57" s="8">
        <v>5.4844606946983498</v>
      </c>
      <c r="G57" s="8">
        <v>4.7124600638977601</v>
      </c>
      <c r="H57" s="8">
        <v>5.7</v>
      </c>
      <c r="I57" s="44">
        <v>5.4</v>
      </c>
      <c r="J57" s="8">
        <v>4.1166380789022297</v>
      </c>
      <c r="K57" s="8">
        <v>8.3623693379790893</v>
      </c>
      <c r="L57" s="8">
        <v>7.7696526508226702</v>
      </c>
      <c r="M57" s="8">
        <v>7.4281150159744396</v>
      </c>
      <c r="N57" s="8">
        <v>5.4</v>
      </c>
      <c r="O57" s="8">
        <v>8.1999999999999993</v>
      </c>
      <c r="P57" s="8">
        <v>3.8659793814432999</v>
      </c>
      <c r="Q57" s="8">
        <v>5.2264808362369299</v>
      </c>
      <c r="R57" s="8">
        <v>7.4311926605504599</v>
      </c>
      <c r="S57" s="8">
        <v>6.32</v>
      </c>
      <c r="T57" s="8">
        <v>4.5999999999999996</v>
      </c>
      <c r="U57" s="8">
        <v>6.3</v>
      </c>
      <c r="V57" s="8">
        <v>3.17596566523605</v>
      </c>
      <c r="W57" s="8">
        <v>3.1195840554592702</v>
      </c>
      <c r="X57" s="8">
        <v>4.1133455210237697</v>
      </c>
      <c r="Y57" s="8">
        <v>3.5971223021582701</v>
      </c>
      <c r="Z57" s="8">
        <v>3.9</v>
      </c>
      <c r="AA57" s="8">
        <v>3.4</v>
      </c>
      <c r="AB57" s="8">
        <v>4.0274207369323003</v>
      </c>
      <c r="AC57" s="8">
        <v>6.4180398959236804</v>
      </c>
      <c r="AD57" s="8">
        <v>4.9360146252285197</v>
      </c>
      <c r="AE57" s="8">
        <v>4.7923322683706102</v>
      </c>
      <c r="AF57" s="8">
        <v>4.0999999999999996</v>
      </c>
      <c r="AG57" s="8">
        <v>5</v>
      </c>
      <c r="AH57" s="8">
        <v>10.4901117798796</v>
      </c>
      <c r="AI57" s="8">
        <v>16.157205240174701</v>
      </c>
      <c r="AJ57" s="8">
        <v>15.934065934065901</v>
      </c>
      <c r="AK57" s="8">
        <v>14.8681055155875</v>
      </c>
      <c r="AL57" s="8">
        <v>13.4</v>
      </c>
      <c r="AM57" s="8">
        <v>14.8</v>
      </c>
      <c r="AN57" s="8">
        <v>4.5454545454545503</v>
      </c>
      <c r="AO57" s="8">
        <v>7.64552562988706</v>
      </c>
      <c r="AP57" s="8">
        <v>7.86106032906764</v>
      </c>
      <c r="AQ57" s="8">
        <v>7.0343725019983996</v>
      </c>
      <c r="AR57" s="8">
        <v>5.3</v>
      </c>
      <c r="AS57" s="8">
        <v>7.8</v>
      </c>
      <c r="AT57" s="8">
        <v>6.5124250214224499</v>
      </c>
      <c r="AU57" s="8">
        <v>9.0277777777777803</v>
      </c>
      <c r="AV57" s="8">
        <v>8.4095063985374807</v>
      </c>
      <c r="AW57" s="8">
        <v>6.4696485623003204</v>
      </c>
      <c r="AX57" s="8">
        <v>6.8406840684068397</v>
      </c>
      <c r="AY57" s="8">
        <v>6.3084112149532698</v>
      </c>
      <c r="AZ57" s="8">
        <v>7.6263924592973398</v>
      </c>
      <c r="BA57" s="8">
        <v>7.4041811846689898</v>
      </c>
      <c r="BB57" s="8">
        <v>6.3071297989031097</v>
      </c>
      <c r="BC57" s="8">
        <v>4.6362909672262198</v>
      </c>
      <c r="BD57" s="8">
        <v>5.9405940594059397</v>
      </c>
      <c r="BE57" s="8">
        <v>4.3224299065420597</v>
      </c>
      <c r="BF57" s="8">
        <v>2.3136246786632402</v>
      </c>
      <c r="BG57" s="8">
        <v>7.7526132404181203</v>
      </c>
      <c r="BH57" s="8">
        <v>4.5787545787545803</v>
      </c>
      <c r="BI57" s="8">
        <v>4.7923322683706102</v>
      </c>
      <c r="BJ57" s="37">
        <v>4.0504050405040504</v>
      </c>
      <c r="BK57" s="8">
        <v>5.3801169590643303</v>
      </c>
    </row>
    <row r="58" spans="1:63" x14ac:dyDescent="0.25">
      <c r="A58" s="66"/>
      <c r="B58" s="10">
        <v>52</v>
      </c>
      <c r="C58" s="7" t="s">
        <v>72</v>
      </c>
      <c r="D58" s="8">
        <v>6.0344827586206904</v>
      </c>
      <c r="E58" s="8">
        <v>5.3708439897698197</v>
      </c>
      <c r="F58" s="8">
        <v>9.0140845070422504</v>
      </c>
      <c r="G58" s="8">
        <v>4.7619047619047601</v>
      </c>
      <c r="H58" s="8">
        <v>9.5</v>
      </c>
      <c r="I58" s="44">
        <v>8</v>
      </c>
      <c r="J58" s="8">
        <v>5.4755043227665698</v>
      </c>
      <c r="K58" s="8">
        <v>5.3571428571428603</v>
      </c>
      <c r="L58" s="8">
        <v>10.422535211267601</v>
      </c>
      <c r="M58" s="8">
        <v>5.4726368159204002</v>
      </c>
      <c r="N58" s="8">
        <v>11.7</v>
      </c>
      <c r="O58" s="8">
        <v>9.9</v>
      </c>
      <c r="P58" s="8">
        <v>6.12244897959184</v>
      </c>
      <c r="Q58" s="8">
        <v>4.4619422572178502</v>
      </c>
      <c r="R58" s="8">
        <v>9.6045197740112993</v>
      </c>
      <c r="S58" s="8">
        <v>4.7263681592039797</v>
      </c>
      <c r="T58" s="8">
        <v>10.5</v>
      </c>
      <c r="U58" s="8">
        <v>9.1</v>
      </c>
      <c r="V58" s="8">
        <v>5.4755043227665698</v>
      </c>
      <c r="W58" s="8">
        <v>5.3846153846153904</v>
      </c>
      <c r="X58" s="8">
        <v>6.47887323943662</v>
      </c>
      <c r="Y58" s="8">
        <v>2.7638190954773898</v>
      </c>
      <c r="Z58" s="8">
        <v>7.2</v>
      </c>
      <c r="AA58" s="8">
        <v>7.3</v>
      </c>
      <c r="AB58" s="8">
        <v>4.8710601719197699</v>
      </c>
      <c r="AC58" s="8">
        <v>5.1020408163265296</v>
      </c>
      <c r="AD58" s="8">
        <v>6.76056338028169</v>
      </c>
      <c r="AE58" s="8">
        <v>2.7568922305764398</v>
      </c>
      <c r="AF58" s="8">
        <v>6.9</v>
      </c>
      <c r="AG58" s="8">
        <v>5.8</v>
      </c>
      <c r="AH58" s="8">
        <v>15.850144092219001</v>
      </c>
      <c r="AI58" s="8">
        <v>15.5844155844156</v>
      </c>
      <c r="AJ58" s="8">
        <v>21.468926553672301</v>
      </c>
      <c r="AK58" s="8">
        <v>11.75</v>
      </c>
      <c r="AL58" s="8">
        <v>22</v>
      </c>
      <c r="AM58" s="8">
        <v>21.5</v>
      </c>
      <c r="AN58" s="8">
        <v>7.8488372093023298</v>
      </c>
      <c r="AO58" s="8">
        <v>6.6666666666666696</v>
      </c>
      <c r="AP58" s="8">
        <v>10.704225352112701</v>
      </c>
      <c r="AQ58" s="8">
        <v>5.2631578947368398</v>
      </c>
      <c r="AR58" s="8">
        <v>11.7</v>
      </c>
      <c r="AS58" s="8">
        <v>10.199999999999999</v>
      </c>
      <c r="AT58" s="8">
        <v>11.8155619596542</v>
      </c>
      <c r="AU58" s="8">
        <v>8.6956521739130395</v>
      </c>
      <c r="AV58" s="8">
        <v>10.4519774011299</v>
      </c>
      <c r="AW58" s="8">
        <v>9.2731829573934803</v>
      </c>
      <c r="AX58" s="8">
        <v>10.023866348448699</v>
      </c>
      <c r="AY58" s="8">
        <v>10.144927536231901</v>
      </c>
      <c r="AZ58" s="8">
        <v>4.31034482758621</v>
      </c>
      <c r="BA58" s="8">
        <v>4.3478260869565197</v>
      </c>
      <c r="BB58" s="8">
        <v>7.0422535211267601</v>
      </c>
      <c r="BC58" s="8">
        <v>4.7619047619047601</v>
      </c>
      <c r="BD58" s="8">
        <v>7.6372315035799501</v>
      </c>
      <c r="BE58" s="8">
        <v>7.4879227053140101</v>
      </c>
      <c r="BF58" s="8">
        <v>3.16091954022989</v>
      </c>
      <c r="BG58" s="8">
        <v>4.8593350383631702</v>
      </c>
      <c r="BH58" s="8">
        <v>8.4507042253521103</v>
      </c>
      <c r="BI58" s="8">
        <v>4.2606516290726804</v>
      </c>
      <c r="BJ58" s="37">
        <v>7.6372315035799501</v>
      </c>
      <c r="BK58" s="8">
        <v>4.8309178743961398</v>
      </c>
    </row>
    <row r="59" spans="1:63" x14ac:dyDescent="0.25">
      <c r="A59" s="66"/>
      <c r="B59" s="10">
        <v>53</v>
      </c>
      <c r="C59" s="7" t="s">
        <v>42</v>
      </c>
      <c r="D59" s="8">
        <v>6.5573770491803298</v>
      </c>
      <c r="E59" s="8">
        <v>5.9662775616083001</v>
      </c>
      <c r="F59" s="8">
        <v>8.5927770859277697</v>
      </c>
      <c r="G59" s="8">
        <v>7.6566125290023201</v>
      </c>
      <c r="H59" s="8">
        <v>8.1999999999999993</v>
      </c>
      <c r="I59" s="44">
        <v>6.7</v>
      </c>
      <c r="J59" s="8">
        <v>10.506706408345799</v>
      </c>
      <c r="K59" s="8">
        <v>6.2905317769130997</v>
      </c>
      <c r="L59" s="8">
        <v>8.8418430884184307</v>
      </c>
      <c r="M59" s="8">
        <v>10.1508120649652</v>
      </c>
      <c r="N59" s="8">
        <v>11.8</v>
      </c>
      <c r="O59" s="8">
        <v>9.6999999999999993</v>
      </c>
      <c r="P59" s="8">
        <v>7.9341317365269504</v>
      </c>
      <c r="Q59" s="8">
        <v>5.6099151989562897</v>
      </c>
      <c r="R59" s="8">
        <v>7.9275905118601804</v>
      </c>
      <c r="S59" s="8">
        <v>8.5764294049008196</v>
      </c>
      <c r="T59" s="8">
        <v>7.7</v>
      </c>
      <c r="U59" s="8">
        <v>8</v>
      </c>
      <c r="V59" s="8">
        <v>5.0822122571001502</v>
      </c>
      <c r="W59" s="8">
        <v>5.1880674448767801</v>
      </c>
      <c r="X59" s="8">
        <v>6.2928348909657297</v>
      </c>
      <c r="Y59" s="8">
        <v>6.3225058004640404</v>
      </c>
      <c r="Z59" s="8">
        <v>8.4</v>
      </c>
      <c r="AA59" s="8">
        <v>5.4</v>
      </c>
      <c r="AB59" s="8">
        <v>9.4776119402985106</v>
      </c>
      <c r="AC59" s="8">
        <v>8.0571799870045506</v>
      </c>
      <c r="AD59" s="8">
        <v>8.1569115815691209</v>
      </c>
      <c r="AE59" s="8">
        <v>8.4106728538283093</v>
      </c>
      <c r="AF59" s="8">
        <v>8</v>
      </c>
      <c r="AG59" s="8">
        <v>6.1</v>
      </c>
      <c r="AH59" s="8">
        <v>20.883233532934099</v>
      </c>
      <c r="AI59" s="8">
        <v>17.328990228013001</v>
      </c>
      <c r="AJ59" s="8">
        <v>20.6853582554517</v>
      </c>
      <c r="AK59" s="8">
        <v>20</v>
      </c>
      <c r="AL59" s="8">
        <v>20</v>
      </c>
      <c r="AM59" s="8">
        <v>19</v>
      </c>
      <c r="AN59" s="8">
        <v>10.365398956003</v>
      </c>
      <c r="AO59" s="8">
        <v>7.5974025974026</v>
      </c>
      <c r="AP59" s="8">
        <v>10.2803738317757</v>
      </c>
      <c r="AQ59" s="8">
        <v>10.5937136204889</v>
      </c>
      <c r="AR59" s="8">
        <v>12</v>
      </c>
      <c r="AS59" s="8">
        <v>9.1</v>
      </c>
      <c r="AT59" s="8">
        <v>9.9105812220566296</v>
      </c>
      <c r="AU59" s="8">
        <v>8.3657587548638102</v>
      </c>
      <c r="AV59" s="8">
        <v>10.9102244389027</v>
      </c>
      <c r="AW59" s="8">
        <v>10.1508120649652</v>
      </c>
      <c r="AX59" s="8">
        <v>10.939597315436201</v>
      </c>
      <c r="AY59" s="8">
        <v>8.5391672547635906</v>
      </c>
      <c r="AZ59" s="8">
        <v>6.3338301043219101</v>
      </c>
      <c r="BA59" s="8">
        <v>5.0583657587548601</v>
      </c>
      <c r="BB59" s="8">
        <v>6.9115815691158202</v>
      </c>
      <c r="BC59" s="8">
        <v>6.4965197215777302</v>
      </c>
      <c r="BD59" s="8">
        <v>6.4429530201342304</v>
      </c>
      <c r="BE59" s="8">
        <v>7.3394495412843996</v>
      </c>
      <c r="BF59" s="8">
        <v>5.36512667660209</v>
      </c>
      <c r="BG59" s="8">
        <v>4.8051948051948097</v>
      </c>
      <c r="BH59" s="8">
        <v>6.1643835616438398</v>
      </c>
      <c r="BI59" s="8">
        <v>7.4825986078886304</v>
      </c>
      <c r="BJ59" s="37">
        <v>6.1073825503355703</v>
      </c>
      <c r="BK59" s="8">
        <v>6.6337332392378299</v>
      </c>
    </row>
    <row r="60" spans="1:63" x14ac:dyDescent="0.25">
      <c r="A60" s="66"/>
      <c r="B60" s="10">
        <v>54</v>
      </c>
      <c r="C60" s="7" t="s">
        <v>73</v>
      </c>
      <c r="D60" s="8">
        <v>9.1570648878107903</v>
      </c>
      <c r="E60" s="8">
        <v>7.2603516732841804</v>
      </c>
      <c r="F60" s="8">
        <v>7.9196876742889</v>
      </c>
      <c r="G60" s="8">
        <v>7.8186968838526898</v>
      </c>
      <c r="H60" s="8">
        <v>6.5</v>
      </c>
      <c r="I60" s="44">
        <v>6.1</v>
      </c>
      <c r="J60" s="8">
        <v>9.7028502122498494</v>
      </c>
      <c r="K60" s="8">
        <v>6.4699205448354098</v>
      </c>
      <c r="L60" s="8">
        <v>9.0351366424986104</v>
      </c>
      <c r="M60" s="8">
        <v>8.4419263456090707</v>
      </c>
      <c r="N60" s="8">
        <v>5.5</v>
      </c>
      <c r="O60" s="8">
        <v>6.6</v>
      </c>
      <c r="P60" s="8">
        <v>9.3788063337393393</v>
      </c>
      <c r="Q60" s="8">
        <v>6.9082672706681798</v>
      </c>
      <c r="R60" s="8">
        <v>8.03571428571429</v>
      </c>
      <c r="S60" s="8">
        <v>7.7625570776255701</v>
      </c>
      <c r="T60" s="8">
        <v>6</v>
      </c>
      <c r="U60" s="8">
        <v>7.8</v>
      </c>
      <c r="V60" s="8">
        <v>7.3984232868405098</v>
      </c>
      <c r="W60" s="8">
        <v>7.3612684031710103</v>
      </c>
      <c r="X60" s="8">
        <v>6.1349693251533699</v>
      </c>
      <c r="Y60" s="8">
        <v>6.4095292115711899</v>
      </c>
      <c r="Z60" s="8">
        <v>4.4000000000000004</v>
      </c>
      <c r="AA60" s="8">
        <v>4.0999999999999996</v>
      </c>
      <c r="AB60" s="8">
        <v>7.6363636363636402</v>
      </c>
      <c r="AC60" s="8">
        <v>6.1826432217810501</v>
      </c>
      <c r="AD60" s="8">
        <v>6.0234244283324001</v>
      </c>
      <c r="AE60" s="8">
        <v>5.3257790368271998</v>
      </c>
      <c r="AF60" s="8">
        <v>3.5</v>
      </c>
      <c r="AG60" s="8">
        <v>4.3</v>
      </c>
      <c r="AH60" s="8">
        <v>23.282674772036501</v>
      </c>
      <c r="AI60" s="8">
        <v>18.099032441661901</v>
      </c>
      <c r="AJ60" s="8">
        <v>18.75</v>
      </c>
      <c r="AK60" s="8">
        <v>18.187001140250899</v>
      </c>
      <c r="AL60" s="8">
        <v>14.9</v>
      </c>
      <c r="AM60" s="8">
        <v>15.9</v>
      </c>
      <c r="AN60" s="8">
        <v>10.564663023679399</v>
      </c>
      <c r="AO60" s="8">
        <v>8.4515031196823607</v>
      </c>
      <c r="AP60" s="8">
        <v>9.7601784718349105</v>
      </c>
      <c r="AQ60" s="8">
        <v>9.3590470788428792</v>
      </c>
      <c r="AR60" s="8">
        <v>5.8</v>
      </c>
      <c r="AS60" s="8">
        <v>8</v>
      </c>
      <c r="AT60" s="8">
        <v>9.4602789569436005</v>
      </c>
      <c r="AU60" s="8">
        <v>9.3023255813953494</v>
      </c>
      <c r="AV60" s="8">
        <v>11.544896820970401</v>
      </c>
      <c r="AW60" s="8">
        <v>8.7252124645892408</v>
      </c>
      <c r="AX60" s="8">
        <v>7.7821011673151697</v>
      </c>
      <c r="AY60" s="8">
        <v>10.2431834929993</v>
      </c>
      <c r="AZ60" s="8">
        <v>9.7028502122498494</v>
      </c>
      <c r="BA60" s="8">
        <v>5.8423142370958603</v>
      </c>
      <c r="BB60" s="8">
        <v>6.4696040156162899</v>
      </c>
      <c r="BC60" s="8">
        <v>6.5722379603399403</v>
      </c>
      <c r="BD60" s="8">
        <v>6.0959792477302202</v>
      </c>
      <c r="BE60" s="8">
        <v>7.2218128224023603</v>
      </c>
      <c r="BF60" s="8">
        <v>8.0654942389326898</v>
      </c>
      <c r="BG60" s="8">
        <v>6.2996594778660597</v>
      </c>
      <c r="BH60" s="8">
        <v>8.8120468488566708</v>
      </c>
      <c r="BI60" s="8">
        <v>6.7422096317280404</v>
      </c>
      <c r="BJ60" s="37">
        <v>6.9390402075226998</v>
      </c>
      <c r="BK60" s="8">
        <v>5.1584377302873996</v>
      </c>
    </row>
    <row r="61" spans="1:63" x14ac:dyDescent="0.25">
      <c r="A61" s="66"/>
      <c r="B61" s="10">
        <v>55</v>
      </c>
      <c r="C61" s="7" t="s">
        <v>74</v>
      </c>
      <c r="D61" s="8">
        <v>7.8947368421052602</v>
      </c>
      <c r="E61" s="8">
        <v>13.2596685082873</v>
      </c>
      <c r="F61" s="8">
        <v>14.7435897435897</v>
      </c>
      <c r="G61" s="8">
        <v>16.5562913907285</v>
      </c>
      <c r="H61" s="8">
        <v>4.0999999999999996</v>
      </c>
      <c r="I61" s="44">
        <v>11.6</v>
      </c>
      <c r="J61" s="8">
        <v>7.4074074074074101</v>
      </c>
      <c r="K61" s="8">
        <v>6.0773480662983399</v>
      </c>
      <c r="L61" s="8">
        <v>11.538461538461499</v>
      </c>
      <c r="M61" s="8">
        <v>15.231788079470199</v>
      </c>
      <c r="N61" s="8">
        <v>9.4</v>
      </c>
      <c r="O61" s="8">
        <v>11</v>
      </c>
      <c r="P61" s="8">
        <v>10.215053763440901</v>
      </c>
      <c r="Q61" s="8">
        <v>7.7348066298342504</v>
      </c>
      <c r="R61" s="8">
        <v>9.6153846153846203</v>
      </c>
      <c r="S61" s="8">
        <v>14.5695364238411</v>
      </c>
      <c r="T61" s="8">
        <v>9.6999999999999993</v>
      </c>
      <c r="U61" s="8">
        <v>11.7</v>
      </c>
      <c r="V61" s="8">
        <v>6.6666666666666696</v>
      </c>
      <c r="W61" s="8">
        <v>7.7348066298342504</v>
      </c>
      <c r="X61" s="8">
        <v>11.538461538461499</v>
      </c>
      <c r="Y61" s="8">
        <v>7.2847682119205297</v>
      </c>
      <c r="Z61" s="8">
        <v>11.8</v>
      </c>
      <c r="AA61" s="8">
        <v>6.6</v>
      </c>
      <c r="AB61" s="8">
        <v>5.7894736842105301</v>
      </c>
      <c r="AC61" s="8">
        <v>8.8397790055248606</v>
      </c>
      <c r="AD61" s="8">
        <v>9.6153846153846203</v>
      </c>
      <c r="AE61" s="8">
        <v>8.6092715231788102</v>
      </c>
      <c r="AF61" s="8">
        <v>5.3</v>
      </c>
      <c r="AG61" s="8">
        <v>6.5</v>
      </c>
      <c r="AH61" s="8">
        <v>18.7845303867403</v>
      </c>
      <c r="AI61" s="8">
        <v>21.546961325966901</v>
      </c>
      <c r="AJ61" s="8">
        <v>25.6410256410256</v>
      </c>
      <c r="AK61" s="8">
        <v>28.476821192052999</v>
      </c>
      <c r="AL61" s="8">
        <v>19.3</v>
      </c>
      <c r="AM61" s="8">
        <v>22.7</v>
      </c>
      <c r="AN61" s="8">
        <v>11.1702127659574</v>
      </c>
      <c r="AO61" s="8">
        <v>8.8397790055248606</v>
      </c>
      <c r="AP61" s="8">
        <v>14.1025641025641</v>
      </c>
      <c r="AQ61" s="8">
        <v>15.231788079470199</v>
      </c>
      <c r="AR61" s="8">
        <v>11.2</v>
      </c>
      <c r="AS61" s="8">
        <v>11.8</v>
      </c>
      <c r="AT61" s="8">
        <v>7.4074074074074101</v>
      </c>
      <c r="AU61" s="8">
        <v>12.154696132596699</v>
      </c>
      <c r="AV61" s="8">
        <v>12.1794871794872</v>
      </c>
      <c r="AW61" s="8">
        <v>21.192052980132502</v>
      </c>
      <c r="AX61" s="8">
        <v>10</v>
      </c>
      <c r="AY61" s="8">
        <v>11.1842105263158</v>
      </c>
      <c r="AZ61" s="8">
        <v>6.3157894736842097</v>
      </c>
      <c r="BA61" s="8">
        <v>11.049723756906101</v>
      </c>
      <c r="BB61" s="8">
        <v>15.384615384615399</v>
      </c>
      <c r="BC61" s="8">
        <v>10.596026490066199</v>
      </c>
      <c r="BD61" s="8">
        <v>4.1176470588235299</v>
      </c>
      <c r="BE61" s="8">
        <v>8.5526315789473699</v>
      </c>
      <c r="BF61" s="8">
        <v>8.4210526315789505</v>
      </c>
      <c r="BG61" s="8">
        <v>10.4972375690608</v>
      </c>
      <c r="BH61" s="8">
        <v>10.2564102564103</v>
      </c>
      <c r="BI61" s="8">
        <v>14.5695364238411</v>
      </c>
      <c r="BJ61" s="37">
        <v>2.9411764705882399</v>
      </c>
      <c r="BK61" s="8">
        <v>9.2105263157894708</v>
      </c>
    </row>
    <row r="62" spans="1:63" x14ac:dyDescent="0.25">
      <c r="A62" s="66"/>
      <c r="B62" s="10">
        <v>56</v>
      </c>
      <c r="C62" s="7" t="s">
        <v>75</v>
      </c>
      <c r="D62" s="8">
        <v>6.5727699530516404</v>
      </c>
      <c r="E62" s="8">
        <v>6</v>
      </c>
      <c r="F62" s="8">
        <v>6.0085836909871198</v>
      </c>
      <c r="G62" s="8">
        <v>5.7894736842105301</v>
      </c>
      <c r="H62" s="8">
        <v>6.8</v>
      </c>
      <c r="I62" s="44">
        <v>8.6</v>
      </c>
      <c r="J62" s="8">
        <v>10.3286384976526</v>
      </c>
      <c r="K62" s="8">
        <v>4</v>
      </c>
      <c r="L62" s="8">
        <v>3.0042918454935599</v>
      </c>
      <c r="M62" s="8">
        <v>6.3157894736842097</v>
      </c>
      <c r="N62" s="8">
        <v>6.3</v>
      </c>
      <c r="O62" s="8">
        <v>7.4</v>
      </c>
      <c r="P62" s="8">
        <v>9.3896713615023497</v>
      </c>
      <c r="Q62" s="8">
        <v>6.7729083665338603</v>
      </c>
      <c r="R62" s="8">
        <v>5.5793991416309003</v>
      </c>
      <c r="S62" s="8">
        <v>5.7894736842105301</v>
      </c>
      <c r="T62" s="8">
        <v>8.3000000000000007</v>
      </c>
      <c r="U62" s="8">
        <v>5.7</v>
      </c>
      <c r="V62" s="8">
        <v>3.2863849765258202</v>
      </c>
      <c r="W62" s="8">
        <v>3.9840637450199199</v>
      </c>
      <c r="X62" s="8">
        <v>3.0042918454935599</v>
      </c>
      <c r="Y62" s="8">
        <v>5.2631578947368398</v>
      </c>
      <c r="Z62" s="8">
        <v>7.3</v>
      </c>
      <c r="AA62" s="8">
        <v>5.0999999999999996</v>
      </c>
      <c r="AB62" s="8">
        <v>6.1032863849765304</v>
      </c>
      <c r="AC62" s="8">
        <v>3.58565737051793</v>
      </c>
      <c r="AD62" s="8">
        <v>3.0042918454935599</v>
      </c>
      <c r="AE62" s="8">
        <v>3.1578947368421102</v>
      </c>
      <c r="AF62" s="8">
        <v>6.8</v>
      </c>
      <c r="AG62" s="8">
        <v>5.7</v>
      </c>
      <c r="AH62" s="8">
        <v>17.370892018779301</v>
      </c>
      <c r="AI62" s="8">
        <v>13.545816733067699</v>
      </c>
      <c r="AJ62" s="8">
        <v>10.7296137339056</v>
      </c>
      <c r="AK62" s="8">
        <v>13.6842105263158</v>
      </c>
      <c r="AL62" s="8">
        <v>16.7</v>
      </c>
      <c r="AM62" s="8">
        <v>17.7</v>
      </c>
      <c r="AN62" s="8">
        <v>9.3896713615023497</v>
      </c>
      <c r="AO62" s="8">
        <v>6.4</v>
      </c>
      <c r="AP62" s="8">
        <v>5.15021459227468</v>
      </c>
      <c r="AQ62" s="8">
        <v>6.3157894736842097</v>
      </c>
      <c r="AR62" s="8">
        <v>9.3000000000000007</v>
      </c>
      <c r="AS62" s="8">
        <v>7.4</v>
      </c>
      <c r="AT62" s="8">
        <v>7.0422535211267601</v>
      </c>
      <c r="AU62" s="8">
        <v>9.1999999999999993</v>
      </c>
      <c r="AV62" s="8">
        <v>12.446351931330501</v>
      </c>
      <c r="AW62" s="8">
        <v>7.8947368421052602</v>
      </c>
      <c r="AX62" s="8">
        <v>10.096153846153801</v>
      </c>
      <c r="AY62" s="8">
        <v>10.1123595505618</v>
      </c>
      <c r="AZ62" s="8">
        <v>5.6338028169014098</v>
      </c>
      <c r="BA62" s="8">
        <v>6.8</v>
      </c>
      <c r="BB62" s="8">
        <v>8.1545064377682408</v>
      </c>
      <c r="BC62" s="8">
        <v>4.2105263157894699</v>
      </c>
      <c r="BD62" s="8">
        <v>8.1730769230769198</v>
      </c>
      <c r="BE62" s="8">
        <v>10.055865921787699</v>
      </c>
      <c r="BF62" s="8">
        <v>9.8591549295774605</v>
      </c>
      <c r="BG62" s="8">
        <v>3.6</v>
      </c>
      <c r="BH62" s="8">
        <v>3.0042918454935599</v>
      </c>
      <c r="BI62" s="8">
        <v>4.7368421052631602</v>
      </c>
      <c r="BJ62" s="37">
        <v>7.6923076923076898</v>
      </c>
      <c r="BK62" s="8">
        <v>5.5865921787709496</v>
      </c>
    </row>
    <row r="63" spans="1:63" x14ac:dyDescent="0.25">
      <c r="A63" s="66"/>
      <c r="B63" s="10">
        <v>57</v>
      </c>
      <c r="C63" s="7" t="s">
        <v>76</v>
      </c>
      <c r="D63" s="8">
        <v>7.6923076923076898</v>
      </c>
      <c r="E63" s="8">
        <v>15.5844155844156</v>
      </c>
      <c r="F63" s="8">
        <v>9.5238095238095202</v>
      </c>
      <c r="G63" s="8">
        <v>9.7560975609756095</v>
      </c>
      <c r="H63" s="8">
        <v>3.4</v>
      </c>
      <c r="I63" s="44">
        <v>6.6</v>
      </c>
      <c r="J63" s="8">
        <v>6.9230769230769198</v>
      </c>
      <c r="K63" s="8">
        <v>13.636363636363599</v>
      </c>
      <c r="L63" s="8">
        <v>8.1632653061224492</v>
      </c>
      <c r="M63" s="8">
        <v>6.5040650406504099</v>
      </c>
      <c r="N63" s="8">
        <v>5.9</v>
      </c>
      <c r="O63" s="8">
        <v>6.6</v>
      </c>
      <c r="P63" s="8">
        <v>9.3023255813953494</v>
      </c>
      <c r="Q63" s="8">
        <v>14.935064935064901</v>
      </c>
      <c r="R63" s="8">
        <v>8.1632653061224492</v>
      </c>
      <c r="S63" s="8">
        <v>7.3170731707317103</v>
      </c>
      <c r="T63" s="8">
        <v>2.5</v>
      </c>
      <c r="U63" s="8">
        <v>10.7</v>
      </c>
      <c r="V63" s="8">
        <v>4.6153846153846203</v>
      </c>
      <c r="W63" s="8">
        <v>12.3376623376623</v>
      </c>
      <c r="X63" s="8">
        <v>10.8843537414966</v>
      </c>
      <c r="Y63" s="8">
        <v>5.6910569105691096</v>
      </c>
      <c r="Z63" s="8">
        <v>4.2</v>
      </c>
      <c r="AA63" s="8">
        <v>2.5</v>
      </c>
      <c r="AB63" s="8">
        <v>8.4615384615384599</v>
      </c>
      <c r="AC63" s="8">
        <v>11.038961038961</v>
      </c>
      <c r="AD63" s="8">
        <v>10.2040816326531</v>
      </c>
      <c r="AE63" s="8">
        <v>3.2520325203252001</v>
      </c>
      <c r="AF63" s="8">
        <v>0.8</v>
      </c>
      <c r="AG63" s="8">
        <v>0.8</v>
      </c>
      <c r="AH63" s="8">
        <v>20.155038759689901</v>
      </c>
      <c r="AI63" s="8">
        <v>28.571428571428601</v>
      </c>
      <c r="AJ63" s="8">
        <v>23.1292517006803</v>
      </c>
      <c r="AK63" s="8">
        <v>17.0731707317073</v>
      </c>
      <c r="AL63" s="8">
        <v>10.9</v>
      </c>
      <c r="AM63" s="8">
        <v>18</v>
      </c>
      <c r="AN63" s="8">
        <v>8.4615384615384599</v>
      </c>
      <c r="AO63" s="8">
        <v>18.181818181818201</v>
      </c>
      <c r="AP63" s="8">
        <v>11.5646258503401</v>
      </c>
      <c r="AQ63" s="8">
        <v>8.1300813008130106</v>
      </c>
      <c r="AR63" s="8">
        <v>5</v>
      </c>
      <c r="AS63" s="8">
        <v>7.4</v>
      </c>
      <c r="AT63" s="8">
        <v>8.4615384615384599</v>
      </c>
      <c r="AU63" s="8">
        <v>22.0779220779221</v>
      </c>
      <c r="AV63" s="8">
        <v>10.2040816326531</v>
      </c>
      <c r="AW63" s="8">
        <v>13.0081300813008</v>
      </c>
      <c r="AX63" s="8">
        <v>12.5</v>
      </c>
      <c r="AY63" s="8">
        <v>15.5737704918033</v>
      </c>
      <c r="AZ63" s="8">
        <v>3.8461538461538498</v>
      </c>
      <c r="BA63" s="8">
        <v>11.038961038961</v>
      </c>
      <c r="BB63" s="8">
        <v>5.4421768707483</v>
      </c>
      <c r="BC63" s="8">
        <v>6.5040650406504099</v>
      </c>
      <c r="BD63" s="8">
        <v>3.3333333333333299</v>
      </c>
      <c r="BE63" s="8">
        <v>6.5573770491803298</v>
      </c>
      <c r="BF63" s="8">
        <v>12.307692307692299</v>
      </c>
      <c r="BG63" s="8">
        <v>16.883116883116902</v>
      </c>
      <c r="BH63" s="8">
        <v>9.5238095238095202</v>
      </c>
      <c r="BI63" s="8">
        <v>1.6260162601626</v>
      </c>
      <c r="BJ63" s="37">
        <v>3.3333333333333299</v>
      </c>
      <c r="BK63" s="8">
        <v>1.63934426229508</v>
      </c>
    </row>
    <row r="64" spans="1:63" x14ac:dyDescent="0.25">
      <c r="A64" s="66"/>
      <c r="B64" s="10">
        <v>58</v>
      </c>
      <c r="C64" s="7" t="s">
        <v>77</v>
      </c>
      <c r="D64" s="8">
        <v>3.9855072463768102</v>
      </c>
      <c r="E64" s="8">
        <v>3.0562347188264098</v>
      </c>
      <c r="F64" s="8">
        <v>3.70860927152318</v>
      </c>
      <c r="G64" s="8">
        <v>3.9772727272727302</v>
      </c>
      <c r="H64" s="8">
        <v>4.5999999999999996</v>
      </c>
      <c r="I64" s="44">
        <v>6.2</v>
      </c>
      <c r="J64" s="8">
        <v>3.8647342995169098</v>
      </c>
      <c r="K64" s="8">
        <v>4.7911547911547903</v>
      </c>
      <c r="L64" s="8">
        <v>2.7814569536423801</v>
      </c>
      <c r="M64" s="8">
        <v>5.6818181818181799</v>
      </c>
      <c r="N64" s="8">
        <v>5.3</v>
      </c>
      <c r="O64" s="8">
        <v>5.2</v>
      </c>
      <c r="P64" s="8">
        <v>5.2311435523114396</v>
      </c>
      <c r="Q64" s="8">
        <v>4.3478260869565197</v>
      </c>
      <c r="R64" s="8">
        <v>4.64807436918991</v>
      </c>
      <c r="S64" s="8">
        <v>4.8295454545454497</v>
      </c>
      <c r="T64" s="8">
        <v>6</v>
      </c>
      <c r="U64" s="8">
        <v>7</v>
      </c>
      <c r="V64" s="8">
        <v>3.6188178528347401</v>
      </c>
      <c r="W64" s="8">
        <v>2.68948655256724</v>
      </c>
      <c r="X64" s="8">
        <v>3.8410596026490098</v>
      </c>
      <c r="Y64" s="8">
        <v>1.8492176386913199</v>
      </c>
      <c r="Z64" s="8">
        <v>3.3</v>
      </c>
      <c r="AA64" s="8">
        <v>3.3</v>
      </c>
      <c r="AB64" s="8">
        <v>2.7744270205066299</v>
      </c>
      <c r="AC64" s="8">
        <v>1.96319018404908</v>
      </c>
      <c r="AD64" s="8">
        <v>1.98675496688742</v>
      </c>
      <c r="AE64" s="8">
        <v>1.2784090909090899</v>
      </c>
      <c r="AF64" s="8">
        <v>2.6</v>
      </c>
      <c r="AG64" s="8">
        <v>2.8</v>
      </c>
      <c r="AH64" s="8">
        <v>12.2572815533981</v>
      </c>
      <c r="AI64" s="8">
        <v>10.3105590062112</v>
      </c>
      <c r="AJ64" s="8">
        <v>11.6865869853918</v>
      </c>
      <c r="AK64" s="8">
        <v>10.9375</v>
      </c>
      <c r="AL64" s="8">
        <v>12.3</v>
      </c>
      <c r="AM64" s="8">
        <v>13.5</v>
      </c>
      <c r="AN64" s="8">
        <v>4.1162227602905599</v>
      </c>
      <c r="AO64" s="8">
        <v>3.6991368680641199</v>
      </c>
      <c r="AP64" s="8">
        <v>3.5761589403973502</v>
      </c>
      <c r="AQ64" s="8">
        <v>4.2674253200569003</v>
      </c>
      <c r="AR64" s="8">
        <v>5</v>
      </c>
      <c r="AS64" s="8">
        <v>6.3</v>
      </c>
      <c r="AT64" s="8">
        <v>5.6763285024154602</v>
      </c>
      <c r="AU64" s="8">
        <v>3.9119804400978002</v>
      </c>
      <c r="AV64" s="8">
        <v>5.9602649006622501</v>
      </c>
      <c r="AW64" s="8">
        <v>5.6818181818181799</v>
      </c>
      <c r="AX64" s="8">
        <v>7.3298429319371703</v>
      </c>
      <c r="AY64" s="8">
        <v>8.7025316455696196</v>
      </c>
      <c r="AZ64" s="8">
        <v>6.5217391304347796</v>
      </c>
      <c r="BA64" s="8">
        <v>4.2787286063569701</v>
      </c>
      <c r="BB64" s="8">
        <v>4.50331125827815</v>
      </c>
      <c r="BC64" s="8">
        <v>5.6818181818181799</v>
      </c>
      <c r="BD64" s="8">
        <v>7.4782608695652204</v>
      </c>
      <c r="BE64" s="8">
        <v>6.8037974683544302</v>
      </c>
      <c r="BF64" s="8">
        <v>2.8985507246376798</v>
      </c>
      <c r="BG64" s="8">
        <v>4.6568627450980404</v>
      </c>
      <c r="BH64" s="8">
        <v>4.6357615894039697</v>
      </c>
      <c r="BI64" s="8">
        <v>4.4034090909090899</v>
      </c>
      <c r="BJ64" s="37">
        <v>3.3043478260869601</v>
      </c>
      <c r="BK64" s="8">
        <v>5.6962025316455698</v>
      </c>
    </row>
    <row r="65" spans="1:63" x14ac:dyDescent="0.25">
      <c r="A65" s="66"/>
      <c r="B65" s="10">
        <v>59</v>
      </c>
      <c r="C65" s="7" t="s">
        <v>78</v>
      </c>
      <c r="D65" s="8">
        <v>14.9606299212598</v>
      </c>
      <c r="E65" s="8">
        <v>3.3898305084745801</v>
      </c>
      <c r="F65" s="8">
        <v>11.8279569892473</v>
      </c>
      <c r="G65" s="8">
        <v>4.8076923076923102</v>
      </c>
      <c r="H65" s="8">
        <v>12.3</v>
      </c>
      <c r="I65" s="44">
        <v>18.5</v>
      </c>
      <c r="J65" s="8">
        <v>11.8110236220472</v>
      </c>
      <c r="K65" s="8">
        <v>1.6949152542372901</v>
      </c>
      <c r="L65" s="8">
        <v>15.0537634408602</v>
      </c>
      <c r="M65" s="8">
        <v>6.7307692307692299</v>
      </c>
      <c r="N65" s="8">
        <v>18.5</v>
      </c>
      <c r="O65" s="8">
        <v>12.3</v>
      </c>
      <c r="P65" s="8">
        <v>18.253968253968299</v>
      </c>
      <c r="Q65" s="8">
        <v>3.5714285714285698</v>
      </c>
      <c r="R65" s="8">
        <v>11.8279569892473</v>
      </c>
      <c r="S65" s="8">
        <v>7.6923076923076898</v>
      </c>
      <c r="T65" s="8">
        <v>16</v>
      </c>
      <c r="U65" s="8">
        <v>11.1</v>
      </c>
      <c r="V65" s="8">
        <v>7.8740157480314998</v>
      </c>
      <c r="W65" s="8">
        <v>6.7796610169491496</v>
      </c>
      <c r="X65" s="8">
        <v>5.3763440860215104</v>
      </c>
      <c r="Y65" s="8">
        <v>8.6538461538461497</v>
      </c>
      <c r="Z65" s="8">
        <v>23.5</v>
      </c>
      <c r="AA65" s="8">
        <v>7.4</v>
      </c>
      <c r="AB65" s="8">
        <v>11.8110236220472</v>
      </c>
      <c r="AC65" s="8">
        <v>2.5423728813559299</v>
      </c>
      <c r="AD65" s="8">
        <v>3.2258064516128999</v>
      </c>
      <c r="AE65" s="8">
        <v>3.8461538461538498</v>
      </c>
      <c r="AF65" s="8">
        <v>9.9</v>
      </c>
      <c r="AG65" s="8">
        <v>6.2</v>
      </c>
      <c r="AH65" s="8">
        <v>29.365079365079399</v>
      </c>
      <c r="AI65" s="8">
        <v>10.6194690265487</v>
      </c>
      <c r="AJ65" s="8">
        <v>21.505376344085999</v>
      </c>
      <c r="AK65" s="8">
        <v>14.4230769230769</v>
      </c>
      <c r="AL65" s="8">
        <v>33.299999999999997</v>
      </c>
      <c r="AM65" s="8">
        <v>27.2</v>
      </c>
      <c r="AN65" s="8">
        <v>14.1732283464567</v>
      </c>
      <c r="AO65" s="8">
        <v>4.2735042735042699</v>
      </c>
      <c r="AP65" s="8">
        <v>13.9784946236559</v>
      </c>
      <c r="AQ65" s="8">
        <v>8.6538461538461497</v>
      </c>
      <c r="AR65" s="8">
        <v>19.8</v>
      </c>
      <c r="AS65" s="8">
        <v>13.6</v>
      </c>
      <c r="AT65" s="8">
        <v>15.748031496063</v>
      </c>
      <c r="AU65" s="8">
        <v>14.4067796610169</v>
      </c>
      <c r="AV65" s="8">
        <v>29.0322580645161</v>
      </c>
      <c r="AW65" s="8">
        <v>14.4230769230769</v>
      </c>
      <c r="AX65" s="8">
        <v>16.049382716049401</v>
      </c>
      <c r="AY65" s="8">
        <v>14.814814814814801</v>
      </c>
      <c r="AZ65" s="8">
        <v>14.1732283464567</v>
      </c>
      <c r="BA65" s="8">
        <v>5.9322033898305104</v>
      </c>
      <c r="BB65" s="8">
        <v>6.4516129032258096</v>
      </c>
      <c r="BC65" s="8">
        <v>3.8461538461538498</v>
      </c>
      <c r="BD65" s="8">
        <v>11.1111111111111</v>
      </c>
      <c r="BE65" s="8">
        <v>19.7530864197531</v>
      </c>
      <c r="BF65" s="8">
        <v>9.4488188976377891</v>
      </c>
      <c r="BG65" s="8">
        <v>3.3898305084745801</v>
      </c>
      <c r="BH65" s="8">
        <v>11.8279569892473</v>
      </c>
      <c r="BI65" s="8">
        <v>1.92307692307692</v>
      </c>
      <c r="BJ65" s="37">
        <v>8.6419753086419693</v>
      </c>
      <c r="BK65" s="8">
        <v>3.7037037037037002</v>
      </c>
    </row>
    <row r="66" spans="1:63" x14ac:dyDescent="0.25">
      <c r="A66" s="66"/>
      <c r="B66" s="10">
        <v>60</v>
      </c>
      <c r="C66" s="7" t="s">
        <v>43</v>
      </c>
      <c r="D66" s="8">
        <v>7.3214285714285703</v>
      </c>
      <c r="E66" s="8">
        <v>5.9420289855072497</v>
      </c>
      <c r="F66" s="8">
        <v>5.4519368723098998</v>
      </c>
      <c r="G66" s="8">
        <v>4.6174142480211096</v>
      </c>
      <c r="H66" s="8">
        <v>6.7</v>
      </c>
      <c r="I66" s="44">
        <v>4.9000000000000004</v>
      </c>
      <c r="J66" s="8">
        <v>4.1071428571428603</v>
      </c>
      <c r="K66" s="8">
        <v>4.2089985486211896</v>
      </c>
      <c r="L66" s="8">
        <v>5.59540889526542</v>
      </c>
      <c r="M66" s="8">
        <v>5.2770448548812698</v>
      </c>
      <c r="N66" s="8">
        <v>5.7</v>
      </c>
      <c r="O66" s="8">
        <v>7.8</v>
      </c>
      <c r="P66" s="8">
        <v>5.7553956834532398</v>
      </c>
      <c r="Q66" s="8">
        <v>5.0724637681159397</v>
      </c>
      <c r="R66" s="8">
        <v>5.8823529411764701</v>
      </c>
      <c r="S66" s="8">
        <v>7.2944297082228102</v>
      </c>
      <c r="T66" s="8">
        <v>5.7</v>
      </c>
      <c r="U66" s="8">
        <v>9.1999999999999993</v>
      </c>
      <c r="V66" s="8">
        <v>3.5714285714285698</v>
      </c>
      <c r="W66" s="8">
        <v>2.4637681159420302</v>
      </c>
      <c r="X66" s="8">
        <v>3.8904899135446702</v>
      </c>
      <c r="Y66" s="8">
        <v>2.2427440633245399</v>
      </c>
      <c r="Z66" s="8">
        <v>3.8</v>
      </c>
      <c r="AA66" s="8">
        <v>4.2</v>
      </c>
      <c r="AB66" s="8">
        <v>3.9285714285714302</v>
      </c>
      <c r="AC66" s="8">
        <v>3.6231884057971002</v>
      </c>
      <c r="AD66" s="8">
        <v>4.1606886657101896</v>
      </c>
      <c r="AE66" s="8">
        <v>3.0343007915567299</v>
      </c>
      <c r="AF66" s="8">
        <v>4.4000000000000004</v>
      </c>
      <c r="AG66" s="8">
        <v>5.4</v>
      </c>
      <c r="AH66" s="8">
        <v>13.4649910233393</v>
      </c>
      <c r="AI66" s="8">
        <v>11.756168359941899</v>
      </c>
      <c r="AJ66" s="8">
        <v>14.080459770114899</v>
      </c>
      <c r="AK66" s="8">
        <v>13.3774834437086</v>
      </c>
      <c r="AL66" s="8">
        <v>14.6</v>
      </c>
      <c r="AM66" s="8">
        <v>16.8</v>
      </c>
      <c r="AN66" s="8">
        <v>6.96428571428571</v>
      </c>
      <c r="AO66" s="8">
        <v>5.5072463768115902</v>
      </c>
      <c r="AP66" s="8">
        <v>5.8992805755395699</v>
      </c>
      <c r="AQ66" s="8">
        <v>5.6803170409511203</v>
      </c>
      <c r="AR66" s="8">
        <v>5.3</v>
      </c>
      <c r="AS66" s="8">
        <v>8.9</v>
      </c>
      <c r="AT66" s="8">
        <v>9.8214285714285694</v>
      </c>
      <c r="AU66" s="8">
        <v>7.6811594202898599</v>
      </c>
      <c r="AV66" s="8">
        <v>8.3213773314203703</v>
      </c>
      <c r="AW66" s="8">
        <v>7.3878627968337698</v>
      </c>
      <c r="AX66" s="8">
        <v>8.0645161290322598</v>
      </c>
      <c r="AY66" s="8">
        <v>9.8859315589353596</v>
      </c>
      <c r="AZ66" s="8">
        <v>7.1428571428571397</v>
      </c>
      <c r="BA66" s="8">
        <v>7.2463768115942004</v>
      </c>
      <c r="BB66" s="8">
        <v>5.0215208034433303</v>
      </c>
      <c r="BC66" s="8">
        <v>6.0686015831134599</v>
      </c>
      <c r="BD66" s="8">
        <v>5.6375838926174504</v>
      </c>
      <c r="BE66" s="8">
        <v>6.0836501901140698</v>
      </c>
      <c r="BF66" s="8">
        <v>6.6071428571428603</v>
      </c>
      <c r="BG66" s="8">
        <v>5.8055152394774998</v>
      </c>
      <c r="BH66" s="8">
        <v>6.1692969870875203</v>
      </c>
      <c r="BI66" s="8">
        <v>3.0343007915567299</v>
      </c>
      <c r="BJ66" s="37">
        <v>6.9798657718120802</v>
      </c>
      <c r="BK66" s="8">
        <v>3.04182509505703</v>
      </c>
    </row>
    <row r="67" spans="1:63" x14ac:dyDescent="0.25">
      <c r="A67" s="66"/>
      <c r="B67" s="10">
        <v>61</v>
      </c>
      <c r="C67" s="7" t="s">
        <v>79</v>
      </c>
      <c r="D67" s="8">
        <v>1.63934426229508</v>
      </c>
      <c r="E67" s="8">
        <v>11.842105263157899</v>
      </c>
      <c r="F67" s="8">
        <v>9.5238095238095202</v>
      </c>
      <c r="G67" s="8">
        <v>12.5</v>
      </c>
      <c r="H67" s="8">
        <v>9</v>
      </c>
      <c r="I67" s="44">
        <v>6.1</v>
      </c>
      <c r="J67" s="8">
        <v>8.1967213114754092</v>
      </c>
      <c r="K67" s="8">
        <v>13.3333333333333</v>
      </c>
      <c r="L67" s="8">
        <v>7.9365079365079403</v>
      </c>
      <c r="M67" s="8">
        <v>4.1666666666666696</v>
      </c>
      <c r="N67" s="8">
        <v>7.5</v>
      </c>
      <c r="O67" s="8">
        <v>8.1999999999999993</v>
      </c>
      <c r="P67" s="8">
        <v>10.1694915254237</v>
      </c>
      <c r="Q67" s="8">
        <v>11.842105263157899</v>
      </c>
      <c r="R67" s="8">
        <v>11.1111111111111</v>
      </c>
      <c r="S67" s="8">
        <v>5.6338028169014098</v>
      </c>
      <c r="T67" s="8">
        <v>9</v>
      </c>
      <c r="U67" s="8">
        <v>6.1</v>
      </c>
      <c r="V67" s="8">
        <v>4.9180327868852496</v>
      </c>
      <c r="W67" s="8">
        <v>7.3529411764705896</v>
      </c>
      <c r="X67" s="8">
        <v>7.9365079365079403</v>
      </c>
      <c r="Y67" s="8">
        <v>8.3333333333333304</v>
      </c>
      <c r="Z67" s="8">
        <v>13.4</v>
      </c>
      <c r="AA67" s="8">
        <v>6.1</v>
      </c>
      <c r="AB67" s="8">
        <v>4.9180327868852496</v>
      </c>
      <c r="AC67" s="8">
        <v>9.2105263157894708</v>
      </c>
      <c r="AD67" s="8">
        <v>6.3492063492063497</v>
      </c>
      <c r="AE67" s="8">
        <v>4.1666666666666696</v>
      </c>
      <c r="AF67" s="8">
        <v>7.5</v>
      </c>
      <c r="AG67" s="8">
        <v>2</v>
      </c>
      <c r="AH67" s="8">
        <v>16.9491525423729</v>
      </c>
      <c r="AI67" s="8">
        <v>31.428571428571399</v>
      </c>
      <c r="AJ67" s="8">
        <v>15.8730158730159</v>
      </c>
      <c r="AK67" s="8">
        <v>18.0555555555556</v>
      </c>
      <c r="AL67" s="8">
        <v>19.399999999999999</v>
      </c>
      <c r="AM67" s="8">
        <v>12.2</v>
      </c>
      <c r="AN67" s="8">
        <v>8.1967213114754092</v>
      </c>
      <c r="AO67" s="8">
        <v>12.328767123287699</v>
      </c>
      <c r="AP67" s="8">
        <v>12.698412698412699</v>
      </c>
      <c r="AQ67" s="8">
        <v>8.3333333333333304</v>
      </c>
      <c r="AR67" s="8">
        <v>10.4</v>
      </c>
      <c r="AS67" s="8">
        <v>8.1999999999999993</v>
      </c>
      <c r="AT67" s="8">
        <v>16.393442622950801</v>
      </c>
      <c r="AU67" s="8">
        <v>15.789473684210501</v>
      </c>
      <c r="AV67" s="8">
        <v>17.460317460317501</v>
      </c>
      <c r="AW67" s="8">
        <v>20.8333333333333</v>
      </c>
      <c r="AX67" s="8">
        <v>13.235294117647101</v>
      </c>
      <c r="AY67" s="8">
        <v>17.3913043478261</v>
      </c>
      <c r="AZ67" s="8">
        <v>4.9180327868852496</v>
      </c>
      <c r="BA67" s="8">
        <v>11.842105263157899</v>
      </c>
      <c r="BB67" s="8">
        <v>7.9365079365079403</v>
      </c>
      <c r="BC67" s="8">
        <v>12.5</v>
      </c>
      <c r="BD67" s="8">
        <v>5.8823529411764701</v>
      </c>
      <c r="BE67" s="8">
        <v>6.5217391304347796</v>
      </c>
      <c r="BF67" s="8">
        <v>3.27868852459016</v>
      </c>
      <c r="BG67" s="8">
        <v>7.8947368421052602</v>
      </c>
      <c r="BH67" s="8">
        <v>6.3492063492063497</v>
      </c>
      <c r="BI67" s="8">
        <v>9.7222222222222197</v>
      </c>
      <c r="BJ67" s="37">
        <v>5.8823529411764701</v>
      </c>
      <c r="BK67" s="8">
        <v>4.3478260869565197</v>
      </c>
    </row>
    <row r="68" spans="1:63" x14ac:dyDescent="0.25">
      <c r="A68" s="66"/>
      <c r="B68" s="10">
        <v>62</v>
      </c>
      <c r="C68" s="7" t="s">
        <v>89</v>
      </c>
      <c r="D68" s="8">
        <v>0</v>
      </c>
      <c r="E68" s="8">
        <v>0</v>
      </c>
      <c r="F68" s="8">
        <v>0</v>
      </c>
      <c r="G68" s="8">
        <v>0</v>
      </c>
      <c r="H68" s="8">
        <v>3.6</v>
      </c>
      <c r="I68" s="44">
        <v>8.3000000000000007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13.9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2.8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5.6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5.6</v>
      </c>
      <c r="AH68" s="8">
        <v>0</v>
      </c>
      <c r="AI68" s="8">
        <v>0</v>
      </c>
      <c r="AJ68" s="8">
        <v>0</v>
      </c>
      <c r="AK68" s="8">
        <v>0</v>
      </c>
      <c r="AL68" s="8">
        <v>3.6</v>
      </c>
      <c r="AM68" s="8">
        <v>13.9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8.3000000000000007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37">
        <v>0</v>
      </c>
      <c r="BK68" s="8">
        <v>0</v>
      </c>
    </row>
    <row r="69" spans="1:63" x14ac:dyDescent="0.25">
      <c r="A69" s="66"/>
      <c r="B69" s="10">
        <v>63</v>
      </c>
      <c r="C69" s="7" t="s">
        <v>80</v>
      </c>
      <c r="D69" s="8">
        <v>8.5365853658536608</v>
      </c>
      <c r="E69" s="8">
        <v>5.8823529411764701</v>
      </c>
      <c r="F69" s="8">
        <v>8.0996884735202492</v>
      </c>
      <c r="G69" s="8">
        <v>10.3064066852368</v>
      </c>
      <c r="H69" s="8">
        <v>12</v>
      </c>
      <c r="I69" s="44">
        <v>14.9</v>
      </c>
      <c r="J69" s="8">
        <v>8.2317073170731696</v>
      </c>
      <c r="K69" s="8">
        <v>6.7729083665338603</v>
      </c>
      <c r="L69" s="8">
        <v>6.2305295950155797</v>
      </c>
      <c r="M69" s="8">
        <v>13.649025069637901</v>
      </c>
      <c r="N69" s="8">
        <v>13.6</v>
      </c>
      <c r="O69" s="8">
        <v>13.8</v>
      </c>
      <c r="P69" s="8">
        <v>7.0552147239263796</v>
      </c>
      <c r="Q69" s="8">
        <v>6.7193675889328102</v>
      </c>
      <c r="R69" s="8">
        <v>6.2305295950155797</v>
      </c>
      <c r="S69" s="8">
        <v>10.893854748603401</v>
      </c>
      <c r="T69" s="8">
        <v>11</v>
      </c>
      <c r="U69" s="8">
        <v>14.2</v>
      </c>
      <c r="V69" s="8">
        <v>3.3536585365853702</v>
      </c>
      <c r="W69" s="8">
        <v>6.2745098039215703</v>
      </c>
      <c r="X69" s="8">
        <v>4.0498442367601202</v>
      </c>
      <c r="Y69" s="8">
        <v>7.8212290502793298</v>
      </c>
      <c r="Z69" s="8">
        <v>7.8</v>
      </c>
      <c r="AA69" s="8">
        <v>11.2</v>
      </c>
      <c r="AB69" s="8">
        <v>6.4024390243902403</v>
      </c>
      <c r="AC69" s="8">
        <v>3.9370078740157499</v>
      </c>
      <c r="AD69" s="8">
        <v>7.1651090342679096</v>
      </c>
      <c r="AE69" s="8">
        <v>8.3565459610027908</v>
      </c>
      <c r="AF69" s="8">
        <v>8.6999999999999993</v>
      </c>
      <c r="AG69" s="8">
        <v>9</v>
      </c>
      <c r="AH69" s="8">
        <v>19.5718654434251</v>
      </c>
      <c r="AI69" s="8">
        <v>14</v>
      </c>
      <c r="AJ69" s="8">
        <v>17.445482866043601</v>
      </c>
      <c r="AK69" s="8">
        <v>24.022346368715102</v>
      </c>
      <c r="AL69" s="8">
        <v>27.3</v>
      </c>
      <c r="AM69" s="8">
        <v>28.1</v>
      </c>
      <c r="AN69" s="8">
        <v>8.2317073170731696</v>
      </c>
      <c r="AO69" s="8">
        <v>8.6614173228346498</v>
      </c>
      <c r="AP69" s="8">
        <v>8.4112149532710294</v>
      </c>
      <c r="AQ69" s="8">
        <v>15.6424581005587</v>
      </c>
      <c r="AR69" s="8">
        <v>13.6</v>
      </c>
      <c r="AS69" s="8">
        <v>15.4</v>
      </c>
      <c r="AT69" s="8">
        <v>12.8048780487805</v>
      </c>
      <c r="AU69" s="8">
        <v>9.8039215686274499</v>
      </c>
      <c r="AV69" s="8">
        <v>10.903426791277299</v>
      </c>
      <c r="AW69" s="8">
        <v>14.2061281337047</v>
      </c>
      <c r="AX69" s="8">
        <v>11.6504854368932</v>
      </c>
      <c r="AY69" s="8">
        <v>20.1492537313433</v>
      </c>
      <c r="AZ69" s="8">
        <v>11.5853658536585</v>
      </c>
      <c r="BA69" s="8">
        <v>7.8431372549019596</v>
      </c>
      <c r="BB69" s="8">
        <v>7.1651090342679096</v>
      </c>
      <c r="BC69" s="8">
        <v>7.5208913649025098</v>
      </c>
      <c r="BD69" s="8">
        <v>11.9741100323625</v>
      </c>
      <c r="BE69" s="8">
        <v>11.9402985074627</v>
      </c>
      <c r="BF69" s="8">
        <v>7.01219512195122</v>
      </c>
      <c r="BG69" s="8">
        <v>5.5118110236220499</v>
      </c>
      <c r="BH69" s="8">
        <v>6.8535825545171303</v>
      </c>
      <c r="BI69" s="8">
        <v>10.5849582172702</v>
      </c>
      <c r="BJ69" s="37">
        <v>11.0032362459547</v>
      </c>
      <c r="BK69" s="8">
        <v>13.4328358208955</v>
      </c>
    </row>
    <row r="70" spans="1:63" x14ac:dyDescent="0.25">
      <c r="A70" s="66"/>
      <c r="B70" s="10">
        <v>64</v>
      </c>
      <c r="C70" s="7" t="s">
        <v>81</v>
      </c>
      <c r="D70" s="8">
        <v>6.0606060606060597</v>
      </c>
      <c r="E70" s="8">
        <v>5.81395348837209</v>
      </c>
      <c r="F70" s="8">
        <v>3.5532994923857899</v>
      </c>
      <c r="G70" s="8">
        <v>13.1736526946108</v>
      </c>
      <c r="H70" s="8">
        <v>6.6</v>
      </c>
      <c r="I70" s="44">
        <v>8.8000000000000007</v>
      </c>
      <c r="J70" s="8">
        <v>5.5555555555555598</v>
      </c>
      <c r="K70" s="8">
        <v>3.5087719298245599</v>
      </c>
      <c r="L70" s="8">
        <v>3.0456852791878202</v>
      </c>
      <c r="M70" s="8">
        <v>10.7784431137725</v>
      </c>
      <c r="N70" s="8">
        <v>9</v>
      </c>
      <c r="O70" s="8">
        <v>11.5</v>
      </c>
      <c r="P70" s="8">
        <v>8.0808080808080796</v>
      </c>
      <c r="Q70" s="8">
        <v>5.2325581395348797</v>
      </c>
      <c r="R70" s="8">
        <v>5.5837563451776697</v>
      </c>
      <c r="S70" s="8">
        <v>11.377245508982</v>
      </c>
      <c r="T70" s="8">
        <v>10.199999999999999</v>
      </c>
      <c r="U70" s="8">
        <v>16.3</v>
      </c>
      <c r="V70" s="8">
        <v>5.0505050505050502</v>
      </c>
      <c r="W70" s="8">
        <v>4.6511627906976702</v>
      </c>
      <c r="X70" s="8">
        <v>8.1218274111675104</v>
      </c>
      <c r="Y70" s="8">
        <v>6.5868263473053901</v>
      </c>
      <c r="Z70" s="8">
        <v>7.8</v>
      </c>
      <c r="AA70" s="8">
        <v>5.4</v>
      </c>
      <c r="AB70" s="8">
        <v>8.5858585858585794</v>
      </c>
      <c r="AC70" s="8">
        <v>5.81395348837209</v>
      </c>
      <c r="AD70" s="8">
        <v>4.5685279187817303</v>
      </c>
      <c r="AE70" s="8">
        <v>7.7844311377245496</v>
      </c>
      <c r="AF70" s="8">
        <v>6.6</v>
      </c>
      <c r="AG70" s="8">
        <v>7.4</v>
      </c>
      <c r="AH70" s="8">
        <v>16.6666666666667</v>
      </c>
      <c r="AI70" s="8">
        <v>13.4502923976608</v>
      </c>
      <c r="AJ70" s="8">
        <v>13.197969543147201</v>
      </c>
      <c r="AK70" s="8">
        <v>22.754491017964099</v>
      </c>
      <c r="AL70" s="8">
        <v>22.8</v>
      </c>
      <c r="AM70" s="8">
        <v>23.8</v>
      </c>
      <c r="AN70" s="8">
        <v>10.1010101010101</v>
      </c>
      <c r="AO70" s="8">
        <v>5.81395348837209</v>
      </c>
      <c r="AP70" s="8">
        <v>5.5837563451776697</v>
      </c>
      <c r="AQ70" s="8">
        <v>13.772455089820401</v>
      </c>
      <c r="AR70" s="8">
        <v>10.8</v>
      </c>
      <c r="AS70" s="8">
        <v>17.600000000000001</v>
      </c>
      <c r="AT70" s="8">
        <v>9.0909090909090899</v>
      </c>
      <c r="AU70" s="8">
        <v>7.5581395348837201</v>
      </c>
      <c r="AV70" s="8">
        <v>6.5989847715736003</v>
      </c>
      <c r="AW70" s="8">
        <v>19.760479041916199</v>
      </c>
      <c r="AX70" s="8">
        <v>7.8313253012048198</v>
      </c>
      <c r="AY70" s="8">
        <v>12.244897959183699</v>
      </c>
      <c r="AZ70" s="8">
        <v>8.0808080808080796</v>
      </c>
      <c r="BA70" s="8">
        <v>2.9069767441860499</v>
      </c>
      <c r="BB70" s="8">
        <v>5.1020408163265296</v>
      </c>
      <c r="BC70" s="8">
        <v>11.976047904191599</v>
      </c>
      <c r="BD70" s="8">
        <v>7.2289156626505999</v>
      </c>
      <c r="BE70" s="8">
        <v>12.925170068027199</v>
      </c>
      <c r="BF70" s="8">
        <v>5.5555555555555598</v>
      </c>
      <c r="BG70" s="8">
        <v>6.3953488372093004</v>
      </c>
      <c r="BH70" s="8">
        <v>1.5228426395939101</v>
      </c>
      <c r="BI70" s="8">
        <v>6.5868263473053901</v>
      </c>
      <c r="BJ70" s="37">
        <v>6.0240963855421699</v>
      </c>
      <c r="BK70" s="8">
        <v>6.8027210884353702</v>
      </c>
    </row>
    <row r="71" spans="1:63" x14ac:dyDescent="0.25">
      <c r="A71" s="66"/>
      <c r="B71" s="10">
        <v>65</v>
      </c>
      <c r="C71" s="7" t="s">
        <v>44</v>
      </c>
      <c r="D71" s="8">
        <v>6.9306930693069297</v>
      </c>
      <c r="E71" s="8">
        <v>3.3950617283950599</v>
      </c>
      <c r="F71" s="8">
        <v>5.8156028368794299</v>
      </c>
      <c r="G71" s="8">
        <v>6.0344827586206904</v>
      </c>
      <c r="H71" s="8">
        <v>3.5</v>
      </c>
      <c r="I71" s="44">
        <v>4.5999999999999996</v>
      </c>
      <c r="J71" s="8">
        <v>7.0721357850070703</v>
      </c>
      <c r="K71" s="8">
        <v>2.77349768875193</v>
      </c>
      <c r="L71" s="8">
        <v>3.9716312056737602</v>
      </c>
      <c r="M71" s="8">
        <v>7.3275862068965498</v>
      </c>
      <c r="N71" s="8">
        <v>6.3</v>
      </c>
      <c r="O71" s="8">
        <v>6.1</v>
      </c>
      <c r="P71" s="8">
        <v>6.6856330014224801</v>
      </c>
      <c r="Q71" s="8">
        <v>4.7839506172839501</v>
      </c>
      <c r="R71" s="8">
        <v>5.1063829787234001</v>
      </c>
      <c r="S71" s="8">
        <v>9.3525179856115095</v>
      </c>
      <c r="T71" s="8">
        <v>5.3</v>
      </c>
      <c r="U71" s="8">
        <v>6.1</v>
      </c>
      <c r="V71" s="8">
        <v>2.1216407355021198</v>
      </c>
      <c r="W71" s="8">
        <v>1.6949152542372901</v>
      </c>
      <c r="X71" s="8">
        <v>2.2695035460992901</v>
      </c>
      <c r="Y71" s="8">
        <v>2.7298850574712601</v>
      </c>
      <c r="Z71" s="8">
        <v>3.5</v>
      </c>
      <c r="AA71" s="8">
        <v>2.1</v>
      </c>
      <c r="AB71" s="8">
        <v>5.9405940594059397</v>
      </c>
      <c r="AC71" s="8">
        <v>2.77349768875193</v>
      </c>
      <c r="AD71" s="8">
        <v>3.12056737588652</v>
      </c>
      <c r="AE71" s="8">
        <v>5.0287356321839098</v>
      </c>
      <c r="AF71" s="8">
        <v>2.5</v>
      </c>
      <c r="AG71" s="8">
        <v>4.4000000000000004</v>
      </c>
      <c r="AH71" s="8">
        <v>15.482954545454501</v>
      </c>
      <c r="AI71" s="8">
        <v>9.8918083462132902</v>
      </c>
      <c r="AJ71" s="8">
        <v>11.914893617021299</v>
      </c>
      <c r="AK71" s="8">
        <v>16.8345323741007</v>
      </c>
      <c r="AL71" s="8">
        <v>12.7</v>
      </c>
      <c r="AM71" s="8">
        <v>13.8</v>
      </c>
      <c r="AN71" s="8">
        <v>6.94050991501416</v>
      </c>
      <c r="AO71" s="8">
        <v>3.5439137134052401</v>
      </c>
      <c r="AP71" s="8">
        <v>3.6879432624113502</v>
      </c>
      <c r="AQ71" s="8">
        <v>8.4770114942528707</v>
      </c>
      <c r="AR71" s="8">
        <v>5.5</v>
      </c>
      <c r="AS71" s="8">
        <v>6.3</v>
      </c>
      <c r="AT71" s="8">
        <v>6.2234794908062199</v>
      </c>
      <c r="AU71" s="8">
        <v>5.4012345679012297</v>
      </c>
      <c r="AV71" s="8">
        <v>7.9432624113475203</v>
      </c>
      <c r="AW71" s="8">
        <v>8.9080459770115006</v>
      </c>
      <c r="AX71" s="8">
        <v>7.5782537067545297</v>
      </c>
      <c r="AY71" s="8">
        <v>7.2691552062868396</v>
      </c>
      <c r="AZ71" s="8">
        <v>5.6577086280056603</v>
      </c>
      <c r="BA71" s="8">
        <v>4.0123456790123502</v>
      </c>
      <c r="BB71" s="8">
        <v>7.2340425531914896</v>
      </c>
      <c r="BC71" s="8">
        <v>6.1781609195402298</v>
      </c>
      <c r="BD71" s="8">
        <v>4.77759472817133</v>
      </c>
      <c r="BE71" s="8">
        <v>3.7328094302553998</v>
      </c>
      <c r="BF71" s="8">
        <v>5.0919377652050901</v>
      </c>
      <c r="BG71" s="8">
        <v>3.8580246913580201</v>
      </c>
      <c r="BH71" s="8">
        <v>6.2411347517730498</v>
      </c>
      <c r="BI71" s="8">
        <v>4.31034482758621</v>
      </c>
      <c r="BJ71" s="37">
        <v>3.30578512396694</v>
      </c>
      <c r="BK71" s="8">
        <v>3.7328094302553998</v>
      </c>
    </row>
    <row r="72" spans="1:63" x14ac:dyDescent="0.25">
      <c r="A72" s="66"/>
      <c r="B72" s="10">
        <v>66</v>
      </c>
      <c r="C72" s="7" t="s">
        <v>82</v>
      </c>
      <c r="D72" s="8">
        <v>10.714285714285699</v>
      </c>
      <c r="E72" s="8">
        <v>8.6021505376344098</v>
      </c>
      <c r="F72" s="8">
        <v>3.9215686274509798</v>
      </c>
      <c r="G72" s="8">
        <v>3.5714285714285698</v>
      </c>
      <c r="H72" s="8">
        <v>7.3</v>
      </c>
      <c r="I72" s="44">
        <v>3.7</v>
      </c>
      <c r="J72" s="8">
        <v>16.6666666666667</v>
      </c>
      <c r="K72" s="8">
        <v>5.3763440860215104</v>
      </c>
      <c r="L72" s="8">
        <v>8.8235294117647101</v>
      </c>
      <c r="M72" s="8">
        <v>7.1428571428571397</v>
      </c>
      <c r="N72" s="8">
        <v>11</v>
      </c>
      <c r="O72" s="8">
        <v>4.9000000000000004</v>
      </c>
      <c r="P72" s="8">
        <v>9.5238095238095202</v>
      </c>
      <c r="Q72" s="8">
        <v>4.3010752688171996</v>
      </c>
      <c r="R72" s="8">
        <v>1.98019801980198</v>
      </c>
      <c r="S72" s="8">
        <v>5.9523809523809499</v>
      </c>
      <c r="T72" s="8">
        <v>7.3</v>
      </c>
      <c r="U72" s="8">
        <v>7.4</v>
      </c>
      <c r="V72" s="8">
        <v>5.9523809523809499</v>
      </c>
      <c r="W72" s="8">
        <v>5.3763440860215104</v>
      </c>
      <c r="X72" s="8">
        <v>5.8823529411764701</v>
      </c>
      <c r="Y72" s="8">
        <v>7.1428571428571397</v>
      </c>
      <c r="Z72" s="8">
        <v>11</v>
      </c>
      <c r="AA72" s="8">
        <v>7.4</v>
      </c>
      <c r="AB72" s="8">
        <v>11.9047619047619</v>
      </c>
      <c r="AC72" s="8">
        <v>5.3763440860215104</v>
      </c>
      <c r="AD72" s="8">
        <v>3.9215686274509798</v>
      </c>
      <c r="AE72" s="8">
        <v>0</v>
      </c>
      <c r="AF72" s="8">
        <v>6.4</v>
      </c>
      <c r="AG72" s="8">
        <v>6.2</v>
      </c>
      <c r="AH72" s="8">
        <v>22.619047619047599</v>
      </c>
      <c r="AI72" s="8">
        <v>15.0537634408602</v>
      </c>
      <c r="AJ72" s="8">
        <v>15.841584158415801</v>
      </c>
      <c r="AK72" s="8">
        <v>15.476190476190499</v>
      </c>
      <c r="AL72" s="8">
        <v>21.1</v>
      </c>
      <c r="AM72" s="8">
        <v>18.5</v>
      </c>
      <c r="AN72" s="8">
        <v>14.285714285714301</v>
      </c>
      <c r="AO72" s="8">
        <v>9.67741935483871</v>
      </c>
      <c r="AP72" s="8">
        <v>4.9019607843137303</v>
      </c>
      <c r="AQ72" s="8">
        <v>4.7619047619047601</v>
      </c>
      <c r="AR72" s="8">
        <v>9.1999999999999993</v>
      </c>
      <c r="AS72" s="8">
        <v>7.4</v>
      </c>
      <c r="AT72" s="8">
        <v>9.5238095238095202</v>
      </c>
      <c r="AU72" s="8">
        <v>8.6021505376344098</v>
      </c>
      <c r="AV72" s="8">
        <v>8.8235294117647101</v>
      </c>
      <c r="AW72" s="8">
        <v>8.3333333333333304</v>
      </c>
      <c r="AX72" s="8">
        <v>6.4814814814814801</v>
      </c>
      <c r="AY72" s="8">
        <v>3.7037037037037002</v>
      </c>
      <c r="AZ72" s="8">
        <v>8.3333333333333304</v>
      </c>
      <c r="BA72" s="8">
        <v>4.3010752688171996</v>
      </c>
      <c r="BB72" s="8">
        <v>4.9019607843137303</v>
      </c>
      <c r="BC72" s="8">
        <v>4.7619047619047601</v>
      </c>
      <c r="BD72" s="8">
        <v>5.5555555555555598</v>
      </c>
      <c r="BE72" s="8">
        <v>7.4074074074074101</v>
      </c>
      <c r="BF72" s="8">
        <v>13.0952380952381</v>
      </c>
      <c r="BG72" s="8">
        <v>8.6021505376344098</v>
      </c>
      <c r="BH72" s="8">
        <v>3.9215686274509798</v>
      </c>
      <c r="BI72" s="8">
        <v>3.5714285714285698</v>
      </c>
      <c r="BJ72" s="37">
        <v>3.7037037037037002</v>
      </c>
      <c r="BK72" s="8">
        <v>1.2345679012345701</v>
      </c>
    </row>
    <row r="73" spans="1:63" x14ac:dyDescent="0.25">
      <c r="A73" s="66"/>
      <c r="B73" s="10">
        <v>67</v>
      </c>
      <c r="C73" s="7" t="s">
        <v>83</v>
      </c>
      <c r="D73" s="8">
        <v>4.6783625730994096</v>
      </c>
      <c r="E73" s="8">
        <v>5.8524173027989796</v>
      </c>
      <c r="F73" s="8">
        <v>7.0588235294117601</v>
      </c>
      <c r="G73" s="8">
        <v>6.1757719714964399</v>
      </c>
      <c r="H73" s="8">
        <v>4.5999999999999996</v>
      </c>
      <c r="I73" s="44">
        <v>5.9</v>
      </c>
      <c r="J73" s="8">
        <v>3.8011695906432701</v>
      </c>
      <c r="K73" s="8">
        <v>4.8717948717948696</v>
      </c>
      <c r="L73" s="8">
        <v>8.9411764705882408</v>
      </c>
      <c r="M73" s="8">
        <v>5.4631828978622297</v>
      </c>
      <c r="N73" s="8">
        <v>5.9</v>
      </c>
      <c r="O73" s="8">
        <v>6.1</v>
      </c>
      <c r="P73" s="8">
        <v>5.84795321637427</v>
      </c>
      <c r="Q73" s="8">
        <v>4.5801526717557204</v>
      </c>
      <c r="R73" s="8">
        <v>6.8235294117647101</v>
      </c>
      <c r="S73" s="8">
        <v>5.9382422802850297</v>
      </c>
      <c r="T73" s="8">
        <v>6.8</v>
      </c>
      <c r="U73" s="8">
        <v>7.1</v>
      </c>
      <c r="V73" s="8">
        <v>3.3033033033032999</v>
      </c>
      <c r="W73" s="8">
        <v>3.8167938931297698</v>
      </c>
      <c r="X73" s="8">
        <v>6.5882352941176503</v>
      </c>
      <c r="Y73" s="8">
        <v>3.5629453681710199</v>
      </c>
      <c r="Z73" s="8">
        <v>2.1</v>
      </c>
      <c r="AA73" s="8">
        <v>3.4</v>
      </c>
      <c r="AB73" s="8">
        <v>3.5087719298245599</v>
      </c>
      <c r="AC73" s="8">
        <v>4.6153846153846203</v>
      </c>
      <c r="AD73" s="8">
        <v>4.2352941176470598</v>
      </c>
      <c r="AE73" s="8">
        <v>2.8503562945368199</v>
      </c>
      <c r="AF73" s="8">
        <v>2.6</v>
      </c>
      <c r="AG73" s="8">
        <v>3.7</v>
      </c>
      <c r="AH73" s="8">
        <v>14.0298507462687</v>
      </c>
      <c r="AI73" s="8">
        <v>13.6246786632391</v>
      </c>
      <c r="AJ73" s="8">
        <v>15.764705882352899</v>
      </c>
      <c r="AK73" s="8">
        <v>12.351543942992899</v>
      </c>
      <c r="AL73" s="8">
        <v>13.7</v>
      </c>
      <c r="AM73" s="8">
        <v>12</v>
      </c>
      <c r="AN73" s="8">
        <v>5</v>
      </c>
      <c r="AO73" s="8">
        <v>5.8974358974358996</v>
      </c>
      <c r="AP73" s="8">
        <v>8.2352941176470598</v>
      </c>
      <c r="AQ73" s="8">
        <v>6.1757719714964399</v>
      </c>
      <c r="AR73" s="8">
        <v>5.4</v>
      </c>
      <c r="AS73" s="8">
        <v>7.5</v>
      </c>
      <c r="AT73" s="8">
        <v>6.7251461988304104</v>
      </c>
      <c r="AU73" s="8">
        <v>11.9592875318066</v>
      </c>
      <c r="AV73" s="8">
        <v>8</v>
      </c>
      <c r="AW73" s="8">
        <v>6.1757719714964399</v>
      </c>
      <c r="AX73" s="8">
        <v>5.8956916099773196</v>
      </c>
      <c r="AY73" s="8">
        <v>4.7887323943661997</v>
      </c>
      <c r="AZ73" s="8">
        <v>3.5087719298245599</v>
      </c>
      <c r="BA73" s="8">
        <v>4.3256997455470696</v>
      </c>
      <c r="BB73" s="8">
        <v>8</v>
      </c>
      <c r="BC73" s="8">
        <v>4.9881235154394297</v>
      </c>
      <c r="BD73" s="8">
        <v>3.8548752834467099</v>
      </c>
      <c r="BE73" s="8">
        <v>2.80898876404494</v>
      </c>
      <c r="BF73" s="8">
        <v>3.2163742690058501</v>
      </c>
      <c r="BG73" s="8">
        <v>4.9095607235142102</v>
      </c>
      <c r="BH73" s="8">
        <v>5.1764705882352899</v>
      </c>
      <c r="BI73" s="8">
        <v>4.2755344418052301</v>
      </c>
      <c r="BJ73" s="37">
        <v>1.3605442176870699</v>
      </c>
      <c r="BK73" s="8">
        <v>3.9325842696629199</v>
      </c>
    </row>
    <row r="74" spans="1:63" x14ac:dyDescent="0.25">
      <c r="A74" s="66"/>
      <c r="B74" s="10">
        <v>68</v>
      </c>
      <c r="C74" s="7" t="s">
        <v>17</v>
      </c>
      <c r="D74" s="8">
        <v>12.9277566539924</v>
      </c>
      <c r="E74" s="8">
        <v>11.913357400721999</v>
      </c>
      <c r="F74" s="8">
        <v>13.2404181184669</v>
      </c>
      <c r="G74" s="8">
        <v>9.5238095238095202</v>
      </c>
      <c r="H74" s="8">
        <v>15.4</v>
      </c>
      <c r="I74" s="44">
        <v>10</v>
      </c>
      <c r="J74" s="8">
        <v>7.9847908745247196</v>
      </c>
      <c r="K74" s="8">
        <v>8.6642599277978292</v>
      </c>
      <c r="L74" s="8">
        <v>12.1951219512195</v>
      </c>
      <c r="M74" s="8">
        <v>13.9931740614334</v>
      </c>
      <c r="N74" s="8">
        <v>9.5</v>
      </c>
      <c r="O74" s="8">
        <v>9.5</v>
      </c>
      <c r="P74" s="8">
        <v>8.4291187739463602</v>
      </c>
      <c r="Q74" s="8">
        <v>6.8840579710144896</v>
      </c>
      <c r="R74" s="8">
        <v>12.8919860627178</v>
      </c>
      <c r="S74" s="8">
        <v>9.2783505154639201</v>
      </c>
      <c r="T74" s="8">
        <v>9.5</v>
      </c>
      <c r="U74" s="8">
        <v>8.5</v>
      </c>
      <c r="V74" s="8">
        <v>7.2519083969465603</v>
      </c>
      <c r="W74" s="8">
        <v>6.1371841155234703</v>
      </c>
      <c r="X74" s="8">
        <v>10.452961672473901</v>
      </c>
      <c r="Y74" s="8">
        <v>7.5862068965517198</v>
      </c>
      <c r="Z74" s="8">
        <v>10.4</v>
      </c>
      <c r="AA74" s="8">
        <v>4.3</v>
      </c>
      <c r="AB74" s="8">
        <v>7.6045627376425902</v>
      </c>
      <c r="AC74" s="8">
        <v>8.3032490974729196</v>
      </c>
      <c r="AD74" s="8">
        <v>12.1951219512195</v>
      </c>
      <c r="AE74" s="8">
        <v>7.1428571428571397</v>
      </c>
      <c r="AF74" s="8">
        <v>6.8</v>
      </c>
      <c r="AG74" s="8">
        <v>8.5</v>
      </c>
      <c r="AH74" s="8">
        <v>23.371647509578501</v>
      </c>
      <c r="AI74" s="8">
        <v>21.014492753623198</v>
      </c>
      <c r="AJ74" s="8">
        <v>28.571428571428601</v>
      </c>
      <c r="AK74" s="8">
        <v>26.962457337884</v>
      </c>
      <c r="AL74" s="8">
        <v>25.8</v>
      </c>
      <c r="AM74" s="8">
        <v>21.3</v>
      </c>
      <c r="AN74" s="8">
        <v>12.9770992366412</v>
      </c>
      <c r="AO74" s="8">
        <v>10.4693140794224</v>
      </c>
      <c r="AP74" s="8">
        <v>14.9825783972125</v>
      </c>
      <c r="AQ74" s="8">
        <v>13.3561643835616</v>
      </c>
      <c r="AR74" s="8">
        <v>12.7</v>
      </c>
      <c r="AS74" s="8">
        <v>10.4</v>
      </c>
      <c r="AT74" s="8">
        <v>18.631178707224301</v>
      </c>
      <c r="AU74" s="8">
        <v>11.5523465703971</v>
      </c>
      <c r="AV74" s="8">
        <v>14.685314685314699</v>
      </c>
      <c r="AW74" s="8">
        <v>16.6666666666667</v>
      </c>
      <c r="AX74" s="8">
        <v>20.8144796380091</v>
      </c>
      <c r="AY74" s="8">
        <v>14.6919431279621</v>
      </c>
      <c r="AZ74" s="8">
        <v>13.307984790874499</v>
      </c>
      <c r="BA74" s="8">
        <v>6.1371841155234703</v>
      </c>
      <c r="BB74" s="8">
        <v>9.0592334494773503</v>
      </c>
      <c r="BC74" s="8">
        <v>7.8231292517006796</v>
      </c>
      <c r="BD74" s="8">
        <v>18.099547511312199</v>
      </c>
      <c r="BE74" s="8">
        <v>8.5308056872037898</v>
      </c>
      <c r="BF74" s="8">
        <v>6.0836501901140698</v>
      </c>
      <c r="BG74" s="8">
        <v>9.38628158844765</v>
      </c>
      <c r="BH74" s="8">
        <v>11.498257839721299</v>
      </c>
      <c r="BI74" s="8">
        <v>7.8231292517006796</v>
      </c>
      <c r="BJ74" s="37">
        <v>9.0497737556561102</v>
      </c>
      <c r="BK74" s="8">
        <v>7.5829383886255899</v>
      </c>
    </row>
    <row r="75" spans="1:63" x14ac:dyDescent="0.25">
      <c r="A75" s="66"/>
      <c r="B75" s="10">
        <v>69</v>
      </c>
      <c r="C75" s="7" t="s">
        <v>84</v>
      </c>
      <c r="D75" s="8">
        <v>6.1538461538461497</v>
      </c>
      <c r="E75" s="8">
        <v>5.2631578947368398</v>
      </c>
      <c r="F75" s="8">
        <v>1.6666666666666701</v>
      </c>
      <c r="G75" s="8">
        <v>12.0689655172414</v>
      </c>
      <c r="H75" s="8">
        <v>9.5</v>
      </c>
      <c r="I75" s="44">
        <v>10.9</v>
      </c>
      <c r="J75" s="8">
        <v>9.2307692307692299</v>
      </c>
      <c r="K75" s="8">
        <v>7.0175438596491198</v>
      </c>
      <c r="L75" s="8">
        <v>13.3333333333333</v>
      </c>
      <c r="M75" s="8">
        <v>12.0689655172414</v>
      </c>
      <c r="N75" s="8">
        <v>4.8</v>
      </c>
      <c r="O75" s="8">
        <v>12.7</v>
      </c>
      <c r="P75" s="8">
        <v>15.384615384615399</v>
      </c>
      <c r="Q75" s="8">
        <v>7.0175438596491198</v>
      </c>
      <c r="R75" s="8">
        <v>13.3333333333333</v>
      </c>
      <c r="S75" s="8">
        <v>10.3448275862069</v>
      </c>
      <c r="T75" s="8">
        <v>7.1</v>
      </c>
      <c r="U75" s="8">
        <v>14.5</v>
      </c>
      <c r="V75" s="8">
        <v>9.2307692307692299</v>
      </c>
      <c r="W75" s="8">
        <v>5.2631578947368398</v>
      </c>
      <c r="X75" s="8">
        <v>5</v>
      </c>
      <c r="Y75" s="8">
        <v>6.8965517241379297</v>
      </c>
      <c r="Z75" s="8">
        <v>7.1</v>
      </c>
      <c r="AA75" s="8">
        <v>0</v>
      </c>
      <c r="AB75" s="8">
        <v>7.6923076923076898</v>
      </c>
      <c r="AC75" s="8">
        <v>3.5087719298245599</v>
      </c>
      <c r="AD75" s="8">
        <v>1.6666666666666701</v>
      </c>
      <c r="AE75" s="8">
        <v>5.1724137931034502</v>
      </c>
      <c r="AF75" s="8">
        <v>9.5</v>
      </c>
      <c r="AG75" s="8">
        <v>1.8</v>
      </c>
      <c r="AH75" s="8">
        <v>27.692307692307701</v>
      </c>
      <c r="AI75" s="8">
        <v>17.543859649122801</v>
      </c>
      <c r="AJ75" s="8">
        <v>25</v>
      </c>
      <c r="AK75" s="8">
        <v>24.137931034482801</v>
      </c>
      <c r="AL75" s="8">
        <v>23.8</v>
      </c>
      <c r="AM75" s="8">
        <v>23.6</v>
      </c>
      <c r="AN75" s="8">
        <v>10.7692307692308</v>
      </c>
      <c r="AO75" s="8">
        <v>7.0175438596491198</v>
      </c>
      <c r="AP75" s="8">
        <v>8.3333333333333304</v>
      </c>
      <c r="AQ75" s="8">
        <v>12.0689655172414</v>
      </c>
      <c r="AR75" s="8">
        <v>14.3</v>
      </c>
      <c r="AS75" s="8">
        <v>12.7</v>
      </c>
      <c r="AT75" s="8">
        <v>7.6923076923076898</v>
      </c>
      <c r="AU75" s="8">
        <v>5.2631578947368398</v>
      </c>
      <c r="AV75" s="8">
        <v>11.6666666666667</v>
      </c>
      <c r="AW75" s="8">
        <v>6.8965517241379297</v>
      </c>
      <c r="AX75" s="8">
        <v>25.581395348837201</v>
      </c>
      <c r="AY75" s="8">
        <v>21.818181818181799</v>
      </c>
      <c r="AZ75" s="8">
        <v>7.6923076923076898</v>
      </c>
      <c r="BA75" s="8">
        <v>5.2631578947368398</v>
      </c>
      <c r="BB75" s="8">
        <v>15</v>
      </c>
      <c r="BC75" s="8">
        <v>12.0689655172414</v>
      </c>
      <c r="BD75" s="8">
        <v>4.6511627906976702</v>
      </c>
      <c r="BE75" s="8">
        <v>9.0909090909090899</v>
      </c>
      <c r="BF75" s="8">
        <v>4.6153846153846203</v>
      </c>
      <c r="BG75" s="8">
        <v>1.7543859649122799</v>
      </c>
      <c r="BH75" s="8">
        <v>0</v>
      </c>
      <c r="BI75" s="8">
        <v>10.3448275862069</v>
      </c>
      <c r="BJ75" s="37">
        <v>6.9767441860465098</v>
      </c>
      <c r="BK75" s="8">
        <v>9.0909090909090899</v>
      </c>
    </row>
    <row r="76" spans="1:63" x14ac:dyDescent="0.25">
      <c r="A76" s="66"/>
      <c r="B76" s="10">
        <v>70</v>
      </c>
      <c r="C76" s="7" t="s">
        <v>18</v>
      </c>
      <c r="D76" s="8">
        <v>4.7761194029850804</v>
      </c>
      <c r="E76" s="8">
        <v>4.8929663608562697</v>
      </c>
      <c r="F76" s="8">
        <v>10.5421686746988</v>
      </c>
      <c r="G76" s="8">
        <v>4.0123456790123502</v>
      </c>
      <c r="H76" s="8">
        <v>9.5</v>
      </c>
      <c r="I76" s="44">
        <v>3.7</v>
      </c>
      <c r="J76" s="8">
        <v>6.5671641791044797</v>
      </c>
      <c r="K76" s="8">
        <v>3.7151702786377698</v>
      </c>
      <c r="L76" s="8">
        <v>10.8433734939759</v>
      </c>
      <c r="M76" s="8">
        <v>4.32098765432099</v>
      </c>
      <c r="N76" s="8">
        <v>10.1</v>
      </c>
      <c r="O76" s="8">
        <v>6.6</v>
      </c>
      <c r="P76" s="8">
        <v>6.5671641791044797</v>
      </c>
      <c r="Q76" s="8">
        <v>4</v>
      </c>
      <c r="R76" s="8">
        <v>8.4337349397590398</v>
      </c>
      <c r="S76" s="8">
        <v>6.4814814814814801</v>
      </c>
      <c r="T76" s="8">
        <v>11.7</v>
      </c>
      <c r="U76" s="8">
        <v>4.5999999999999996</v>
      </c>
      <c r="V76" s="8">
        <v>8.0597014925373092</v>
      </c>
      <c r="W76" s="8">
        <v>6.11620795107034</v>
      </c>
      <c r="X76" s="8">
        <v>8.4337349397590398</v>
      </c>
      <c r="Y76" s="8">
        <v>3.7037037037037002</v>
      </c>
      <c r="Z76" s="8">
        <v>7.6</v>
      </c>
      <c r="AA76" s="8">
        <v>5.4</v>
      </c>
      <c r="AB76" s="8">
        <v>6.2686567164179099</v>
      </c>
      <c r="AC76" s="8">
        <v>3.3639143730886798</v>
      </c>
      <c r="AD76" s="8">
        <v>9.0361445783132499</v>
      </c>
      <c r="AE76" s="8">
        <v>2.4691358024691401</v>
      </c>
      <c r="AF76" s="8">
        <v>8.3000000000000007</v>
      </c>
      <c r="AG76" s="8">
        <v>5</v>
      </c>
      <c r="AH76" s="8">
        <v>17.910447761194</v>
      </c>
      <c r="AI76" s="8">
        <v>13.1901840490798</v>
      </c>
      <c r="AJ76" s="8">
        <v>25.602409638554199</v>
      </c>
      <c r="AK76" s="8">
        <v>12.6543209876543</v>
      </c>
      <c r="AL76" s="8">
        <v>23.5</v>
      </c>
      <c r="AM76" s="8">
        <v>14.1</v>
      </c>
      <c r="AN76" s="8">
        <v>8.0597014925373092</v>
      </c>
      <c r="AO76" s="8">
        <v>6.4417177914110404</v>
      </c>
      <c r="AP76" s="8">
        <v>12.6506024096386</v>
      </c>
      <c r="AQ76" s="8">
        <v>4.32098765432099</v>
      </c>
      <c r="AR76" s="8">
        <v>12.5</v>
      </c>
      <c r="AS76" s="8">
        <v>6.2</v>
      </c>
      <c r="AT76" s="8">
        <v>5.0746268656716396</v>
      </c>
      <c r="AU76" s="8">
        <v>6.4220183486238502</v>
      </c>
      <c r="AV76" s="8">
        <v>9.9397590361445793</v>
      </c>
      <c r="AW76" s="8">
        <v>7.4074074074074101</v>
      </c>
      <c r="AX76" s="8">
        <v>11.3149847094801</v>
      </c>
      <c r="AY76" s="8">
        <v>8.2644628099173598</v>
      </c>
      <c r="AZ76" s="8">
        <v>6.8656716417910504</v>
      </c>
      <c r="BA76" s="8">
        <v>4.2813455657492296</v>
      </c>
      <c r="BB76" s="8">
        <v>8.1325301204819294</v>
      </c>
      <c r="BC76" s="8">
        <v>4.0123456790123502</v>
      </c>
      <c r="BD76" s="8">
        <v>8.5626911314984699</v>
      </c>
      <c r="BE76" s="8">
        <v>5.3719008264462804</v>
      </c>
      <c r="BF76" s="8">
        <v>5.0746268656716396</v>
      </c>
      <c r="BG76" s="8">
        <v>3.9877300613496902</v>
      </c>
      <c r="BH76" s="8">
        <v>10.8433734939759</v>
      </c>
      <c r="BI76" s="8">
        <v>4.0123456790123502</v>
      </c>
      <c r="BJ76" s="37">
        <v>8.2568807339449606</v>
      </c>
      <c r="BK76" s="8">
        <v>2.8925619834710701</v>
      </c>
    </row>
    <row r="77" spans="1:63" x14ac:dyDescent="0.25">
      <c r="A77" s="66"/>
      <c r="B77" s="10">
        <v>71</v>
      </c>
      <c r="C77" s="7" t="s">
        <v>45</v>
      </c>
      <c r="D77" s="8">
        <v>8.2706766917293209</v>
      </c>
      <c r="E77" s="8">
        <v>5.95854922279793</v>
      </c>
      <c r="F77" s="8">
        <v>10.1895734597156</v>
      </c>
      <c r="G77" s="8">
        <v>6.1403508771929802</v>
      </c>
      <c r="H77" s="8">
        <v>7.6</v>
      </c>
      <c r="I77" s="44">
        <v>8.4</v>
      </c>
      <c r="J77" s="8">
        <v>9.77443609022556</v>
      </c>
      <c r="K77" s="8">
        <v>6.8421052631579</v>
      </c>
      <c r="L77" s="8">
        <v>7.5829383886255899</v>
      </c>
      <c r="M77" s="8">
        <v>6.4327485380117002</v>
      </c>
      <c r="N77" s="8">
        <v>6.8</v>
      </c>
      <c r="O77" s="8">
        <v>9.5</v>
      </c>
      <c r="P77" s="8">
        <v>10.526315789473699</v>
      </c>
      <c r="Q77" s="8">
        <v>5.5979643765903297</v>
      </c>
      <c r="R77" s="8">
        <v>5.4502369668246402</v>
      </c>
      <c r="S77" s="8">
        <v>5.2631578947368398</v>
      </c>
      <c r="T77" s="8">
        <v>8.4</v>
      </c>
      <c r="U77" s="8">
        <v>10.1</v>
      </c>
      <c r="V77" s="8">
        <v>8.0200501253132792</v>
      </c>
      <c r="W77" s="8">
        <v>4.8346055979643801</v>
      </c>
      <c r="X77" s="8">
        <v>6.1757719714964399</v>
      </c>
      <c r="Y77" s="8">
        <v>8.4795321637426895</v>
      </c>
      <c r="Z77" s="8">
        <v>8.6999999999999993</v>
      </c>
      <c r="AA77" s="8">
        <v>6.3</v>
      </c>
      <c r="AB77" s="8">
        <v>4.5</v>
      </c>
      <c r="AC77" s="8">
        <v>4.7120418848167498</v>
      </c>
      <c r="AD77" s="8">
        <v>4.5130641330166297</v>
      </c>
      <c r="AE77" s="8">
        <v>4.6783625730994096</v>
      </c>
      <c r="AF77" s="8">
        <v>5.4</v>
      </c>
      <c r="AG77" s="8">
        <v>5.4</v>
      </c>
      <c r="AH77" s="8">
        <v>20.0501253132832</v>
      </c>
      <c r="AI77" s="8">
        <v>14.7757255936675</v>
      </c>
      <c r="AJ77" s="8">
        <v>18.720379146919399</v>
      </c>
      <c r="AK77" s="8">
        <v>13.4502923976608</v>
      </c>
      <c r="AL77" s="8">
        <v>17.399999999999999</v>
      </c>
      <c r="AM77" s="8">
        <v>22.3</v>
      </c>
      <c r="AN77" s="8">
        <v>11.278195488721799</v>
      </c>
      <c r="AO77" s="8">
        <v>7.3298429319371703</v>
      </c>
      <c r="AP77" s="8">
        <v>8.0568720379146903</v>
      </c>
      <c r="AQ77" s="8">
        <v>8.1871345029239802</v>
      </c>
      <c r="AR77" s="8">
        <v>9</v>
      </c>
      <c r="AS77" s="8">
        <v>9.8000000000000007</v>
      </c>
      <c r="AT77" s="8">
        <v>10.0250626566416</v>
      </c>
      <c r="AU77" s="8">
        <v>7.5129533678756504</v>
      </c>
      <c r="AV77" s="8">
        <v>11.137440758293801</v>
      </c>
      <c r="AW77" s="8">
        <v>7.3099415204678397</v>
      </c>
      <c r="AX77" s="8">
        <v>10.989010989011</v>
      </c>
      <c r="AY77" s="8">
        <v>12.0786516853933</v>
      </c>
      <c r="AZ77" s="8">
        <v>10.526315789473699</v>
      </c>
      <c r="BA77" s="8">
        <v>6.99481865284974</v>
      </c>
      <c r="BB77" s="8">
        <v>8.7677725118483405</v>
      </c>
      <c r="BC77" s="8">
        <v>5.2631578947368398</v>
      </c>
      <c r="BD77" s="8">
        <v>9.6153846153846203</v>
      </c>
      <c r="BE77" s="8">
        <v>7.6712328767123301</v>
      </c>
      <c r="BF77" s="8">
        <v>6.51629072681704</v>
      </c>
      <c r="BG77" s="8">
        <v>7.3107049608355101</v>
      </c>
      <c r="BH77" s="8">
        <v>7.8199052132701397</v>
      </c>
      <c r="BI77" s="8">
        <v>5.2631578947368398</v>
      </c>
      <c r="BJ77" s="37">
        <v>4.3956043956044004</v>
      </c>
      <c r="BK77" s="8">
        <v>4.6575342465753398</v>
      </c>
    </row>
    <row r="78" spans="1:63" x14ac:dyDescent="0.25">
      <c r="A78" s="66"/>
      <c r="B78" s="10">
        <v>72</v>
      </c>
      <c r="C78" s="7" t="s">
        <v>85</v>
      </c>
      <c r="D78" s="8">
        <v>8.1545064377682408</v>
      </c>
      <c r="E78" s="8">
        <v>10.0706713780919</v>
      </c>
      <c r="F78" s="8">
        <v>7.67676767676768</v>
      </c>
      <c r="G78" s="8">
        <v>10.4477611940298</v>
      </c>
      <c r="H78" s="8">
        <v>11.4</v>
      </c>
      <c r="I78" s="44">
        <v>14.2</v>
      </c>
      <c r="J78" s="8">
        <v>6.2231759656652397</v>
      </c>
      <c r="K78" s="8">
        <v>7.0298769771528997</v>
      </c>
      <c r="L78" s="8">
        <v>8.2828282828282802</v>
      </c>
      <c r="M78" s="8">
        <v>9.3283582089552208</v>
      </c>
      <c r="N78" s="8">
        <v>9.9</v>
      </c>
      <c r="O78" s="8">
        <v>11.2</v>
      </c>
      <c r="P78" s="8">
        <v>7.5921908893709302</v>
      </c>
      <c r="Q78" s="8">
        <v>8.2311733800350293</v>
      </c>
      <c r="R78" s="8">
        <v>8.5365853658536608</v>
      </c>
      <c r="S78" s="8">
        <v>10.261194029850699</v>
      </c>
      <c r="T78" s="8">
        <v>10.7</v>
      </c>
      <c r="U78" s="8">
        <v>13.5</v>
      </c>
      <c r="V78" s="8">
        <v>6.8522483940042802</v>
      </c>
      <c r="W78" s="8">
        <v>7.6655052264808399</v>
      </c>
      <c r="X78" s="8">
        <v>8.6868686868686904</v>
      </c>
      <c r="Y78" s="8">
        <v>10.820895522388099</v>
      </c>
      <c r="Z78" s="8">
        <v>9</v>
      </c>
      <c r="AA78" s="8">
        <v>5.8</v>
      </c>
      <c r="AB78" s="8">
        <v>7.0815450643776803</v>
      </c>
      <c r="AC78" s="8">
        <v>8.0843585237258306</v>
      </c>
      <c r="AD78" s="8">
        <v>5.4545454545454497</v>
      </c>
      <c r="AE78" s="8">
        <v>7.4626865671641802</v>
      </c>
      <c r="AF78" s="8">
        <v>7</v>
      </c>
      <c r="AG78" s="8">
        <v>7.7</v>
      </c>
      <c r="AH78" s="8">
        <v>19.347826086956498</v>
      </c>
      <c r="AI78" s="8">
        <v>21.746880570409999</v>
      </c>
      <c r="AJ78" s="8">
        <v>19.269776876267699</v>
      </c>
      <c r="AK78" s="8">
        <v>26.305970149253699</v>
      </c>
      <c r="AL78" s="8">
        <v>24</v>
      </c>
      <c r="AM78" s="8">
        <v>27</v>
      </c>
      <c r="AN78" s="8">
        <v>10.300429184549399</v>
      </c>
      <c r="AO78" s="8">
        <v>10.0352112676056</v>
      </c>
      <c r="AP78" s="8">
        <v>9.1093117408906892</v>
      </c>
      <c r="AQ78" s="8">
        <v>11.9402985074627</v>
      </c>
      <c r="AR78" s="8">
        <v>13.3</v>
      </c>
      <c r="AS78" s="8">
        <v>14.9</v>
      </c>
      <c r="AT78" s="8">
        <v>9.2274678111587995</v>
      </c>
      <c r="AU78" s="8">
        <v>9.8939929328621901</v>
      </c>
      <c r="AV78" s="8">
        <v>10.5050505050505</v>
      </c>
      <c r="AW78" s="8">
        <v>15.858208955223899</v>
      </c>
      <c r="AX78" s="8">
        <v>19.8095238095238</v>
      </c>
      <c r="AY78" s="8">
        <v>20.279720279720301</v>
      </c>
      <c r="AZ78" s="8">
        <v>4.5064377682403398</v>
      </c>
      <c r="BA78" s="8">
        <v>7.2438162544169602</v>
      </c>
      <c r="BB78" s="8">
        <v>8.0808080808080796</v>
      </c>
      <c r="BC78" s="8">
        <v>10.4477611940298</v>
      </c>
      <c r="BD78" s="8">
        <v>11.047619047618999</v>
      </c>
      <c r="BE78" s="8">
        <v>9.0909090909090899</v>
      </c>
      <c r="BF78" s="8">
        <v>7.0815450643776803</v>
      </c>
      <c r="BG78" s="8">
        <v>6.9395017793594302</v>
      </c>
      <c r="BH78" s="8">
        <v>4.6464646464646497</v>
      </c>
      <c r="BI78" s="8">
        <v>8.2089552238806007</v>
      </c>
      <c r="BJ78" s="37">
        <v>9.1428571428571406</v>
      </c>
      <c r="BK78" s="8">
        <v>10.2564102564103</v>
      </c>
    </row>
    <row r="79" spans="1:63" x14ac:dyDescent="0.25">
      <c r="A79" s="66"/>
      <c r="B79" s="10">
        <v>73</v>
      </c>
      <c r="C79" s="7" t="s">
        <v>86</v>
      </c>
      <c r="D79" s="8">
        <v>10.4166666666667</v>
      </c>
      <c r="E79" s="8">
        <v>0</v>
      </c>
      <c r="F79" s="8">
        <v>10.1694915254237</v>
      </c>
      <c r="G79" s="8">
        <v>15</v>
      </c>
      <c r="H79" s="8">
        <v>9.6999999999999993</v>
      </c>
      <c r="I79" s="44">
        <v>4.7</v>
      </c>
      <c r="J79" s="8">
        <v>8.3333333333333304</v>
      </c>
      <c r="K79" s="8">
        <v>0</v>
      </c>
      <c r="L79" s="8">
        <v>3.3898305084745801</v>
      </c>
      <c r="M79" s="8">
        <v>10</v>
      </c>
      <c r="N79" s="8">
        <v>16.100000000000001</v>
      </c>
      <c r="O79" s="8">
        <v>0</v>
      </c>
      <c r="P79" s="8">
        <v>10.4166666666667</v>
      </c>
      <c r="Q79" s="8">
        <v>0</v>
      </c>
      <c r="R79" s="8">
        <v>13.559322033898299</v>
      </c>
      <c r="S79" s="8">
        <v>12.5</v>
      </c>
      <c r="T79" s="8">
        <v>6.5</v>
      </c>
      <c r="U79" s="8">
        <v>0</v>
      </c>
      <c r="V79" s="8">
        <v>8.3333333333333304</v>
      </c>
      <c r="W79" s="8">
        <v>0</v>
      </c>
      <c r="X79" s="8">
        <v>11.864406779661</v>
      </c>
      <c r="Y79" s="8">
        <v>10</v>
      </c>
      <c r="Z79" s="8">
        <v>22.6</v>
      </c>
      <c r="AA79" s="8">
        <v>2.2999999999999998</v>
      </c>
      <c r="AB79" s="8">
        <v>6.25</v>
      </c>
      <c r="AC79" s="8">
        <v>0</v>
      </c>
      <c r="AD79" s="8">
        <v>1.6949152542372901</v>
      </c>
      <c r="AE79" s="8">
        <v>10</v>
      </c>
      <c r="AF79" s="8">
        <v>6.5</v>
      </c>
      <c r="AG79" s="8">
        <v>0</v>
      </c>
      <c r="AH79" s="8">
        <v>18.75</v>
      </c>
      <c r="AI79" s="8">
        <v>0</v>
      </c>
      <c r="AJ79" s="8">
        <v>23.728813559321999</v>
      </c>
      <c r="AK79" s="8">
        <v>27.5</v>
      </c>
      <c r="AL79" s="8">
        <v>29</v>
      </c>
      <c r="AM79" s="8">
        <v>7</v>
      </c>
      <c r="AN79" s="8">
        <v>8.3333333333333304</v>
      </c>
      <c r="AO79" s="8">
        <v>0</v>
      </c>
      <c r="AP79" s="8">
        <v>10.1694915254237</v>
      </c>
      <c r="AQ79" s="8">
        <v>15</v>
      </c>
      <c r="AR79" s="8">
        <v>12.9</v>
      </c>
      <c r="AS79" s="8">
        <v>0</v>
      </c>
      <c r="AT79" s="8">
        <v>18.75</v>
      </c>
      <c r="AU79" s="8">
        <v>14.705882352941201</v>
      </c>
      <c r="AV79" s="8">
        <v>11.864406779661</v>
      </c>
      <c r="AW79" s="8">
        <v>20</v>
      </c>
      <c r="AX79" s="8">
        <v>29.0322580645161</v>
      </c>
      <c r="AY79" s="8">
        <v>2.32558139534884</v>
      </c>
      <c r="AZ79" s="8">
        <v>8.3333333333333304</v>
      </c>
      <c r="BA79" s="8">
        <v>5.8823529411764701</v>
      </c>
      <c r="BB79" s="8">
        <v>10.1694915254237</v>
      </c>
      <c r="BC79" s="8">
        <v>22.5</v>
      </c>
      <c r="BD79" s="8">
        <v>6.4516129032258096</v>
      </c>
      <c r="BE79" s="8">
        <v>9.3023255813953494</v>
      </c>
      <c r="BF79" s="8">
        <v>4.1666666666666696</v>
      </c>
      <c r="BG79" s="8">
        <v>0</v>
      </c>
      <c r="BH79" s="8">
        <v>10.1694915254237</v>
      </c>
      <c r="BI79" s="8">
        <v>10</v>
      </c>
      <c r="BJ79" s="37">
        <v>6.4516129032258096</v>
      </c>
      <c r="BK79" s="8">
        <v>2.32558139534884</v>
      </c>
    </row>
    <row r="80" spans="1:63" x14ac:dyDescent="0.25">
      <c r="A80" s="66"/>
      <c r="B80" s="10">
        <v>74</v>
      </c>
      <c r="C80" s="7" t="s">
        <v>46</v>
      </c>
      <c r="D80" s="8">
        <v>4.2435424354243496</v>
      </c>
      <c r="E80" s="8">
        <v>4.9246813441483202</v>
      </c>
      <c r="F80" s="8">
        <v>4.2671614100185504</v>
      </c>
      <c r="G80" s="8">
        <v>4.55607476635514</v>
      </c>
      <c r="H80" s="8">
        <v>6.6</v>
      </c>
      <c r="I80" s="44">
        <v>4.8</v>
      </c>
      <c r="J80" s="8">
        <v>5.1660516605166098</v>
      </c>
      <c r="K80" s="8">
        <v>5.1014492753623202</v>
      </c>
      <c r="L80" s="8">
        <v>5.7549504950495098</v>
      </c>
      <c r="M80" s="8">
        <v>5.6074766355140202</v>
      </c>
      <c r="N80" s="8">
        <v>6.4</v>
      </c>
      <c r="O80" s="8">
        <v>7.8</v>
      </c>
      <c r="P80" s="8">
        <v>5.8312655086848597</v>
      </c>
      <c r="Q80" s="8">
        <v>5.9475218658892102</v>
      </c>
      <c r="R80" s="8">
        <v>6.1759201497192802</v>
      </c>
      <c r="S80" s="8">
        <v>5.3801169590643303</v>
      </c>
      <c r="T80" s="8">
        <v>5.9</v>
      </c>
      <c r="U80" s="8">
        <v>7.7</v>
      </c>
      <c r="V80" s="8">
        <v>3.3251231527093599</v>
      </c>
      <c r="W80" s="8">
        <v>2.9548088064889901</v>
      </c>
      <c r="X80" s="8">
        <v>2.6592455163883701</v>
      </c>
      <c r="Y80" s="8">
        <v>2.68691588785047</v>
      </c>
      <c r="Z80" s="8">
        <v>4</v>
      </c>
      <c r="AA80" s="8">
        <v>2.6</v>
      </c>
      <c r="AB80" s="8">
        <v>5.2275522755227604</v>
      </c>
      <c r="AC80" s="8">
        <v>4.5217391304347796</v>
      </c>
      <c r="AD80" s="8">
        <v>5.0711193568336403</v>
      </c>
      <c r="AE80" s="8">
        <v>4.7897196261682202</v>
      </c>
      <c r="AF80" s="8">
        <v>6.2</v>
      </c>
      <c r="AG80" s="8">
        <v>4.9000000000000004</v>
      </c>
      <c r="AH80" s="8">
        <v>13.267203967761899</v>
      </c>
      <c r="AI80" s="8">
        <v>12.6891734575087</v>
      </c>
      <c r="AJ80" s="8">
        <v>13.416149068323</v>
      </c>
      <c r="AK80" s="8">
        <v>12.9748684979544</v>
      </c>
      <c r="AL80" s="8">
        <v>15.6</v>
      </c>
      <c r="AM80" s="8">
        <v>14.9</v>
      </c>
      <c r="AN80" s="8">
        <v>5.7846153846153801</v>
      </c>
      <c r="AO80" s="8">
        <v>5.8584686774941996</v>
      </c>
      <c r="AP80" s="8">
        <v>5.9479553903345703</v>
      </c>
      <c r="AQ80" s="8">
        <v>5.5490654205607504</v>
      </c>
      <c r="AR80" s="8">
        <v>7.4</v>
      </c>
      <c r="AS80" s="8">
        <v>7.6</v>
      </c>
      <c r="AT80" s="8">
        <v>6.5805658056580603</v>
      </c>
      <c r="AU80" s="8">
        <v>8.2850521436848208</v>
      </c>
      <c r="AV80" s="8">
        <v>6.9925742574257397</v>
      </c>
      <c r="AW80" s="8">
        <v>7.0677570093457902</v>
      </c>
      <c r="AX80" s="8">
        <v>7.6576576576576603</v>
      </c>
      <c r="AY80" s="8">
        <v>8.0475857242827207</v>
      </c>
      <c r="AZ80" s="8">
        <v>4.7970479704797002</v>
      </c>
      <c r="BA80" s="8">
        <v>4.8088064889918902</v>
      </c>
      <c r="BB80" s="8">
        <v>4.8237476808905404</v>
      </c>
      <c r="BC80" s="8">
        <v>5.3154205607476603</v>
      </c>
      <c r="BD80" s="8">
        <v>6.4350064350064304</v>
      </c>
      <c r="BE80" s="8">
        <v>4.8985304408677397</v>
      </c>
      <c r="BF80" s="8">
        <v>4.9815498154981501</v>
      </c>
      <c r="BG80" s="8">
        <v>3.93974507531866</v>
      </c>
      <c r="BH80" s="8">
        <v>3.8961038961039001</v>
      </c>
      <c r="BI80" s="8">
        <v>4.4976635514018701</v>
      </c>
      <c r="BJ80" s="37">
        <v>5.3410553410553403</v>
      </c>
      <c r="BK80" s="8">
        <v>3.9888033589923002</v>
      </c>
    </row>
    <row r="81" spans="1:63" x14ac:dyDescent="0.25">
      <c r="A81" s="66"/>
      <c r="B81" s="10">
        <v>75</v>
      </c>
      <c r="C81" s="7" t="s">
        <v>47</v>
      </c>
      <c r="D81" s="8">
        <v>8.5616438356164402</v>
      </c>
      <c r="E81" s="8">
        <v>9.0128755364806903</v>
      </c>
      <c r="F81" s="8">
        <v>7.4813944379161796</v>
      </c>
      <c r="G81" s="8">
        <v>8.3886752883607105</v>
      </c>
      <c r="H81" s="8">
        <v>6.9</v>
      </c>
      <c r="I81" s="44">
        <v>7.5</v>
      </c>
      <c r="J81" s="8">
        <v>9.1947458595088492</v>
      </c>
      <c r="K81" s="8">
        <v>8.9037817137386295</v>
      </c>
      <c r="L81" s="8">
        <v>9.0980392156862706</v>
      </c>
      <c r="M81" s="8">
        <v>7.8616352201257902</v>
      </c>
      <c r="N81" s="8">
        <v>9</v>
      </c>
      <c r="O81" s="8">
        <v>10.3</v>
      </c>
      <c r="P81" s="8">
        <v>8.8863242931333009</v>
      </c>
      <c r="Q81" s="8">
        <v>7.8516377649325602</v>
      </c>
      <c r="R81" s="8">
        <v>6.3618290258449299</v>
      </c>
      <c r="S81" s="8">
        <v>6.9473684210526301</v>
      </c>
      <c r="T81" s="8">
        <v>7</v>
      </c>
      <c r="U81" s="8">
        <v>8.5</v>
      </c>
      <c r="V81" s="8">
        <v>6.6210045662100496</v>
      </c>
      <c r="W81" s="8">
        <v>8.0990948070509798</v>
      </c>
      <c r="X81" s="8">
        <v>6.7450980392156898</v>
      </c>
      <c r="Y81" s="8">
        <v>6.5148861646234701</v>
      </c>
      <c r="Z81" s="8">
        <v>8.6999999999999993</v>
      </c>
      <c r="AA81" s="8">
        <v>6.9</v>
      </c>
      <c r="AB81" s="8">
        <v>11.0159817351598</v>
      </c>
      <c r="AC81" s="8">
        <v>11.0951697752272</v>
      </c>
      <c r="AD81" s="8">
        <v>10.078431372549</v>
      </c>
      <c r="AE81" s="8">
        <v>7.6519916142557696</v>
      </c>
      <c r="AF81" s="8">
        <v>7.4</v>
      </c>
      <c r="AG81" s="8">
        <v>8.9</v>
      </c>
      <c r="AH81" s="8">
        <v>23.407917383821001</v>
      </c>
      <c r="AI81" s="8">
        <v>21.755909310178499</v>
      </c>
      <c r="AJ81" s="8">
        <v>21.366163621922201</v>
      </c>
      <c r="AK81" s="8">
        <v>20.434630213809999</v>
      </c>
      <c r="AL81" s="8">
        <v>19.899999999999999</v>
      </c>
      <c r="AM81" s="8">
        <v>21.4</v>
      </c>
      <c r="AN81" s="8">
        <v>11.212814645308899</v>
      </c>
      <c r="AO81" s="8">
        <v>11.3984674329502</v>
      </c>
      <c r="AP81" s="8">
        <v>9.8862298940761093</v>
      </c>
      <c r="AQ81" s="8">
        <v>9.5588235294117592</v>
      </c>
      <c r="AR81" s="8">
        <v>10.1</v>
      </c>
      <c r="AS81" s="8">
        <v>11.5</v>
      </c>
      <c r="AT81" s="8">
        <v>11.364934323243901</v>
      </c>
      <c r="AU81" s="8">
        <v>10.300429184549399</v>
      </c>
      <c r="AV81" s="8">
        <v>8.6956521739130395</v>
      </c>
      <c r="AW81" s="8">
        <v>11.045089129674899</v>
      </c>
      <c r="AX81" s="8">
        <v>9.0023513604299605</v>
      </c>
      <c r="AY81" s="8">
        <v>11.256746337702401</v>
      </c>
      <c r="AZ81" s="8">
        <v>7.5342465753424701</v>
      </c>
      <c r="BA81" s="8">
        <v>7.3950381679389299</v>
      </c>
      <c r="BB81" s="8">
        <v>6.4238151194672897</v>
      </c>
      <c r="BC81" s="8">
        <v>7.5174825174825202</v>
      </c>
      <c r="BD81" s="8">
        <v>7.1548538797447101</v>
      </c>
      <c r="BE81" s="8">
        <v>8.7929039722329296</v>
      </c>
      <c r="BF81" s="8">
        <v>6.1073059360730602</v>
      </c>
      <c r="BG81" s="8">
        <v>8.0706781279847206</v>
      </c>
      <c r="BH81" s="8">
        <v>7.2912583300666398</v>
      </c>
      <c r="BI81" s="8">
        <v>7.2027972027971998</v>
      </c>
      <c r="BJ81" s="37">
        <v>5.2065838092038996</v>
      </c>
      <c r="BK81" s="8">
        <v>5.24489008870035</v>
      </c>
    </row>
    <row r="82" spans="1:63" x14ac:dyDescent="0.25">
      <c r="A82" s="66"/>
      <c r="B82" s="10">
        <v>76</v>
      </c>
      <c r="C82" s="7" t="s">
        <v>48</v>
      </c>
      <c r="D82" s="8">
        <v>9.4470046082949306</v>
      </c>
      <c r="E82" s="8">
        <v>11.0416666666667</v>
      </c>
      <c r="F82" s="8">
        <v>7.3724007561436702</v>
      </c>
      <c r="G82" s="8">
        <v>8.1771720613287897</v>
      </c>
      <c r="H82" s="8">
        <v>7.5</v>
      </c>
      <c r="I82" s="44">
        <v>12.1</v>
      </c>
      <c r="J82" s="8">
        <v>11.5207373271889</v>
      </c>
      <c r="K82" s="8">
        <v>11.273486430062601</v>
      </c>
      <c r="L82" s="8">
        <v>9.8113207547169807</v>
      </c>
      <c r="M82" s="8">
        <v>9.0289608177172092</v>
      </c>
      <c r="N82" s="8">
        <v>10.1</v>
      </c>
      <c r="O82" s="8">
        <v>12.1</v>
      </c>
      <c r="P82" s="8">
        <v>12.933025404157</v>
      </c>
      <c r="Q82" s="8">
        <v>10.0418410041841</v>
      </c>
      <c r="R82" s="8">
        <v>10.019267822735999</v>
      </c>
      <c r="S82" s="8">
        <v>11.1492281303602</v>
      </c>
      <c r="T82" s="8">
        <v>9.4</v>
      </c>
      <c r="U82" s="8">
        <v>12.9</v>
      </c>
      <c r="V82" s="8">
        <v>8.5253456221198203</v>
      </c>
      <c r="W82" s="8">
        <v>8.3507306889352808</v>
      </c>
      <c r="X82" s="8">
        <v>7.3724007561436702</v>
      </c>
      <c r="Y82" s="8">
        <v>8.0068143100511104</v>
      </c>
      <c r="Z82" s="8">
        <v>8.3000000000000007</v>
      </c>
      <c r="AA82" s="8">
        <v>7.5</v>
      </c>
      <c r="AB82" s="8">
        <v>6.4516129032258096</v>
      </c>
      <c r="AC82" s="8">
        <v>7.2916666666666696</v>
      </c>
      <c r="AD82" s="8">
        <v>6.4150943396226401</v>
      </c>
      <c r="AE82" s="8">
        <v>5.9625212947189103</v>
      </c>
      <c r="AF82" s="8">
        <v>5.4</v>
      </c>
      <c r="AG82" s="8">
        <v>8.3000000000000007</v>
      </c>
      <c r="AH82" s="8">
        <v>24.193548387096801</v>
      </c>
      <c r="AI82" s="8">
        <v>22.9166666666667</v>
      </c>
      <c r="AJ82" s="8">
        <v>21.689059500959701</v>
      </c>
      <c r="AK82" s="8">
        <v>23.116438356164402</v>
      </c>
      <c r="AL82" s="8">
        <v>21.4</v>
      </c>
      <c r="AM82" s="8">
        <v>27.5</v>
      </c>
      <c r="AN82" s="8">
        <v>13.394919168591199</v>
      </c>
      <c r="AO82" s="8">
        <v>13.152400835073101</v>
      </c>
      <c r="AP82" s="8">
        <v>11.8867924528302</v>
      </c>
      <c r="AQ82" s="8">
        <v>11.073253833049399</v>
      </c>
      <c r="AR82" s="8">
        <v>9.4</v>
      </c>
      <c r="AS82" s="8">
        <v>14.5</v>
      </c>
      <c r="AT82" s="8">
        <v>18.202764976958498</v>
      </c>
      <c r="AU82" s="8">
        <v>13.75</v>
      </c>
      <c r="AV82" s="8">
        <v>10.018903591682401</v>
      </c>
      <c r="AW82" s="8">
        <v>14.991482112436101</v>
      </c>
      <c r="AX82" s="8">
        <v>10.412926391382401</v>
      </c>
      <c r="AY82" s="8">
        <v>13.8613861386139</v>
      </c>
      <c r="AZ82" s="8">
        <v>11.9815668202765</v>
      </c>
      <c r="BA82" s="8">
        <v>8.5416666666666696</v>
      </c>
      <c r="BB82" s="8">
        <v>7.18336483931947</v>
      </c>
      <c r="BC82" s="8">
        <v>9.1993185689948902</v>
      </c>
      <c r="BD82" s="8">
        <v>7.7199281867145402</v>
      </c>
      <c r="BE82" s="8">
        <v>7.1287128712871297</v>
      </c>
      <c r="BF82" s="8">
        <v>7.3732718894009199</v>
      </c>
      <c r="BG82" s="8">
        <v>7.7083333333333304</v>
      </c>
      <c r="BH82" s="8">
        <v>6.6162570888468801</v>
      </c>
      <c r="BI82" s="8">
        <v>6.8143100511073298</v>
      </c>
      <c r="BJ82" s="37">
        <v>7.19424460431655</v>
      </c>
      <c r="BK82" s="8">
        <v>8.9108910891089099</v>
      </c>
    </row>
    <row r="83" spans="1:63" x14ac:dyDescent="0.25">
      <c r="A83" s="66"/>
      <c r="B83" s="10">
        <v>77</v>
      </c>
      <c r="C83" s="7" t="s">
        <v>49</v>
      </c>
      <c r="D83" s="8">
        <v>8.89328063241107</v>
      </c>
      <c r="E83" s="8">
        <v>10</v>
      </c>
      <c r="F83" s="8">
        <v>9.8636495503336192</v>
      </c>
      <c r="G83" s="8">
        <v>8.5043319653442797</v>
      </c>
      <c r="H83" s="8">
        <v>8.9</v>
      </c>
      <c r="I83" s="44">
        <v>9.1</v>
      </c>
      <c r="J83" s="8">
        <v>11.4624505928854</v>
      </c>
      <c r="K83" s="8">
        <v>12.7187864644107</v>
      </c>
      <c r="L83" s="8">
        <v>12.391178177597199</v>
      </c>
      <c r="M83" s="8">
        <v>10.291438979963599</v>
      </c>
      <c r="N83" s="8">
        <v>10.199999999999999</v>
      </c>
      <c r="O83" s="8">
        <v>13.4</v>
      </c>
      <c r="P83" s="8">
        <v>8.6266732771442705</v>
      </c>
      <c r="Q83" s="8">
        <v>9.7064579256360108</v>
      </c>
      <c r="R83" s="8">
        <v>9.0221187427240999</v>
      </c>
      <c r="S83" s="8">
        <v>8.0969807868252506</v>
      </c>
      <c r="T83" s="8">
        <v>8</v>
      </c>
      <c r="U83" s="8">
        <v>9</v>
      </c>
      <c r="V83" s="8">
        <v>8.1308874566187406</v>
      </c>
      <c r="W83" s="8">
        <v>8.4594489716724901</v>
      </c>
      <c r="X83" s="8">
        <v>7.6342525399129197</v>
      </c>
      <c r="Y83" s="8">
        <v>7.58542141230068</v>
      </c>
      <c r="Z83" s="8">
        <v>8.1</v>
      </c>
      <c r="AA83" s="8">
        <v>9.1</v>
      </c>
      <c r="AB83" s="8">
        <v>9.9802371541502009</v>
      </c>
      <c r="AC83" s="8">
        <v>9.9260412611911306</v>
      </c>
      <c r="AD83" s="8">
        <v>10.908035973310101</v>
      </c>
      <c r="AE83" s="8">
        <v>9.6788886358460502</v>
      </c>
      <c r="AF83" s="8">
        <v>9.1999999999999993</v>
      </c>
      <c r="AG83" s="8">
        <v>11</v>
      </c>
      <c r="AH83" s="8">
        <v>23.4158415841584</v>
      </c>
      <c r="AI83" s="8">
        <v>24.990238188207702</v>
      </c>
      <c r="AJ83" s="8">
        <v>26.009880848590502</v>
      </c>
      <c r="AK83" s="8">
        <v>22.7833638025594</v>
      </c>
      <c r="AL83" s="8">
        <v>21.7</v>
      </c>
      <c r="AM83" s="8">
        <v>25.4</v>
      </c>
      <c r="AN83" s="8">
        <v>12.9143988124691</v>
      </c>
      <c r="AO83" s="8">
        <v>13.211223694466099</v>
      </c>
      <c r="AP83" s="8">
        <v>12.9790940766551</v>
      </c>
      <c r="AQ83" s="8">
        <v>11.268248175182499</v>
      </c>
      <c r="AR83" s="8">
        <v>11.4</v>
      </c>
      <c r="AS83" s="8">
        <v>13.2</v>
      </c>
      <c r="AT83" s="8">
        <v>9.9308300395256897</v>
      </c>
      <c r="AU83" s="8">
        <v>13.935383417672201</v>
      </c>
      <c r="AV83" s="8">
        <v>12.474615607774901</v>
      </c>
      <c r="AW83" s="8">
        <v>12.1094640820981</v>
      </c>
      <c r="AX83" s="8">
        <v>11.787315823190299</v>
      </c>
      <c r="AY83" s="8">
        <v>10.928110393946101</v>
      </c>
      <c r="AZ83" s="8">
        <v>8.99209486166008</v>
      </c>
      <c r="BA83" s="8">
        <v>7.2762645914396904</v>
      </c>
      <c r="BB83" s="8">
        <v>7.8641903656413197</v>
      </c>
      <c r="BC83" s="8">
        <v>7.34049851360622</v>
      </c>
      <c r="BD83" s="8">
        <v>6.7691650651291901</v>
      </c>
      <c r="BE83" s="8">
        <v>7.2334742933451999</v>
      </c>
      <c r="BF83" s="8">
        <v>7.6086956521739104</v>
      </c>
      <c r="BG83" s="8">
        <v>6.9758378799688199</v>
      </c>
      <c r="BH83" s="8">
        <v>6.9355774811375497</v>
      </c>
      <c r="BI83" s="8">
        <v>5.9293044469783398</v>
      </c>
      <c r="BJ83" s="37">
        <v>5.66239316239316</v>
      </c>
      <c r="BK83" s="8">
        <v>6.6325395058980599</v>
      </c>
    </row>
    <row r="84" spans="1:63" x14ac:dyDescent="0.25">
      <c r="A84" s="66"/>
      <c r="B84" s="10">
        <v>78</v>
      </c>
      <c r="C84" s="7" t="s">
        <v>50</v>
      </c>
      <c r="D84" s="8">
        <v>8.1784386617100395</v>
      </c>
      <c r="E84" s="8">
        <v>8.4063047285464094</v>
      </c>
      <c r="F84" s="8">
        <v>11.470113085622</v>
      </c>
      <c r="G84" s="8">
        <v>9.3959731543624194</v>
      </c>
      <c r="H84" s="8">
        <v>9.5</v>
      </c>
      <c r="I84" s="44">
        <v>7.8</v>
      </c>
      <c r="J84" s="8">
        <v>8.36431226765799</v>
      </c>
      <c r="K84" s="8">
        <v>5.9544658493870397</v>
      </c>
      <c r="L84" s="8">
        <v>13.085621970920799</v>
      </c>
      <c r="M84" s="8">
        <v>9.8993288590604003</v>
      </c>
      <c r="N84" s="8">
        <v>9.3000000000000007</v>
      </c>
      <c r="O84" s="8">
        <v>8.9</v>
      </c>
      <c r="P84" s="8">
        <v>9.77443609022556</v>
      </c>
      <c r="Q84" s="8">
        <v>7.1047957371225596</v>
      </c>
      <c r="R84" s="8">
        <v>10.8239095315024</v>
      </c>
      <c r="S84" s="8">
        <v>8.8926174496644297</v>
      </c>
      <c r="T84" s="8">
        <v>9.1</v>
      </c>
      <c r="U84" s="8">
        <v>10.199999999999999</v>
      </c>
      <c r="V84" s="8">
        <v>5.9590316573556796</v>
      </c>
      <c r="W84" s="8">
        <v>5.6042031523642697</v>
      </c>
      <c r="X84" s="8">
        <v>9.2084006462035504</v>
      </c>
      <c r="Y84" s="8">
        <v>5.3691275167785202</v>
      </c>
      <c r="Z84" s="8">
        <v>5.4</v>
      </c>
      <c r="AA84" s="8">
        <v>5</v>
      </c>
      <c r="AB84" s="8">
        <v>10.037174721189601</v>
      </c>
      <c r="AC84" s="8">
        <v>9.6322241681260898</v>
      </c>
      <c r="AD84" s="8">
        <v>11.793214862681699</v>
      </c>
      <c r="AE84" s="8">
        <v>6.5436241610738302</v>
      </c>
      <c r="AF84" s="8">
        <v>7.4</v>
      </c>
      <c r="AG84" s="8">
        <v>6.9</v>
      </c>
      <c r="AH84" s="8">
        <v>22.429906542056099</v>
      </c>
      <c r="AI84" s="8">
        <v>18.085106382978701</v>
      </c>
      <c r="AJ84" s="8">
        <v>25.848142164781901</v>
      </c>
      <c r="AK84" s="8">
        <v>19.295302013422798</v>
      </c>
      <c r="AL84" s="8">
        <v>18.3</v>
      </c>
      <c r="AM84" s="8">
        <v>18.2</v>
      </c>
      <c r="AN84" s="8">
        <v>10.820895522388099</v>
      </c>
      <c r="AO84" s="8">
        <v>8.9473684210526301</v>
      </c>
      <c r="AP84" s="8">
        <v>14.701130856219701</v>
      </c>
      <c r="AQ84" s="8">
        <v>11.0738255033557</v>
      </c>
      <c r="AR84" s="8">
        <v>11.1</v>
      </c>
      <c r="AS84" s="8">
        <v>10.7</v>
      </c>
      <c r="AT84" s="8">
        <v>14.4981412639405</v>
      </c>
      <c r="AU84" s="8">
        <v>14.535901926444801</v>
      </c>
      <c r="AV84" s="8">
        <v>12.459546925566301</v>
      </c>
      <c r="AW84" s="8">
        <v>12.9194630872483</v>
      </c>
      <c r="AX84" s="8">
        <v>9.3511450381679406</v>
      </c>
      <c r="AY84" s="8">
        <v>11.091234347048299</v>
      </c>
      <c r="AZ84" s="8">
        <v>5.9479553903345703</v>
      </c>
      <c r="BA84" s="8">
        <v>7.35551663747811</v>
      </c>
      <c r="BB84" s="8">
        <v>7.7544426494345702</v>
      </c>
      <c r="BC84" s="8">
        <v>6.3758389261744997</v>
      </c>
      <c r="BD84" s="8">
        <v>10.877862595419799</v>
      </c>
      <c r="BE84" s="8">
        <v>6.9767441860465098</v>
      </c>
      <c r="BF84" s="8">
        <v>5.5865921787709496</v>
      </c>
      <c r="BG84" s="8">
        <v>6.65499124343257</v>
      </c>
      <c r="BH84" s="8">
        <v>8.8852988691437798</v>
      </c>
      <c r="BI84" s="8">
        <v>6.20805369127517</v>
      </c>
      <c r="BJ84" s="37">
        <v>8.0152671755725198</v>
      </c>
      <c r="BK84" s="8">
        <v>5.5456171735241497</v>
      </c>
    </row>
    <row r="85" spans="1:63" x14ac:dyDescent="0.25">
      <c r="A85" s="66"/>
      <c r="B85" s="10">
        <v>79</v>
      </c>
      <c r="C85" s="7" t="s">
        <v>87</v>
      </c>
      <c r="D85" s="8">
        <v>6.8445475638051096</v>
      </c>
      <c r="E85" s="8">
        <v>6.1555075593952502</v>
      </c>
      <c r="F85" s="8">
        <v>6.3914027149321297</v>
      </c>
      <c r="G85" s="8">
        <v>7.7899596076168498</v>
      </c>
      <c r="H85" s="8">
        <v>8.3000000000000007</v>
      </c>
      <c r="I85" s="44">
        <v>7.2</v>
      </c>
      <c r="J85" s="8">
        <v>7.3085846867749398</v>
      </c>
      <c r="K85" s="8">
        <v>7.00808625336927</v>
      </c>
      <c r="L85" s="8">
        <v>8.3144796380090504</v>
      </c>
      <c r="M85" s="8">
        <v>8.1361800346220399</v>
      </c>
      <c r="N85" s="8">
        <v>7</v>
      </c>
      <c r="O85" s="8">
        <v>7.5</v>
      </c>
      <c r="P85" s="8">
        <v>8.4785133565621393</v>
      </c>
      <c r="Q85" s="8">
        <v>7.6017130620984998</v>
      </c>
      <c r="R85" s="8">
        <v>8.3191850594227503</v>
      </c>
      <c r="S85" s="8">
        <v>8.5549132947976894</v>
      </c>
      <c r="T85" s="8">
        <v>6</v>
      </c>
      <c r="U85" s="8">
        <v>8.6</v>
      </c>
      <c r="V85" s="8">
        <v>4.3503480278422302</v>
      </c>
      <c r="W85" s="8">
        <v>4.3338683788122001</v>
      </c>
      <c r="X85" s="8">
        <v>5.7692307692307701</v>
      </c>
      <c r="Y85" s="8">
        <v>6.4050778995960798</v>
      </c>
      <c r="Z85" s="8">
        <v>7.4</v>
      </c>
      <c r="AA85" s="8">
        <v>4.9000000000000004</v>
      </c>
      <c r="AB85" s="8">
        <v>4.292343387471</v>
      </c>
      <c r="AC85" s="8">
        <v>5.9203444564047398</v>
      </c>
      <c r="AD85" s="8">
        <v>4.5248868778280498</v>
      </c>
      <c r="AE85" s="8">
        <v>5.5972302365839601</v>
      </c>
      <c r="AF85" s="8">
        <v>4.9000000000000004</v>
      </c>
      <c r="AG85" s="8">
        <v>3.9</v>
      </c>
      <c r="AH85" s="8">
        <v>17.875798026697598</v>
      </c>
      <c r="AI85" s="8">
        <v>16.9546436285097</v>
      </c>
      <c r="AJ85" s="8">
        <v>17.1477079796265</v>
      </c>
      <c r="AK85" s="8">
        <v>19.526285384171</v>
      </c>
      <c r="AL85" s="8">
        <v>19.600000000000001</v>
      </c>
      <c r="AM85" s="8">
        <v>18.5</v>
      </c>
      <c r="AN85" s="8">
        <v>7.8306264501160099</v>
      </c>
      <c r="AO85" s="8">
        <v>7.5471698113207504</v>
      </c>
      <c r="AP85" s="8">
        <v>8.8235294117647101</v>
      </c>
      <c r="AQ85" s="8">
        <v>9.4056549336410793</v>
      </c>
      <c r="AR85" s="8">
        <v>8</v>
      </c>
      <c r="AS85" s="8">
        <v>8.5</v>
      </c>
      <c r="AT85" s="8">
        <v>9.5707656612528993</v>
      </c>
      <c r="AU85" s="8">
        <v>9.34125269978402</v>
      </c>
      <c r="AV85" s="8">
        <v>10.6334841628959</v>
      </c>
      <c r="AW85" s="8">
        <v>10.675129832660099</v>
      </c>
      <c r="AX85" s="8">
        <v>9.5778197857592904</v>
      </c>
      <c r="AY85" s="8">
        <v>10.924369747899201</v>
      </c>
      <c r="AZ85" s="8">
        <v>7.5986078886310899</v>
      </c>
      <c r="BA85" s="8">
        <v>6.1555075593952502</v>
      </c>
      <c r="BB85" s="8">
        <v>7.4095022624434401</v>
      </c>
      <c r="BC85" s="8">
        <v>8.3092902481246398</v>
      </c>
      <c r="BD85" s="8">
        <v>8.9477000630119701</v>
      </c>
      <c r="BE85" s="8">
        <v>7.8215901745313499</v>
      </c>
      <c r="BF85" s="8">
        <v>5.9164733178654298</v>
      </c>
      <c r="BG85" s="8">
        <v>5.2603036876355702</v>
      </c>
      <c r="BH85" s="8">
        <v>5.4298642533936698</v>
      </c>
      <c r="BI85" s="8">
        <v>7.4289030760301804</v>
      </c>
      <c r="BJ85" s="37">
        <v>8.8216761184625092</v>
      </c>
      <c r="BK85" s="8">
        <v>5.8177117000646401</v>
      </c>
    </row>
    <row r="86" spans="1:63" x14ac:dyDescent="0.25">
      <c r="A86" s="66"/>
      <c r="B86" s="10">
        <v>80</v>
      </c>
      <c r="C86" s="7" t="s">
        <v>88</v>
      </c>
      <c r="D86" s="8">
        <v>17.3913043478261</v>
      </c>
      <c r="E86" s="8">
        <v>12.987012987012999</v>
      </c>
      <c r="F86" s="8">
        <v>13.4146341463415</v>
      </c>
      <c r="G86" s="8">
        <v>18.181818181818201</v>
      </c>
      <c r="H86" s="8">
        <v>12.1</v>
      </c>
      <c r="I86" s="44">
        <v>7</v>
      </c>
      <c r="J86" s="8">
        <v>15.9420289855072</v>
      </c>
      <c r="K86" s="8">
        <v>16.883116883116902</v>
      </c>
      <c r="L86" s="8">
        <v>13.4146341463415</v>
      </c>
      <c r="M86" s="8">
        <v>9.0909090909090899</v>
      </c>
      <c r="N86" s="8">
        <v>8.6</v>
      </c>
      <c r="O86" s="8">
        <v>9.3000000000000007</v>
      </c>
      <c r="P86" s="8">
        <v>18.840579710144901</v>
      </c>
      <c r="Q86" s="8">
        <v>15.5844155844156</v>
      </c>
      <c r="R86" s="8">
        <v>14.634146341463399</v>
      </c>
      <c r="S86" s="8">
        <v>9.0909090909090899</v>
      </c>
      <c r="T86" s="8">
        <v>10.3</v>
      </c>
      <c r="U86" s="8">
        <v>7</v>
      </c>
      <c r="V86" s="8">
        <v>10.144927536231901</v>
      </c>
      <c r="W86" s="8">
        <v>15.5844155844156</v>
      </c>
      <c r="X86" s="8">
        <v>14.634146341463399</v>
      </c>
      <c r="Y86" s="8">
        <v>9.0909090909090899</v>
      </c>
      <c r="Z86" s="8">
        <v>10.3</v>
      </c>
      <c r="AA86" s="8">
        <v>9.3000000000000007</v>
      </c>
      <c r="AB86" s="8">
        <v>17.3913043478261</v>
      </c>
      <c r="AC86" s="8">
        <v>7.7922077922077904</v>
      </c>
      <c r="AD86" s="8">
        <v>13.4146341463415</v>
      </c>
      <c r="AE86" s="8">
        <v>14.545454545454501</v>
      </c>
      <c r="AF86" s="8">
        <v>8.6</v>
      </c>
      <c r="AG86" s="8">
        <v>7</v>
      </c>
      <c r="AH86" s="8">
        <v>28.985507246376802</v>
      </c>
      <c r="AI86" s="8">
        <v>27.272727272727298</v>
      </c>
      <c r="AJ86" s="8">
        <v>29.268292682926798</v>
      </c>
      <c r="AK86" s="8">
        <v>29.090909090909101</v>
      </c>
      <c r="AL86" s="8">
        <v>20.7</v>
      </c>
      <c r="AM86" s="8">
        <v>23.3</v>
      </c>
      <c r="AN86" s="8">
        <v>21.739130434782599</v>
      </c>
      <c r="AO86" s="8">
        <v>19.480519480519501</v>
      </c>
      <c r="AP86" s="8">
        <v>24.390243902439</v>
      </c>
      <c r="AQ86" s="8">
        <v>14.545454545454501</v>
      </c>
      <c r="AR86" s="8">
        <v>12.1</v>
      </c>
      <c r="AS86" s="8">
        <v>11.6</v>
      </c>
      <c r="AT86" s="8">
        <v>20.289855072463801</v>
      </c>
      <c r="AU86" s="8">
        <v>19.480519480519501</v>
      </c>
      <c r="AV86" s="8">
        <v>20.987654320987701</v>
      </c>
      <c r="AW86" s="8">
        <v>16.363636363636399</v>
      </c>
      <c r="AX86" s="8">
        <v>18.644067796610202</v>
      </c>
      <c r="AY86" s="8">
        <v>25</v>
      </c>
      <c r="AZ86" s="8">
        <v>11.5942028985507</v>
      </c>
      <c r="BA86" s="8">
        <v>7.7922077922077904</v>
      </c>
      <c r="BB86" s="8">
        <v>15.853658536585399</v>
      </c>
      <c r="BC86" s="8">
        <v>16.363636363636399</v>
      </c>
      <c r="BD86" s="8">
        <v>11.864406779661</v>
      </c>
      <c r="BE86" s="8">
        <v>6.8181818181818201</v>
      </c>
      <c r="BF86" s="8">
        <v>13.0434782608696</v>
      </c>
      <c r="BG86" s="8">
        <v>2.5974025974026</v>
      </c>
      <c r="BH86" s="8">
        <v>10.975609756097599</v>
      </c>
      <c r="BI86" s="8">
        <v>7.2727272727272698</v>
      </c>
      <c r="BJ86" s="37">
        <v>8.4745762711864394</v>
      </c>
      <c r="BK86" s="8">
        <v>9.0909090909090899</v>
      </c>
    </row>
    <row r="87" spans="1:63" customFormat="1" ht="10" x14ac:dyDescent="0.2"/>
  </sheetData>
  <sheetProtection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F289"/>
  <sheetViews>
    <sheetView showGridLines="0" showRowColHeaders="0" tabSelected="1" zoomScale="75" zoomScaleNormal="75" workbookViewId="0">
      <pane xSplit="25" ySplit="15" topLeftCell="AF16" activePane="bottomRight" state="frozen"/>
      <selection pane="topRight" activeCell="Z1" sqref="Z1"/>
      <selection pane="bottomLeft" activeCell="A16" sqref="A16"/>
      <selection pane="bottomRight" activeCell="AG3" sqref="AG3"/>
    </sheetView>
  </sheetViews>
  <sheetFormatPr defaultColWidth="9.33203125" defaultRowHeight="10" x14ac:dyDescent="0.2"/>
  <cols>
    <col min="1" max="1" width="2.44140625" style="12" customWidth="1"/>
    <col min="2" max="2" width="19.6640625" style="12" customWidth="1"/>
    <col min="3" max="12" width="9.33203125" style="12"/>
    <col min="13" max="13" width="3.77734375" style="12" customWidth="1"/>
    <col min="14" max="14" width="10.6640625" style="13" customWidth="1"/>
    <col min="15" max="16" width="9.33203125" style="30"/>
    <col min="17" max="17" width="9.33203125" style="13"/>
    <col min="18" max="18" width="15.109375" style="13" customWidth="1"/>
    <col min="19" max="19" width="9.33203125" style="30"/>
    <col min="20" max="24" width="9.33203125" style="13"/>
    <col min="25" max="25" width="7.88671875" style="13" customWidth="1"/>
    <col min="26" max="32" width="9.33203125" style="13"/>
    <col min="33" max="16384" width="9.33203125" style="12"/>
  </cols>
  <sheetData>
    <row r="1" spans="1:27" ht="23.25" customHeight="1" x14ac:dyDescent="0.2">
      <c r="B1" s="78" t="s">
        <v>125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7" ht="12" customHeight="1" x14ac:dyDescent="0.25">
      <c r="B2" s="79" t="s">
        <v>124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AA2" s="73"/>
    </row>
    <row r="3" spans="1:27" ht="14.5" customHeight="1" x14ac:dyDescent="0.4">
      <c r="B3" s="74" t="s">
        <v>1332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7"/>
      <c r="P3" s="77"/>
      <c r="Q3" s="76"/>
      <c r="R3" s="76"/>
      <c r="S3" s="77"/>
      <c r="T3" s="76"/>
      <c r="U3" s="76"/>
      <c r="V3" s="76"/>
      <c r="W3" s="76"/>
      <c r="X3" s="76"/>
      <c r="Y3" s="76"/>
    </row>
    <row r="4" spans="1:27" ht="1.5" customHeight="1" x14ac:dyDescent="0.2">
      <c r="X4" s="15"/>
      <c r="Y4" s="15"/>
      <c r="Z4" s="15"/>
    </row>
    <row r="5" spans="1:27" ht="1.5" customHeight="1" x14ac:dyDescent="0.2">
      <c r="X5" s="15">
        <v>2009</v>
      </c>
      <c r="Y5" s="15">
        <v>3</v>
      </c>
      <c r="Z5" s="15" t="s">
        <v>90</v>
      </c>
      <c r="AA5" s="15"/>
    </row>
    <row r="6" spans="1:27" ht="1.5" customHeight="1" x14ac:dyDescent="0.2">
      <c r="X6" s="15">
        <v>2012</v>
      </c>
      <c r="Y6" s="15">
        <v>8</v>
      </c>
      <c r="Z6" s="15" t="s">
        <v>91</v>
      </c>
      <c r="AA6" s="15"/>
    </row>
    <row r="7" spans="1:27" ht="1.5" customHeight="1" x14ac:dyDescent="0.2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8"/>
      <c r="P7" s="39"/>
      <c r="Q7" s="38"/>
      <c r="R7" s="38"/>
      <c r="S7" s="39"/>
      <c r="X7" s="15">
        <v>2015</v>
      </c>
      <c r="Y7" s="15">
        <v>13</v>
      </c>
      <c r="Z7" s="15" t="s">
        <v>92</v>
      </c>
      <c r="AA7" s="15"/>
    </row>
    <row r="8" spans="1:27" ht="2.75" customHeight="1" x14ac:dyDescent="0.25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38"/>
      <c r="O8" s="39"/>
      <c r="P8" s="39"/>
      <c r="Q8" s="38"/>
      <c r="R8" s="38"/>
      <c r="S8" s="39"/>
      <c r="X8" s="15">
        <v>2018</v>
      </c>
      <c r="Y8" s="15">
        <v>18</v>
      </c>
      <c r="Z8" s="15" t="s">
        <v>100</v>
      </c>
      <c r="AA8" s="15"/>
    </row>
    <row r="9" spans="1:27" ht="14.5" x14ac:dyDescent="0.35">
      <c r="B9" s="18" t="s">
        <v>106</v>
      </c>
      <c r="D9" s="19">
        <v>27</v>
      </c>
      <c r="E9" s="16"/>
      <c r="F9" s="16"/>
      <c r="H9" s="16"/>
      <c r="I9" s="19">
        <v>1</v>
      </c>
      <c r="J9" s="16"/>
      <c r="K9" s="16"/>
      <c r="L9" s="16"/>
      <c r="M9" s="16"/>
      <c r="N9" s="38"/>
      <c r="O9" s="40">
        <v>7</v>
      </c>
      <c r="P9" s="39"/>
      <c r="Q9" s="38"/>
      <c r="R9" s="38"/>
      <c r="S9" s="39"/>
      <c r="X9" s="15">
        <v>2021</v>
      </c>
      <c r="Y9" s="15">
        <v>23</v>
      </c>
      <c r="Z9" s="15" t="s">
        <v>93</v>
      </c>
      <c r="AA9" s="15"/>
    </row>
    <row r="10" spans="1:27" ht="11.4" customHeight="1" x14ac:dyDescent="0.3">
      <c r="B10" s="2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38"/>
      <c r="O10" s="39"/>
      <c r="P10" s="39"/>
      <c r="Q10" s="38"/>
      <c r="R10" s="38"/>
      <c r="S10" s="39"/>
      <c r="X10" s="15">
        <v>2024</v>
      </c>
      <c r="Y10" s="15">
        <v>28</v>
      </c>
      <c r="Z10" s="15" t="s">
        <v>94</v>
      </c>
      <c r="AA10" s="15"/>
    </row>
    <row r="11" spans="1:27" ht="11.4" customHeight="1" x14ac:dyDescent="0.3">
      <c r="B11" s="2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38"/>
      <c r="O11" s="39"/>
      <c r="P11" s="39"/>
      <c r="Q11" s="38"/>
      <c r="R11" s="38"/>
      <c r="S11" s="39"/>
      <c r="X11" s="15"/>
      <c r="Y11" s="15">
        <v>33</v>
      </c>
      <c r="Z11" s="15" t="s">
        <v>95</v>
      </c>
      <c r="AA11" s="15"/>
    </row>
    <row r="12" spans="1:27" ht="11.4" customHeight="1" x14ac:dyDescent="0.35">
      <c r="B12" s="18" t="s">
        <v>107</v>
      </c>
      <c r="D12" s="19">
        <v>6</v>
      </c>
      <c r="E12" s="16"/>
      <c r="F12" s="16"/>
      <c r="H12" s="16"/>
      <c r="I12" s="19">
        <v>6</v>
      </c>
      <c r="J12" s="16"/>
      <c r="K12" s="16"/>
      <c r="L12" s="16"/>
      <c r="M12" s="16"/>
      <c r="N12" s="38"/>
      <c r="O12" s="41">
        <v>6</v>
      </c>
      <c r="P12" s="39"/>
      <c r="Q12" s="38"/>
      <c r="S12" s="39"/>
      <c r="X12" s="15"/>
      <c r="Y12" s="15">
        <v>38</v>
      </c>
      <c r="Z12" s="15" t="s">
        <v>101</v>
      </c>
      <c r="AA12" s="15"/>
    </row>
    <row r="13" spans="1:27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X13" s="15"/>
      <c r="Y13" s="15">
        <v>43</v>
      </c>
      <c r="Z13" s="15" t="s">
        <v>102</v>
      </c>
      <c r="AA13" s="15"/>
    </row>
    <row r="14" spans="1:27" x14ac:dyDescent="0.2">
      <c r="A14" s="13"/>
      <c r="B14" s="15"/>
      <c r="C14" s="15"/>
      <c r="D14" s="22" t="str">
        <f>CONCATENATE(INDEX(Data!C7:C86,D9),": ",INDEX(X5:X10,D12))</f>
        <v>Greater Dandenong: 2024</v>
      </c>
      <c r="E14" s="23"/>
      <c r="F14" s="23"/>
      <c r="G14" s="23"/>
      <c r="H14" s="22" t="str">
        <f>CONCATENATE(INDEX(Data!C7:C86,I9),": ",INDEX(X5:X10,I12))</f>
        <v>Victoria: 2024</v>
      </c>
      <c r="I14" s="15"/>
      <c r="J14" s="15"/>
      <c r="K14" s="13"/>
      <c r="L14" s="13"/>
      <c r="M14" s="13"/>
      <c r="X14" s="15"/>
      <c r="Y14" s="15">
        <v>48</v>
      </c>
      <c r="Z14" s="15" t="s">
        <v>103</v>
      </c>
      <c r="AA14" s="15"/>
    </row>
    <row r="15" spans="1:27" ht="10.5" x14ac:dyDescent="0.25">
      <c r="A15" s="13"/>
      <c r="B15" s="15" t="s">
        <v>90</v>
      </c>
      <c r="C15" s="15">
        <v>1</v>
      </c>
      <c r="D15" s="24">
        <f>VLOOKUP($D$9,Data!$B$7:$BK$86,2+$D$12+$C15*6-6)</f>
        <v>9.8000000000000007</v>
      </c>
      <c r="E15" s="23"/>
      <c r="F15" s="23"/>
      <c r="G15" s="23"/>
      <c r="H15" s="24">
        <f>VLOOKUP($I$9,Data!$B$7:$BK$86,2+$I$12+$C15*6-6)</f>
        <v>8.5</v>
      </c>
      <c r="I15" s="15"/>
      <c r="J15" s="13"/>
      <c r="K15" s="13"/>
      <c r="L15" s="13"/>
      <c r="M15" s="13"/>
      <c r="Z15" s="11"/>
      <c r="AA15" s="15"/>
    </row>
    <row r="16" spans="1:27" ht="10.5" x14ac:dyDescent="0.25">
      <c r="A16" s="13"/>
      <c r="B16" s="15" t="s">
        <v>91</v>
      </c>
      <c r="C16" s="15">
        <v>2</v>
      </c>
      <c r="D16" s="24">
        <f>VLOOKUP($D$9,Data!$B$7:$BK$86,2+$D$12+$C16*6-6)</f>
        <v>13.1</v>
      </c>
      <c r="E16" s="23"/>
      <c r="F16" s="23"/>
      <c r="G16" s="23"/>
      <c r="H16" s="24">
        <f>VLOOKUP($I$9,Data!$B$7:$BK$86,2+$I$12+$C16*6-6)</f>
        <v>10.6</v>
      </c>
      <c r="I16" s="15"/>
      <c r="J16" s="13"/>
      <c r="K16" s="13"/>
      <c r="L16" s="13"/>
      <c r="M16" s="13"/>
      <c r="Z16" s="11"/>
      <c r="AA16" s="15"/>
    </row>
    <row r="17" spans="1:26" ht="10.5" x14ac:dyDescent="0.25">
      <c r="A17" s="13"/>
      <c r="B17" s="15" t="s">
        <v>92</v>
      </c>
      <c r="C17" s="15">
        <v>3</v>
      </c>
      <c r="D17" s="24">
        <f>VLOOKUP($D$9,Data!$B$7:$BK$86,2+$D$12+$C17*6-6)</f>
        <v>11.8</v>
      </c>
      <c r="E17" s="23"/>
      <c r="F17" s="23"/>
      <c r="G17" s="23"/>
      <c r="H17" s="24">
        <f>VLOOKUP($I$9,Data!$B$7:$BK$86,2+$I$12+$C17*6-6)</f>
        <v>9.9</v>
      </c>
      <c r="I17" s="15"/>
      <c r="J17" s="13"/>
      <c r="K17" s="13"/>
      <c r="L17" s="13"/>
      <c r="M17" s="25"/>
      <c r="N17" s="15" t="s">
        <v>2</v>
      </c>
      <c r="O17" s="26"/>
      <c r="P17" s="26"/>
      <c r="Q17" s="15"/>
      <c r="R17" s="15"/>
      <c r="S17" s="26"/>
      <c r="T17" s="15"/>
      <c r="Z17" s="11"/>
    </row>
    <row r="18" spans="1:26" ht="10.5" x14ac:dyDescent="0.25">
      <c r="A18" s="13"/>
      <c r="B18" s="15" t="s">
        <v>100</v>
      </c>
      <c r="C18" s="15">
        <v>4</v>
      </c>
      <c r="D18" s="24">
        <f>VLOOKUP($D$9,Data!$B$7:$BK$86,2+$D$12+$C18*6-6)</f>
        <v>11.1</v>
      </c>
      <c r="E18" s="23"/>
      <c r="F18" s="23"/>
      <c r="G18" s="23"/>
      <c r="H18" s="24">
        <f>VLOOKUP($I$9,Data!$B$7:$BK$86,2+$I$12+$C18*6-6)</f>
        <v>7.3</v>
      </c>
      <c r="I18" s="15"/>
      <c r="J18" s="13"/>
      <c r="K18" s="13"/>
      <c r="L18" s="13"/>
      <c r="M18" s="25">
        <v>1</v>
      </c>
      <c r="N18" s="15" t="s">
        <v>51</v>
      </c>
      <c r="O18" s="28">
        <f>VLOOKUP($T18,Data!$B$7:$BK$86,2+$O$12+$O$9*6-6)</f>
        <v>9.6</v>
      </c>
      <c r="P18" s="26">
        <f>O18+0.00001*M18</f>
        <v>9.6000099999999993</v>
      </c>
      <c r="Q18" s="15">
        <f>RANK(P18,P$18:P$96)</f>
        <v>52</v>
      </c>
      <c r="R18" s="15" t="str">
        <f>VLOOKUP(MATCH($M18,$Q$18:$Q$96,0),$M$18:$O$96,2)</f>
        <v>Ararat</v>
      </c>
      <c r="S18" s="26">
        <f t="shared" ref="S18:S47" si="0">VLOOKUP(MATCH($M18,$Q$18:$Q$96,0),$M$18:$O$96,3)</f>
        <v>25.2</v>
      </c>
      <c r="T18" s="15">
        <v>2</v>
      </c>
    </row>
    <row r="19" spans="1:26" ht="10.5" x14ac:dyDescent="0.25">
      <c r="A19" s="13"/>
      <c r="B19" s="15" t="s">
        <v>93</v>
      </c>
      <c r="C19" s="15">
        <v>5</v>
      </c>
      <c r="D19" s="24">
        <f>VLOOKUP($D$9,Data!$B$7:$BK$86,2+$D$12+$C19*6-6)</f>
        <v>14</v>
      </c>
      <c r="E19" s="23"/>
      <c r="F19" s="23"/>
      <c r="G19" s="23"/>
      <c r="H19" s="24">
        <f>VLOOKUP($I$9,Data!$B$7:$BK$86,2+$I$12+$C19*6-6)</f>
        <v>8.1999999999999993</v>
      </c>
      <c r="I19" s="15"/>
      <c r="J19" s="13"/>
      <c r="K19" s="13"/>
      <c r="L19" s="13"/>
      <c r="M19" s="25">
        <v>2</v>
      </c>
      <c r="N19" s="15" t="s">
        <v>13</v>
      </c>
      <c r="O19" s="28">
        <f>VLOOKUP($T19,Data!$B$7:$BKJ$86,2+$O$12+$O$9*6-6)</f>
        <v>25.2</v>
      </c>
      <c r="P19" s="26">
        <f t="shared" ref="P19:P47" si="1">O19+0.00001*M19</f>
        <v>25.200019999999999</v>
      </c>
      <c r="Q19" s="15">
        <f t="shared" ref="Q19:Q47" si="2">RANK(P19,P$18:P$96)</f>
        <v>1</v>
      </c>
      <c r="R19" s="15" t="str">
        <f t="shared" ref="R19:R47" si="3">VLOOKUP(MATCH($M19,$Q$18:$Q$96,0),$M$18:$O$96,2)</f>
        <v>Greater Shepparton</v>
      </c>
      <c r="S19" s="26">
        <f t="shared" si="0"/>
        <v>20</v>
      </c>
      <c r="T19" s="15">
        <v>3</v>
      </c>
    </row>
    <row r="20" spans="1:26" ht="10.5" x14ac:dyDescent="0.25">
      <c r="A20" s="13"/>
      <c r="B20" s="15"/>
      <c r="C20" s="15"/>
      <c r="D20" s="24"/>
      <c r="E20" s="23"/>
      <c r="F20" s="23"/>
      <c r="G20" s="23"/>
      <c r="H20" s="24"/>
      <c r="I20" s="15"/>
      <c r="J20" s="13"/>
      <c r="K20" s="13"/>
      <c r="L20" s="13"/>
      <c r="M20" s="25">
        <v>3</v>
      </c>
      <c r="N20" s="15" t="s">
        <v>19</v>
      </c>
      <c r="O20" s="28">
        <f>VLOOKUP($T20,Data!$B$7:$BKJ$86,2+$O$12+$O$9*6-6)</f>
        <v>15.9</v>
      </c>
      <c r="P20" s="26">
        <f t="shared" si="1"/>
        <v>15.900030000000001</v>
      </c>
      <c r="Q20" s="15">
        <f t="shared" si="2"/>
        <v>11</v>
      </c>
      <c r="R20" s="15" t="str">
        <f t="shared" si="3"/>
        <v>Benalla</v>
      </c>
      <c r="S20" s="26">
        <f t="shared" si="0"/>
        <v>19</v>
      </c>
      <c r="T20" s="15">
        <v>4</v>
      </c>
    </row>
    <row r="21" spans="1:26" ht="10.5" x14ac:dyDescent="0.25">
      <c r="A21" s="13"/>
      <c r="B21" s="15" t="s">
        <v>94</v>
      </c>
      <c r="C21" s="15">
        <v>6</v>
      </c>
      <c r="D21" s="24">
        <f>VLOOKUP($D$9,Data!$B$7:$BK$86,2+$D$12+$C21*6-6)</f>
        <v>28.8</v>
      </c>
      <c r="E21" s="23"/>
      <c r="F21" s="23"/>
      <c r="G21" s="23"/>
      <c r="H21" s="24">
        <f>VLOOKUP($I$9,Data!$B$7:$BK$86,2+$I$12+$C21*6-6)</f>
        <v>22.3</v>
      </c>
      <c r="I21" s="15"/>
      <c r="J21" s="13"/>
      <c r="K21" s="13"/>
      <c r="L21" s="13"/>
      <c r="M21" s="25">
        <v>4</v>
      </c>
      <c r="N21" s="15" t="s">
        <v>20</v>
      </c>
      <c r="O21" s="28">
        <f>VLOOKUP($T21,Data!$B$7:$BKJ$86,2+$O$12+$O$9*6-6)</f>
        <v>7.4</v>
      </c>
      <c r="P21" s="26">
        <f t="shared" si="1"/>
        <v>7.4000400000000006</v>
      </c>
      <c r="Q21" s="15">
        <f t="shared" si="2"/>
        <v>71</v>
      </c>
      <c r="R21" s="15" t="str">
        <f t="shared" si="3"/>
        <v>Colac-Otway</v>
      </c>
      <c r="S21" s="26">
        <f t="shared" si="0"/>
        <v>18.899999999999999</v>
      </c>
      <c r="T21" s="15">
        <v>5</v>
      </c>
    </row>
    <row r="22" spans="1:26" ht="10.5" x14ac:dyDescent="0.25">
      <c r="A22" s="13"/>
      <c r="B22" s="15" t="s">
        <v>95</v>
      </c>
      <c r="C22" s="15">
        <v>7</v>
      </c>
      <c r="D22" s="24">
        <f>VLOOKUP($D$9,Data!$B$7:$BK$86,2+$D$12+$C22*6-6)</f>
        <v>16.100000000000001</v>
      </c>
      <c r="E22" s="23"/>
      <c r="F22" s="23"/>
      <c r="G22" s="23"/>
      <c r="H22" s="24">
        <f>VLOOKUP($I$9,Data!$B$7:$BK$86,2+$I$12+$C22*6-6)</f>
        <v>11.8</v>
      </c>
      <c r="I22" s="15"/>
      <c r="J22" s="13"/>
      <c r="K22" s="13"/>
      <c r="L22" s="13"/>
      <c r="M22" s="25">
        <v>5</v>
      </c>
      <c r="N22" s="15" t="s">
        <v>52</v>
      </c>
      <c r="O22" s="28">
        <f>VLOOKUP($T22,Data!$B$7:$BKJ$86,2+$O$12+$O$9*6-6)</f>
        <v>14.6</v>
      </c>
      <c r="P22" s="26">
        <f t="shared" si="1"/>
        <v>14.60005</v>
      </c>
      <c r="Q22" s="15">
        <f t="shared" si="2"/>
        <v>19</v>
      </c>
      <c r="R22" s="15" t="str">
        <f t="shared" si="3"/>
        <v>Central Goldfields</v>
      </c>
      <c r="S22" s="26">
        <f t="shared" si="0"/>
        <v>18.5</v>
      </c>
      <c r="T22" s="15">
        <v>6</v>
      </c>
    </row>
    <row r="23" spans="1:26" ht="10.5" x14ac:dyDescent="0.25">
      <c r="A23" s="13"/>
      <c r="B23" s="15"/>
      <c r="C23" s="15"/>
      <c r="D23" s="24"/>
      <c r="E23" s="23"/>
      <c r="F23" s="23"/>
      <c r="G23" s="23"/>
      <c r="H23" s="24"/>
      <c r="I23" s="15"/>
      <c r="J23" s="13"/>
      <c r="K23" s="13"/>
      <c r="L23" s="13"/>
      <c r="M23" s="25">
        <v>6</v>
      </c>
      <c r="N23" s="15" t="s">
        <v>53</v>
      </c>
      <c r="O23" s="28">
        <f>VLOOKUP($T23,Data!$B$7:$BKJ$86,2+$O$12+$O$9*6-6)</f>
        <v>14.2</v>
      </c>
      <c r="P23" s="26">
        <f t="shared" si="1"/>
        <v>14.200059999999999</v>
      </c>
      <c r="Q23" s="15">
        <f t="shared" si="2"/>
        <v>21</v>
      </c>
      <c r="R23" s="15" t="str">
        <f t="shared" si="3"/>
        <v>Latrobe</v>
      </c>
      <c r="S23" s="26">
        <f t="shared" si="0"/>
        <v>17.8</v>
      </c>
      <c r="T23" s="15">
        <v>7</v>
      </c>
    </row>
    <row r="24" spans="1:26" ht="10.5" x14ac:dyDescent="0.25">
      <c r="A24" s="13"/>
      <c r="B24" s="27" t="s">
        <v>96</v>
      </c>
      <c r="C24" s="15"/>
      <c r="D24" s="24"/>
      <c r="E24" s="23"/>
      <c r="F24" s="23"/>
      <c r="G24" s="23"/>
      <c r="H24" s="24"/>
      <c r="I24" s="15"/>
      <c r="J24" s="13"/>
      <c r="K24" s="13"/>
      <c r="L24" s="13"/>
      <c r="M24" s="25">
        <v>7</v>
      </c>
      <c r="N24" s="15" t="s">
        <v>21</v>
      </c>
      <c r="O24" s="28">
        <f>VLOOKUP($T24,Data!$B$7:$BKJ$86,2+$O$12+$O$9*6-6)</f>
        <v>4.5999999999999996</v>
      </c>
      <c r="P24" s="26">
        <f t="shared" si="1"/>
        <v>4.6000699999999997</v>
      </c>
      <c r="Q24" s="15">
        <f t="shared" si="2"/>
        <v>78</v>
      </c>
      <c r="R24" s="15" t="str">
        <f t="shared" si="3"/>
        <v>Hume</v>
      </c>
      <c r="S24" s="26">
        <f t="shared" si="0"/>
        <v>17.8</v>
      </c>
      <c r="T24" s="15">
        <v>8</v>
      </c>
    </row>
    <row r="25" spans="1:26" ht="10.5" x14ac:dyDescent="0.25">
      <c r="A25" s="13"/>
      <c r="B25" s="15" t="s">
        <v>97</v>
      </c>
      <c r="C25" s="15">
        <v>8</v>
      </c>
      <c r="D25" s="24">
        <f>VLOOKUP($D$9,Data!$B$7:$BK$86,2+$D$12+$C25*6-6)</f>
        <v>16.699282452707099</v>
      </c>
      <c r="E25" s="23"/>
      <c r="F25" s="23"/>
      <c r="G25" s="23"/>
      <c r="H25" s="24">
        <f>VLOOKUP($I$9,Data!$B$7:$BK$86,2+$I$12+$C25*6-6)</f>
        <v>12.0568285682215</v>
      </c>
      <c r="I25" s="15"/>
      <c r="J25" s="13"/>
      <c r="K25" s="13"/>
      <c r="L25" s="13"/>
      <c r="M25" s="25">
        <v>8</v>
      </c>
      <c r="N25" s="15" t="s">
        <v>14</v>
      </c>
      <c r="O25" s="28">
        <f>VLOOKUP($T25,Data!$B$7:$BKJ$86,2+$O$12+$O$9*6-6)</f>
        <v>19</v>
      </c>
      <c r="P25" s="26">
        <f t="shared" si="1"/>
        <v>19.000080000000001</v>
      </c>
      <c r="Q25" s="15">
        <f t="shared" si="2"/>
        <v>3</v>
      </c>
      <c r="R25" s="15" t="str">
        <f t="shared" si="3"/>
        <v>Southern Grampians</v>
      </c>
      <c r="S25" s="26">
        <f t="shared" si="0"/>
        <v>17.600000000000001</v>
      </c>
      <c r="T25" s="15">
        <v>9</v>
      </c>
    </row>
    <row r="26" spans="1:26" ht="10.5" x14ac:dyDescent="0.25">
      <c r="A26" s="13"/>
      <c r="B26" s="15" t="s">
        <v>98</v>
      </c>
      <c r="C26" s="15">
        <v>9</v>
      </c>
      <c r="D26" s="24">
        <f>VLOOKUP($D$9,Data!$B$7:$BK$86,2+$D$12+$C26*6-6)</f>
        <v>7.5668623613829098</v>
      </c>
      <c r="E26" s="23"/>
      <c r="F26" s="23"/>
      <c r="G26" s="23"/>
      <c r="H26" s="24">
        <f>VLOOKUP($I$9,Data!$B$7:$BK$86,2+$I$12+$C26*6-6)</f>
        <v>7.5712155944919104</v>
      </c>
      <c r="I26" s="15"/>
      <c r="J26" s="13"/>
      <c r="K26" s="13"/>
      <c r="L26" s="13"/>
      <c r="M26" s="25">
        <v>9</v>
      </c>
      <c r="N26" s="15" t="s">
        <v>22</v>
      </c>
      <c r="O26" s="28">
        <f>VLOOKUP($T26,Data!$B$7:$BKJ$86,2+$O$12+$O$9*6-6)</f>
        <v>7.4</v>
      </c>
      <c r="P26" s="26">
        <f t="shared" si="1"/>
        <v>7.4000900000000005</v>
      </c>
      <c r="Q26" s="15">
        <f t="shared" si="2"/>
        <v>70</v>
      </c>
      <c r="R26" s="15" t="str">
        <f t="shared" si="3"/>
        <v>Mildura</v>
      </c>
      <c r="S26" s="26">
        <f t="shared" si="0"/>
        <v>16.5</v>
      </c>
      <c r="T26" s="15">
        <v>10</v>
      </c>
    </row>
    <row r="27" spans="1:26" ht="10.5" x14ac:dyDescent="0.25">
      <c r="A27" s="13"/>
      <c r="B27" s="15" t="s">
        <v>99</v>
      </c>
      <c r="C27" s="15">
        <v>10</v>
      </c>
      <c r="D27" s="24">
        <f>VLOOKUP($D$9,Data!$B$7:$BK$86,2+$D$12+$C27*6-6)</f>
        <v>6.0013046314416201</v>
      </c>
      <c r="E27" s="23"/>
      <c r="F27" s="23"/>
      <c r="G27" s="23"/>
      <c r="H27" s="24">
        <f>VLOOKUP($I$9,Data!$B$7:$BK$86,2+$I$12+$C27*6-6)</f>
        <v>6.4052203748537</v>
      </c>
      <c r="I27" s="15"/>
      <c r="J27" s="13"/>
      <c r="K27" s="13"/>
      <c r="L27" s="13"/>
      <c r="M27" s="25">
        <v>10</v>
      </c>
      <c r="N27" s="15" t="s">
        <v>23</v>
      </c>
      <c r="O27" s="28">
        <f>VLOOKUP($T27,Data!$B$7:$BKJ$86,2+$O$12+$O$9*6-6)</f>
        <v>15.1</v>
      </c>
      <c r="P27" s="26">
        <f t="shared" si="1"/>
        <v>15.100099999999999</v>
      </c>
      <c r="Q27" s="15">
        <f t="shared" si="2"/>
        <v>17</v>
      </c>
      <c r="R27" s="15" t="str">
        <f t="shared" si="3"/>
        <v>Greater Dandenong</v>
      </c>
      <c r="S27" s="26">
        <f t="shared" si="0"/>
        <v>16.100000000000001</v>
      </c>
      <c r="T27" s="15">
        <v>11</v>
      </c>
    </row>
    <row r="28" spans="1:26" ht="10.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5">
        <v>11</v>
      </c>
      <c r="N28" s="15" t="s">
        <v>54</v>
      </c>
      <c r="O28" s="28">
        <f>VLOOKUP($T28,Data!$B$7:$BKJ$86,2+$O$12+$O$9*6-6)</f>
        <v>10.4</v>
      </c>
      <c r="P28" s="26">
        <f t="shared" si="1"/>
        <v>10.40011</v>
      </c>
      <c r="Q28" s="15">
        <f t="shared" si="2"/>
        <v>46</v>
      </c>
      <c r="R28" s="15" t="str">
        <f t="shared" si="3"/>
        <v>Ballarat</v>
      </c>
      <c r="S28" s="26">
        <f t="shared" si="0"/>
        <v>15.9</v>
      </c>
      <c r="T28" s="15">
        <v>12</v>
      </c>
    </row>
    <row r="29" spans="1:26" ht="10.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5">
        <v>12</v>
      </c>
      <c r="N29" s="15" t="s">
        <v>55</v>
      </c>
      <c r="O29" s="28">
        <f>VLOOKUP($T29,Data!$B$7:$BKJ$86,2+$O$12+$O$9*6-6)</f>
        <v>12.4</v>
      </c>
      <c r="P29" s="26">
        <f t="shared" si="1"/>
        <v>12.400120000000001</v>
      </c>
      <c r="Q29" s="15">
        <f t="shared" si="2"/>
        <v>34</v>
      </c>
      <c r="R29" s="15" t="str">
        <f t="shared" si="3"/>
        <v>East Gippsland</v>
      </c>
      <c r="S29" s="26">
        <f t="shared" si="0"/>
        <v>15.8</v>
      </c>
      <c r="T29" s="15">
        <v>13</v>
      </c>
    </row>
    <row r="30" spans="1:26" ht="10.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5">
        <v>13</v>
      </c>
      <c r="N30" s="15" t="s">
        <v>56</v>
      </c>
      <c r="O30" s="28">
        <f>VLOOKUP($T30,Data!$B$7:$BKJ$86,2+$O$12+$O$9*6-6)</f>
        <v>12.8</v>
      </c>
      <c r="P30" s="26">
        <f t="shared" si="1"/>
        <v>12.800130000000001</v>
      </c>
      <c r="Q30" s="15">
        <f t="shared" si="2"/>
        <v>28</v>
      </c>
      <c r="R30" s="15" t="str">
        <f t="shared" si="3"/>
        <v>Moira</v>
      </c>
      <c r="S30" s="26">
        <f t="shared" si="0"/>
        <v>15.5</v>
      </c>
      <c r="T30" s="15">
        <v>14</v>
      </c>
    </row>
    <row r="31" spans="1:26" ht="10.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25">
        <v>14</v>
      </c>
      <c r="N31" s="15" t="s">
        <v>24</v>
      </c>
      <c r="O31" s="28">
        <f>VLOOKUP($T31,Data!$B$7:$BKJ$86,2+$O$12+$O$9*6-6)</f>
        <v>13.6</v>
      </c>
      <c r="P31" s="26">
        <f t="shared" si="1"/>
        <v>13.60014</v>
      </c>
      <c r="Q31" s="15">
        <f t="shared" si="2"/>
        <v>24</v>
      </c>
      <c r="R31" s="15" t="str">
        <f t="shared" si="3"/>
        <v>South Gippsland</v>
      </c>
      <c r="S31" s="26">
        <f t="shared" si="0"/>
        <v>15.4</v>
      </c>
      <c r="T31" s="15">
        <v>15</v>
      </c>
    </row>
    <row r="32" spans="1:26" ht="10.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5">
        <v>15</v>
      </c>
      <c r="N32" s="15" t="s">
        <v>57</v>
      </c>
      <c r="O32" s="28">
        <f>VLOOKUP($T32,Data!$B$7:$BKJ$86,2+$O$12+$O$9*6-6)</f>
        <v>18.5</v>
      </c>
      <c r="P32" s="26">
        <f t="shared" si="1"/>
        <v>18.500150000000001</v>
      </c>
      <c r="Q32" s="15">
        <f t="shared" si="2"/>
        <v>5</v>
      </c>
      <c r="R32" s="15" t="str">
        <f t="shared" si="3"/>
        <v>Melton</v>
      </c>
      <c r="S32" s="26">
        <f t="shared" si="0"/>
        <v>15.3</v>
      </c>
      <c r="T32" s="15">
        <v>16</v>
      </c>
    </row>
    <row r="33" spans="1:20" ht="10.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5">
        <v>16</v>
      </c>
      <c r="N33" s="15" t="s">
        <v>58</v>
      </c>
      <c r="O33" s="28">
        <f>VLOOKUP($T33,Data!$B$7:$BKJ$86,2+$O$12+$O$9*6-6)</f>
        <v>18.899999999999999</v>
      </c>
      <c r="P33" s="26">
        <f t="shared" si="1"/>
        <v>18.90016</v>
      </c>
      <c r="Q33" s="15">
        <f t="shared" si="2"/>
        <v>4</v>
      </c>
      <c r="R33" s="15" t="str">
        <f t="shared" si="3"/>
        <v>Melbourne</v>
      </c>
      <c r="S33" s="26">
        <f t="shared" si="0"/>
        <v>15.2</v>
      </c>
      <c r="T33" s="15">
        <v>17</v>
      </c>
    </row>
    <row r="34" spans="1:20" ht="10.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5">
        <v>17</v>
      </c>
      <c r="N34" s="15" t="s">
        <v>59</v>
      </c>
      <c r="O34" s="28">
        <f>VLOOKUP($T34,Data!$B$7:$BKJ$86,2+$O$12+$O$9*6-6)</f>
        <v>10.1</v>
      </c>
      <c r="P34" s="26">
        <f t="shared" si="1"/>
        <v>10.10017</v>
      </c>
      <c r="Q34" s="15">
        <f t="shared" si="2"/>
        <v>48</v>
      </c>
      <c r="R34" s="15" t="str">
        <f t="shared" si="3"/>
        <v>Brimbank</v>
      </c>
      <c r="S34" s="26">
        <f t="shared" si="0"/>
        <v>15.1</v>
      </c>
      <c r="T34" s="15">
        <v>18</v>
      </c>
    </row>
    <row r="35" spans="1:20" ht="10.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25">
        <v>18</v>
      </c>
      <c r="N35" s="15" t="s">
        <v>25</v>
      </c>
      <c r="O35" s="28">
        <f>VLOOKUP($T35,Data!$B$7:$BKJ$86,2+$O$12+$O$9*6-6)</f>
        <v>7.8</v>
      </c>
      <c r="P35" s="26">
        <f t="shared" si="1"/>
        <v>7.8001800000000001</v>
      </c>
      <c r="Q35" s="15">
        <f t="shared" si="2"/>
        <v>63</v>
      </c>
      <c r="R35" s="15" t="str">
        <f t="shared" si="3"/>
        <v>Wellington</v>
      </c>
      <c r="S35" s="26">
        <f t="shared" si="0"/>
        <v>14.9</v>
      </c>
      <c r="T35" s="15">
        <v>19</v>
      </c>
    </row>
    <row r="36" spans="1:20" ht="10.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5">
        <v>19</v>
      </c>
      <c r="N36" s="15" t="s">
        <v>60</v>
      </c>
      <c r="O36" s="28">
        <f>VLOOKUP($T36,Data!$B$7:$BKJ$86,2+$O$12+$O$9*6-6)</f>
        <v>15.8</v>
      </c>
      <c r="P36" s="26">
        <f t="shared" si="1"/>
        <v>15.800190000000001</v>
      </c>
      <c r="Q36" s="15">
        <f t="shared" si="2"/>
        <v>12</v>
      </c>
      <c r="R36" s="15" t="str">
        <f t="shared" si="3"/>
        <v>Bass Coast</v>
      </c>
      <c r="S36" s="26">
        <f t="shared" si="0"/>
        <v>14.6</v>
      </c>
      <c r="T36" s="15">
        <v>20</v>
      </c>
    </row>
    <row r="37" spans="1:20" ht="10.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5">
        <v>20</v>
      </c>
      <c r="N37" s="15" t="s">
        <v>26</v>
      </c>
      <c r="O37" s="28">
        <f>VLOOKUP($T37,Data!$B$7:$BKJ$86,2+$O$12+$O$9*6-6)</f>
        <v>12</v>
      </c>
      <c r="P37" s="26">
        <f t="shared" si="1"/>
        <v>12.0002</v>
      </c>
      <c r="Q37" s="15">
        <f t="shared" si="2"/>
        <v>38</v>
      </c>
      <c r="R37" s="15" t="str">
        <f t="shared" si="3"/>
        <v>Wodonga</v>
      </c>
      <c r="S37" s="26">
        <f t="shared" si="0"/>
        <v>14.5</v>
      </c>
      <c r="T37" s="15">
        <v>21</v>
      </c>
    </row>
    <row r="38" spans="1:20" ht="10.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25">
        <v>21</v>
      </c>
      <c r="N38" s="15" t="s">
        <v>61</v>
      </c>
      <c r="O38" s="28">
        <f>VLOOKUP($T38,Data!$B$7:$BKJ$86,2+$O$12+$O$9*6-6)</f>
        <v>12.5</v>
      </c>
      <c r="P38" s="26">
        <f t="shared" si="1"/>
        <v>12.500209999999999</v>
      </c>
      <c r="Q38" s="15">
        <f t="shared" si="2"/>
        <v>32</v>
      </c>
      <c r="R38" s="15" t="str">
        <f t="shared" si="3"/>
        <v>Baw Baw</v>
      </c>
      <c r="S38" s="26">
        <f t="shared" si="0"/>
        <v>14.2</v>
      </c>
      <c r="T38" s="15">
        <v>22</v>
      </c>
    </row>
    <row r="39" spans="1:20" ht="10.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25">
        <v>22</v>
      </c>
      <c r="N39" s="15" t="s">
        <v>27</v>
      </c>
      <c r="O39" s="28">
        <f>VLOOKUP($T39,Data!$B$7:$BKJ$86,2+$O$12+$O$9*6-6)</f>
        <v>9.3000000000000007</v>
      </c>
      <c r="P39" s="26">
        <f t="shared" si="1"/>
        <v>9.3002200000000013</v>
      </c>
      <c r="Q39" s="15">
        <f t="shared" si="2"/>
        <v>55</v>
      </c>
      <c r="R39" s="15" t="str">
        <f t="shared" si="3"/>
        <v>Mitchell</v>
      </c>
      <c r="S39" s="26">
        <f t="shared" si="0"/>
        <v>13.8</v>
      </c>
      <c r="T39" s="15">
        <v>23</v>
      </c>
    </row>
    <row r="40" spans="1:20" ht="10.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5">
        <v>23</v>
      </c>
      <c r="N40" s="15" t="s">
        <v>62</v>
      </c>
      <c r="O40" s="28">
        <f>VLOOKUP($T40,Data!$B$7:$BKJ$86,2+$O$12+$O$9*6-6)</f>
        <v>12.4</v>
      </c>
      <c r="P40" s="26">
        <f t="shared" si="1"/>
        <v>12.400230000000001</v>
      </c>
      <c r="Q40" s="15">
        <f t="shared" si="2"/>
        <v>33</v>
      </c>
      <c r="R40" s="15" t="str">
        <f t="shared" si="3"/>
        <v>Northern Grampians</v>
      </c>
      <c r="S40" s="26">
        <f t="shared" si="0"/>
        <v>13.6</v>
      </c>
      <c r="T40" s="15">
        <v>24</v>
      </c>
    </row>
    <row r="41" spans="1:20" ht="10.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25">
        <v>24</v>
      </c>
      <c r="N41" s="15" t="s">
        <v>63</v>
      </c>
      <c r="O41" s="28">
        <f>VLOOKUP($T41,Data!$B$7:$BKJ$86,2+$O$12+$O$9*6-6)</f>
        <v>12.6</v>
      </c>
      <c r="P41" s="26">
        <f t="shared" si="1"/>
        <v>12.600239999999999</v>
      </c>
      <c r="Q41" s="15">
        <f t="shared" si="2"/>
        <v>31</v>
      </c>
      <c r="R41" s="15" t="str">
        <f t="shared" si="3"/>
        <v>Casey</v>
      </c>
      <c r="S41" s="26">
        <f t="shared" si="0"/>
        <v>13.6</v>
      </c>
      <c r="T41" s="15">
        <v>25</v>
      </c>
    </row>
    <row r="42" spans="1:20" ht="10.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25">
        <v>25</v>
      </c>
      <c r="N42" s="15" t="s">
        <v>28</v>
      </c>
      <c r="O42" s="28">
        <f>VLOOKUP($T42,Data!$B$7:$BKJ$86,2+$O$12+$O$9*6-6)</f>
        <v>12.1</v>
      </c>
      <c r="P42" s="26">
        <f t="shared" si="1"/>
        <v>12.100249999999999</v>
      </c>
      <c r="Q42" s="15">
        <f t="shared" si="2"/>
        <v>37</v>
      </c>
      <c r="R42" s="15" t="str">
        <f t="shared" si="3"/>
        <v>Maribyrnong</v>
      </c>
      <c r="S42" s="26">
        <f t="shared" si="0"/>
        <v>13.4</v>
      </c>
      <c r="T42" s="15">
        <v>26</v>
      </c>
    </row>
    <row r="43" spans="1:20" ht="10.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25">
        <v>26</v>
      </c>
      <c r="N43" s="15" t="s">
        <v>29</v>
      </c>
      <c r="O43" s="28">
        <f>VLOOKUP($T43,Data!$B$7:$BKJ$86,2+$O$12+$O$9*6-6)</f>
        <v>16.100000000000001</v>
      </c>
      <c r="P43" s="26">
        <f t="shared" si="1"/>
        <v>16.100260000000002</v>
      </c>
      <c r="Q43" s="15">
        <f t="shared" si="2"/>
        <v>10</v>
      </c>
      <c r="R43" s="15" t="str">
        <f t="shared" si="3"/>
        <v>Wyndham</v>
      </c>
      <c r="S43" s="26">
        <f t="shared" si="0"/>
        <v>13.2</v>
      </c>
      <c r="T43" s="15">
        <v>27</v>
      </c>
    </row>
    <row r="44" spans="1:20" ht="10.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5">
        <v>27</v>
      </c>
      <c r="N44" s="15" t="s">
        <v>30</v>
      </c>
      <c r="O44" s="28">
        <f>VLOOKUP($T44,Data!$B$7:$BKJ$86,2+$O$12+$O$9*6-6)</f>
        <v>12.2</v>
      </c>
      <c r="P44" s="26">
        <f t="shared" si="1"/>
        <v>12.20027</v>
      </c>
      <c r="Q44" s="15">
        <f t="shared" si="2"/>
        <v>36</v>
      </c>
      <c r="R44" s="15" t="str">
        <f t="shared" si="3"/>
        <v>Loddon</v>
      </c>
      <c r="S44" s="26">
        <f t="shared" si="0"/>
        <v>13.2</v>
      </c>
      <c r="T44" s="15">
        <v>28</v>
      </c>
    </row>
    <row r="45" spans="1:20" ht="10.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25">
        <v>28</v>
      </c>
      <c r="N45" s="15" t="s">
        <v>31</v>
      </c>
      <c r="O45" s="28">
        <f>VLOOKUP($T45,Data!$B$7:$BKJ$86,2+$O$12+$O$9*6-6)</f>
        <v>20</v>
      </c>
      <c r="P45" s="26">
        <f t="shared" si="1"/>
        <v>20.00028</v>
      </c>
      <c r="Q45" s="15">
        <f t="shared" si="2"/>
        <v>2</v>
      </c>
      <c r="R45" s="15" t="str">
        <f t="shared" si="3"/>
        <v>Cardinia</v>
      </c>
      <c r="S45" s="26">
        <f t="shared" si="0"/>
        <v>12.8</v>
      </c>
      <c r="T45" s="15">
        <v>29</v>
      </c>
    </row>
    <row r="46" spans="1:20" ht="10.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5">
        <v>29</v>
      </c>
      <c r="N46" s="15" t="s">
        <v>64</v>
      </c>
      <c r="O46" s="28">
        <f>VLOOKUP($T46,Data!$B$7:$BKJ$86,2+$O$12+$O$9*6-6)</f>
        <v>12.2</v>
      </c>
      <c r="P46" s="26">
        <f t="shared" si="1"/>
        <v>12.200289999999999</v>
      </c>
      <c r="Q46" s="15">
        <f t="shared" si="2"/>
        <v>35</v>
      </c>
      <c r="R46" s="15" t="str">
        <f t="shared" si="3"/>
        <v>Towong</v>
      </c>
      <c r="S46" s="26">
        <f t="shared" si="0"/>
        <v>12.7</v>
      </c>
      <c r="T46" s="15">
        <v>30</v>
      </c>
    </row>
    <row r="47" spans="1:20" ht="10.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5">
        <v>30</v>
      </c>
      <c r="N47" s="15" t="s">
        <v>65</v>
      </c>
      <c r="O47" s="28">
        <f>VLOOKUP($T47,Data!$B$7:$BKJ$86,2+$O$12+$O$9*6-6)</f>
        <v>9.8000000000000007</v>
      </c>
      <c r="P47" s="26">
        <f t="shared" si="1"/>
        <v>9.8003</v>
      </c>
      <c r="Q47" s="15">
        <f t="shared" si="2"/>
        <v>50</v>
      </c>
      <c r="R47" s="15" t="str">
        <f t="shared" si="3"/>
        <v>Horsham</v>
      </c>
      <c r="S47" s="26">
        <f t="shared" si="0"/>
        <v>12.6</v>
      </c>
      <c r="T47" s="15">
        <v>31</v>
      </c>
    </row>
    <row r="48" spans="1:20" ht="10.5" x14ac:dyDescent="0.25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13"/>
      <c r="M48" s="25">
        <v>31</v>
      </c>
      <c r="N48" s="15" t="s">
        <v>32</v>
      </c>
      <c r="O48" s="28">
        <f>VLOOKUP($T48,Data!$B$7:$BKJ$86,2+$O$12+$O$9*6-6)</f>
        <v>9.6999999999999993</v>
      </c>
      <c r="P48" s="26">
        <f t="shared" ref="P48:P81" si="4">O48+0.00001*M48</f>
        <v>9.70031</v>
      </c>
      <c r="Q48" s="15">
        <f t="shared" ref="Q48:Q82" si="5">RANK(P48,P$18:P$96)</f>
        <v>51</v>
      </c>
      <c r="R48" s="15" t="str">
        <f t="shared" ref="R48:R82" si="6">VLOOKUP(MATCH($M48,$Q$18:$Q$96,0),$M$18:$O$96,2)</f>
        <v>Golden Plains</v>
      </c>
      <c r="S48" s="26">
        <f t="shared" ref="S48:S82" si="7">VLOOKUP(MATCH($M48,$Q$18:$Q$96,0),$M$18:$O$96,3)</f>
        <v>12.6</v>
      </c>
      <c r="T48" s="15">
        <v>32</v>
      </c>
    </row>
    <row r="49" spans="2:20" ht="10.5" x14ac:dyDescent="0.25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13"/>
      <c r="M49" s="25">
        <v>32</v>
      </c>
      <c r="N49" s="15" t="s">
        <v>15</v>
      </c>
      <c r="O49" s="28">
        <f>VLOOKUP($T49,Data!$B$7:$BKJ$86,2+$O$12+$O$9*6-6)</f>
        <v>12.6</v>
      </c>
      <c r="P49" s="26">
        <f t="shared" si="4"/>
        <v>12.60032</v>
      </c>
      <c r="Q49" s="15">
        <f t="shared" si="5"/>
        <v>30</v>
      </c>
      <c r="R49" s="15" t="str">
        <f t="shared" si="6"/>
        <v>Gannawarra</v>
      </c>
      <c r="S49" s="26">
        <f t="shared" si="7"/>
        <v>12.5</v>
      </c>
      <c r="T49" s="15">
        <v>33</v>
      </c>
    </row>
    <row r="50" spans="2:20" ht="10.5" x14ac:dyDescent="0.25"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13"/>
      <c r="M50" s="25">
        <v>33</v>
      </c>
      <c r="N50" s="15" t="s">
        <v>33</v>
      </c>
      <c r="O50" s="28">
        <f>VLOOKUP($T50,Data!$B$7:$BKJ$86,2+$O$12+$O$9*6-6)</f>
        <v>17.8</v>
      </c>
      <c r="P50" s="26">
        <f t="shared" si="4"/>
        <v>17.800330000000002</v>
      </c>
      <c r="Q50" s="15">
        <f t="shared" si="5"/>
        <v>7</v>
      </c>
      <c r="R50" s="15" t="str">
        <f t="shared" si="6"/>
        <v>Glenelg</v>
      </c>
      <c r="S50" s="26">
        <f t="shared" si="7"/>
        <v>12.4</v>
      </c>
      <c r="T50" s="15">
        <v>34</v>
      </c>
    </row>
    <row r="51" spans="2:20" ht="10.5" x14ac:dyDescent="0.25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13"/>
      <c r="M51" s="25">
        <v>34</v>
      </c>
      <c r="N51" s="15" t="s">
        <v>66</v>
      </c>
      <c r="O51" s="28">
        <f>VLOOKUP($T51,Data!$B$7:$BKJ$86,2+$O$12+$O$9*6-6)</f>
        <v>11.9</v>
      </c>
      <c r="P51" s="26">
        <f t="shared" si="4"/>
        <v>11.90034</v>
      </c>
      <c r="Q51" s="15">
        <f t="shared" si="5"/>
        <v>39</v>
      </c>
      <c r="R51" s="15" t="str">
        <f t="shared" si="6"/>
        <v>Campaspe</v>
      </c>
      <c r="S51" s="26">
        <f t="shared" si="7"/>
        <v>12.4</v>
      </c>
      <c r="T51" s="15">
        <v>35</v>
      </c>
    </row>
    <row r="52" spans="2:20" ht="10.5" x14ac:dyDescent="0.25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13"/>
      <c r="M52" s="25">
        <v>35</v>
      </c>
      <c r="N52" s="15" t="s">
        <v>104</v>
      </c>
      <c r="O52" s="28">
        <f>VLOOKUP($T52,Data!$B$7:$BKJ$86,2+$O$12+$O$9*6-6)</f>
        <v>7.7</v>
      </c>
      <c r="P52" s="26">
        <f t="shared" si="4"/>
        <v>7.7003500000000003</v>
      </c>
      <c r="Q52" s="15">
        <f t="shared" si="5"/>
        <v>64</v>
      </c>
      <c r="R52" s="15" t="str">
        <f t="shared" si="6"/>
        <v>Hepburn</v>
      </c>
      <c r="S52" s="26">
        <f t="shared" si="7"/>
        <v>12.2</v>
      </c>
      <c r="T52" s="15">
        <v>36</v>
      </c>
    </row>
    <row r="53" spans="2:20" ht="10.5" x14ac:dyDescent="0.25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13"/>
      <c r="M53" s="25">
        <v>36</v>
      </c>
      <c r="N53" s="15" t="s">
        <v>34</v>
      </c>
      <c r="O53" s="28">
        <f>VLOOKUP($T53,Data!$B$7:$BKJ$86,2+$O$12+$O$9*6-6)</f>
        <v>9.3000000000000007</v>
      </c>
      <c r="P53" s="26">
        <f t="shared" si="4"/>
        <v>9.3003600000000013</v>
      </c>
      <c r="Q53" s="15">
        <f t="shared" si="5"/>
        <v>54</v>
      </c>
      <c r="R53" s="15" t="str">
        <f t="shared" si="6"/>
        <v>Greater Geelong</v>
      </c>
      <c r="S53" s="26">
        <f t="shared" si="7"/>
        <v>12.2</v>
      </c>
      <c r="T53" s="15">
        <v>37</v>
      </c>
    </row>
    <row r="54" spans="2:20" ht="10.5" x14ac:dyDescent="0.25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13"/>
      <c r="M54" s="25">
        <v>37</v>
      </c>
      <c r="N54" s="15" t="s">
        <v>105</v>
      </c>
      <c r="O54" s="28">
        <f>VLOOKUP($T54,Data!$B$7:$BKJ$86,2+$O$12+$O$9*6-6)</f>
        <v>17.8</v>
      </c>
      <c r="P54" s="26">
        <f t="shared" si="4"/>
        <v>17.800370000000001</v>
      </c>
      <c r="Q54" s="15">
        <f t="shared" si="5"/>
        <v>6</v>
      </c>
      <c r="R54" s="15" t="str">
        <f t="shared" si="6"/>
        <v>Greater Bendigo</v>
      </c>
      <c r="S54" s="26">
        <f t="shared" si="7"/>
        <v>12.1</v>
      </c>
      <c r="T54" s="15">
        <v>38</v>
      </c>
    </row>
    <row r="55" spans="2:20" ht="10.5" x14ac:dyDescent="0.25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13"/>
      <c r="M55" s="25">
        <v>38</v>
      </c>
      <c r="N55" s="15" t="s">
        <v>67</v>
      </c>
      <c r="O55" s="28">
        <f>VLOOKUP($T55,Data!$B$7:$BKJ$86,2+$O$12+$O$9*6-6)</f>
        <v>13.2</v>
      </c>
      <c r="P55" s="26">
        <f t="shared" si="4"/>
        <v>13.200379999999999</v>
      </c>
      <c r="Q55" s="15">
        <f t="shared" si="5"/>
        <v>27</v>
      </c>
      <c r="R55" s="15" t="str">
        <f t="shared" si="6"/>
        <v>Frankston</v>
      </c>
      <c r="S55" s="26">
        <f t="shared" si="7"/>
        <v>12</v>
      </c>
      <c r="T55" s="15">
        <v>39</v>
      </c>
    </row>
    <row r="56" spans="2:20" ht="20.5" x14ac:dyDescent="0.45">
      <c r="B56" s="71" t="s">
        <v>1330</v>
      </c>
      <c r="C56" s="64"/>
      <c r="D56" s="64"/>
      <c r="E56" s="64"/>
      <c r="F56" s="64"/>
      <c r="G56" s="64"/>
      <c r="H56" s="64"/>
      <c r="I56" s="64"/>
      <c r="J56" s="64"/>
      <c r="K56" s="64"/>
      <c r="L56" s="13"/>
      <c r="M56" s="25">
        <v>39</v>
      </c>
      <c r="N56" s="15" t="s">
        <v>68</v>
      </c>
      <c r="O56" s="28">
        <f>VLOOKUP($T56,Data!$B$7:$BKJ$86,2+$O$12+$O$9*6-6)</f>
        <v>6.3</v>
      </c>
      <c r="P56" s="26">
        <f t="shared" si="4"/>
        <v>6.3003900000000002</v>
      </c>
      <c r="Q56" s="15">
        <f t="shared" si="5"/>
        <v>76</v>
      </c>
      <c r="R56" s="15" t="str">
        <f t="shared" si="6"/>
        <v>Indigo</v>
      </c>
      <c r="S56" s="26">
        <f t="shared" si="7"/>
        <v>11.9</v>
      </c>
      <c r="T56" s="15">
        <v>40</v>
      </c>
    </row>
    <row r="57" spans="2:20" ht="10.5" x14ac:dyDescent="0.25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13"/>
      <c r="M57" s="25">
        <v>40</v>
      </c>
      <c r="N57" s="15" t="s">
        <v>35</v>
      </c>
      <c r="O57" s="28">
        <f>VLOOKUP($T57,Data!$B$7:$BKJ$86,2+$O$12+$O$9*6-6)</f>
        <v>6.5</v>
      </c>
      <c r="P57" s="26">
        <f t="shared" si="4"/>
        <v>6.5004</v>
      </c>
      <c r="Q57" s="15">
        <f t="shared" si="5"/>
        <v>73</v>
      </c>
      <c r="R57" s="15" t="str">
        <f t="shared" si="6"/>
        <v>Mount Alexander</v>
      </c>
      <c r="S57" s="26">
        <f t="shared" si="7"/>
        <v>11.8</v>
      </c>
      <c r="T57" s="15">
        <v>41</v>
      </c>
    </row>
    <row r="58" spans="2:20" ht="10.5" x14ac:dyDescent="0.25">
      <c r="C58" s="72"/>
      <c r="D58" s="72">
        <v>3</v>
      </c>
      <c r="E58" s="72"/>
      <c r="F58" s="64"/>
      <c r="G58" s="64"/>
      <c r="H58" s="64"/>
      <c r="I58" s="64"/>
      <c r="J58" s="64"/>
      <c r="K58" s="64"/>
      <c r="L58" s="13"/>
      <c r="M58" s="25">
        <v>41</v>
      </c>
      <c r="N58" s="15" t="s">
        <v>69</v>
      </c>
      <c r="O58" s="28">
        <f>VLOOKUP($T58,Data!$B$7:$BKJ$86,2+$O$12+$O$9*6-6)</f>
        <v>11.6</v>
      </c>
      <c r="P58" s="26">
        <f t="shared" si="4"/>
        <v>11.60041</v>
      </c>
      <c r="Q58" s="15">
        <f t="shared" si="5"/>
        <v>42</v>
      </c>
      <c r="R58" s="15" t="str">
        <f t="shared" si="6"/>
        <v>Yarriambiack</v>
      </c>
      <c r="S58" s="26">
        <f t="shared" si="7"/>
        <v>11.6</v>
      </c>
      <c r="T58" s="15">
        <v>42</v>
      </c>
    </row>
    <row r="59" spans="2:20" ht="10.5" x14ac:dyDescent="0.25">
      <c r="B59" s="64"/>
      <c r="C59" s="72"/>
      <c r="D59" s="72"/>
      <c r="E59" s="72"/>
      <c r="F59" s="64"/>
      <c r="G59" s="64"/>
      <c r="H59" s="64"/>
      <c r="I59" s="64"/>
      <c r="J59" s="64"/>
      <c r="K59" s="64"/>
      <c r="L59" s="13"/>
      <c r="M59" s="25">
        <v>42</v>
      </c>
      <c r="N59" s="15" t="s">
        <v>36</v>
      </c>
      <c r="O59" s="28">
        <f>VLOOKUP($T59,Data!$B$7:$BKJ$86,2+$O$12+$O$9*6-6)</f>
        <v>13.4</v>
      </c>
      <c r="P59" s="26">
        <f t="shared" si="4"/>
        <v>13.40042</v>
      </c>
      <c r="Q59" s="15">
        <f t="shared" si="5"/>
        <v>25</v>
      </c>
      <c r="R59" s="15" t="str">
        <f t="shared" si="6"/>
        <v>Mansfield</v>
      </c>
      <c r="S59" s="26">
        <f t="shared" si="7"/>
        <v>11.6</v>
      </c>
      <c r="T59" s="15">
        <v>43</v>
      </c>
    </row>
    <row r="60" spans="2:20" ht="10.5" x14ac:dyDescent="0.25">
      <c r="B60" s="64"/>
      <c r="C60" s="72"/>
      <c r="D60" s="72">
        <v>7</v>
      </c>
      <c r="E60" s="72"/>
      <c r="F60" s="64"/>
      <c r="G60" s="64"/>
      <c r="H60" s="64"/>
      <c r="I60" s="64"/>
      <c r="J60" s="64"/>
      <c r="K60" s="64"/>
      <c r="L60" s="13"/>
      <c r="M60" s="25">
        <v>43</v>
      </c>
      <c r="N60" s="15" t="s">
        <v>37</v>
      </c>
      <c r="O60" s="28">
        <f>VLOOKUP($T60,Data!$B$7:$BKJ$86,2+$O$12+$O$9*6-6)</f>
        <v>6.8</v>
      </c>
      <c r="P60" s="26">
        <f t="shared" si="4"/>
        <v>6.8004299999999995</v>
      </c>
      <c r="Q60" s="15">
        <f t="shared" si="5"/>
        <v>72</v>
      </c>
      <c r="R60" s="15" t="str">
        <f t="shared" si="6"/>
        <v>Whittlesea</v>
      </c>
      <c r="S60" s="26">
        <f t="shared" si="7"/>
        <v>11.5</v>
      </c>
      <c r="T60" s="15">
        <v>44</v>
      </c>
    </row>
    <row r="61" spans="2:20" ht="10.5" x14ac:dyDescent="0.25">
      <c r="B61" s="64"/>
      <c r="C61" s="72"/>
      <c r="D61" s="72"/>
      <c r="E61" s="72"/>
      <c r="F61" s="64"/>
      <c r="G61" s="64"/>
      <c r="H61" s="64"/>
      <c r="I61" s="64"/>
      <c r="J61" s="64"/>
      <c r="K61" s="64"/>
      <c r="L61" s="13"/>
      <c r="M61" s="25">
        <v>44</v>
      </c>
      <c r="N61" s="15" t="s">
        <v>38</v>
      </c>
      <c r="O61" s="28">
        <f>VLOOKUP($T61,Data!$B$7:$BKJ$86,2+$O$12+$O$9*6-6)</f>
        <v>15.2</v>
      </c>
      <c r="P61" s="26">
        <f t="shared" si="4"/>
        <v>15.200439999999999</v>
      </c>
      <c r="Q61" s="15">
        <f t="shared" si="5"/>
        <v>16</v>
      </c>
      <c r="R61" s="15" t="str">
        <f t="shared" si="6"/>
        <v>Yarra</v>
      </c>
      <c r="S61" s="26">
        <f t="shared" si="7"/>
        <v>10.7</v>
      </c>
      <c r="T61" s="15">
        <v>45</v>
      </c>
    </row>
    <row r="62" spans="2:20" ht="10.5" x14ac:dyDescent="0.25">
      <c r="C62" s="64"/>
      <c r="D62" s="64"/>
      <c r="E62" s="64"/>
      <c r="F62" s="64"/>
      <c r="G62" s="64"/>
      <c r="H62" s="64"/>
      <c r="I62" s="64"/>
      <c r="J62" s="64"/>
      <c r="K62" s="64"/>
      <c r="L62" s="13"/>
      <c r="M62" s="25">
        <v>45</v>
      </c>
      <c r="N62" s="15" t="s">
        <v>39</v>
      </c>
      <c r="O62" s="28">
        <f>VLOOKUP($T62,Data!$B$7:$BKJ$86,2+$O$12+$O$9*6-6)</f>
        <v>15.3</v>
      </c>
      <c r="P62" s="26">
        <f t="shared" si="4"/>
        <v>15.300450000000001</v>
      </c>
      <c r="Q62" s="15">
        <f t="shared" si="5"/>
        <v>15</v>
      </c>
      <c r="R62" s="15" t="str">
        <f t="shared" si="6"/>
        <v>Swan Hill</v>
      </c>
      <c r="S62" s="26">
        <f t="shared" si="7"/>
        <v>10.4</v>
      </c>
      <c r="T62" s="15">
        <v>46</v>
      </c>
    </row>
    <row r="63" spans="2:20" ht="10.5" x14ac:dyDescent="0.25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13"/>
      <c r="M63" s="25">
        <v>46</v>
      </c>
      <c r="N63" s="15" t="s">
        <v>16</v>
      </c>
      <c r="O63" s="28">
        <f>VLOOKUP($T63,Data!$B$7:$BKJ$86,2+$O$12+$O$9*6-6)</f>
        <v>16.5</v>
      </c>
      <c r="P63" s="26">
        <f t="shared" si="4"/>
        <v>16.50046</v>
      </c>
      <c r="Q63" s="15">
        <f t="shared" si="5"/>
        <v>9</v>
      </c>
      <c r="R63" s="15" t="str">
        <f t="shared" si="6"/>
        <v>Buloke</v>
      </c>
      <c r="S63" s="26">
        <f t="shared" si="7"/>
        <v>10.4</v>
      </c>
      <c r="T63" s="15">
        <v>47</v>
      </c>
    </row>
    <row r="64" spans="2:20" ht="10.5" x14ac:dyDescent="0.25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13"/>
      <c r="M64" s="25">
        <v>47</v>
      </c>
      <c r="N64" s="15" t="s">
        <v>70</v>
      </c>
      <c r="O64" s="28">
        <f>VLOOKUP($T64,Data!$B$7:$BKJ$86,2+$O$12+$O$9*6-6)</f>
        <v>13.8</v>
      </c>
      <c r="P64" s="26">
        <f t="shared" si="4"/>
        <v>13.800470000000001</v>
      </c>
      <c r="Q64" s="15">
        <f t="shared" si="5"/>
        <v>22</v>
      </c>
      <c r="R64" s="15" t="str">
        <f t="shared" si="6"/>
        <v>Moorabool</v>
      </c>
      <c r="S64" s="26">
        <f t="shared" si="7"/>
        <v>10.199999999999999</v>
      </c>
      <c r="T64" s="15">
        <v>48</v>
      </c>
    </row>
    <row r="65" spans="2:20" ht="10.5" x14ac:dyDescent="0.25"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13"/>
      <c r="M65" s="25">
        <v>48</v>
      </c>
      <c r="N65" s="15" t="s">
        <v>71</v>
      </c>
      <c r="O65" s="28">
        <f>VLOOKUP($T65,Data!$B$7:$BKJ$86,2+$O$12+$O$9*6-6)</f>
        <v>15.5</v>
      </c>
      <c r="P65" s="26">
        <f t="shared" si="4"/>
        <v>15.50048</v>
      </c>
      <c r="Q65" s="15">
        <f t="shared" si="5"/>
        <v>13</v>
      </c>
      <c r="R65" s="15" t="str">
        <f t="shared" si="6"/>
        <v>Corangamite</v>
      </c>
      <c r="S65" s="26">
        <f t="shared" si="7"/>
        <v>10.1</v>
      </c>
      <c r="T65" s="15">
        <v>49</v>
      </c>
    </row>
    <row r="66" spans="2:20" ht="10.5" x14ac:dyDescent="0.25">
      <c r="B66" s="15">
        <v>1</v>
      </c>
      <c r="C66" s="15">
        <v>2009</v>
      </c>
      <c r="D66" s="28">
        <f>VLOOKUP($D$58,Data!$B$7:$BK$86,2+Municipality!$D$60*6-6+Municipality!$B66)</f>
        <v>7.6271186440678003</v>
      </c>
      <c r="E66" s="15"/>
      <c r="F66" s="15"/>
      <c r="G66" s="64"/>
      <c r="H66" s="64"/>
      <c r="I66" s="64"/>
      <c r="J66" s="64"/>
      <c r="K66" s="64"/>
      <c r="L66" s="13"/>
      <c r="M66" s="25">
        <v>49</v>
      </c>
      <c r="N66" s="15" t="s">
        <v>40</v>
      </c>
      <c r="O66" s="28">
        <f>VLOOKUP($T66,Data!$B$7:$BKJ$86,2+$O$12+$O$9*6-6)</f>
        <v>9.3000000000000007</v>
      </c>
      <c r="P66" s="26">
        <f t="shared" si="4"/>
        <v>9.3004899999999999</v>
      </c>
      <c r="Q66" s="15">
        <f t="shared" si="5"/>
        <v>53</v>
      </c>
      <c r="R66" s="15" t="str">
        <f t="shared" si="6"/>
        <v>Warrnambool</v>
      </c>
      <c r="S66" s="26">
        <f t="shared" si="7"/>
        <v>9.8000000000000007</v>
      </c>
      <c r="T66" s="15">
        <v>50</v>
      </c>
    </row>
    <row r="67" spans="2:20" ht="10.5" x14ac:dyDescent="0.25">
      <c r="B67" s="15">
        <v>2</v>
      </c>
      <c r="C67" s="15">
        <v>2012</v>
      </c>
      <c r="D67" s="28">
        <f>VLOOKUP($D$58,Data!$B$7:$BK$86,2+Municipality!$D$60*6-6+Municipality!$B67)</f>
        <v>9.3023255813953494</v>
      </c>
      <c r="E67" s="15"/>
      <c r="F67" s="15"/>
      <c r="G67" s="64"/>
      <c r="H67" s="64"/>
      <c r="I67" s="64"/>
      <c r="J67" s="64"/>
      <c r="K67" s="64"/>
      <c r="L67" s="13"/>
      <c r="M67" s="25">
        <v>50</v>
      </c>
      <c r="N67" s="15" t="s">
        <v>41</v>
      </c>
      <c r="O67" s="28">
        <f>VLOOKUP($T67,Data!$B$7:$BKJ$86,2+$O$12+$O$9*6-6)</f>
        <v>7.8</v>
      </c>
      <c r="P67" s="26">
        <f t="shared" si="4"/>
        <v>7.8004999999999995</v>
      </c>
      <c r="Q67" s="15">
        <f t="shared" si="5"/>
        <v>62</v>
      </c>
      <c r="R67" s="15" t="str">
        <f t="shared" si="6"/>
        <v>Hindmarsh</v>
      </c>
      <c r="S67" s="26">
        <f t="shared" si="7"/>
        <v>9.8000000000000007</v>
      </c>
      <c r="T67" s="15">
        <v>51</v>
      </c>
    </row>
    <row r="68" spans="2:20" ht="10.5" x14ac:dyDescent="0.25">
      <c r="B68" s="15">
        <v>3</v>
      </c>
      <c r="C68" s="15">
        <v>2015</v>
      </c>
      <c r="D68" s="28">
        <f>VLOOKUP($D$58,Data!$B$7:$BK$86,2+Municipality!$D$60*6-6+Municipality!$B68)</f>
        <v>12.7272727272727</v>
      </c>
      <c r="E68" s="15"/>
      <c r="F68" s="15"/>
      <c r="G68" s="64"/>
      <c r="H68" s="64"/>
      <c r="I68" s="64"/>
      <c r="J68" s="64"/>
      <c r="K68" s="64"/>
      <c r="L68" s="13"/>
      <c r="M68" s="25">
        <v>51</v>
      </c>
      <c r="N68" s="15" t="s">
        <v>72</v>
      </c>
      <c r="O68" s="28">
        <f>VLOOKUP($T68,Data!$B$7:$BKJ$86,2+$O$12+$O$9*6-6)</f>
        <v>10.199999999999999</v>
      </c>
      <c r="P68" s="26">
        <f t="shared" si="4"/>
        <v>10.20051</v>
      </c>
      <c r="Q68" s="15">
        <f t="shared" si="5"/>
        <v>47</v>
      </c>
      <c r="R68" s="15" t="str">
        <f t="shared" si="6"/>
        <v>Hobsons Bay</v>
      </c>
      <c r="S68" s="26">
        <f t="shared" si="7"/>
        <v>9.6999999999999993</v>
      </c>
      <c r="T68" s="15">
        <v>52</v>
      </c>
    </row>
    <row r="69" spans="2:20" ht="10.5" x14ac:dyDescent="0.25">
      <c r="B69" s="15">
        <v>4</v>
      </c>
      <c r="C69" s="15">
        <v>2018</v>
      </c>
      <c r="D69" s="28">
        <f>VLOOKUP($D$58,Data!$B$7:$BK$86,2+Municipality!$D$60*6-6+Municipality!$B69)</f>
        <v>20.338983050847499</v>
      </c>
      <c r="E69" s="15"/>
      <c r="F69" s="15"/>
      <c r="G69" s="64"/>
      <c r="H69" s="64"/>
      <c r="I69" s="64"/>
      <c r="J69" s="64"/>
      <c r="K69" s="64"/>
      <c r="L69" s="13"/>
      <c r="M69" s="25">
        <v>52</v>
      </c>
      <c r="N69" s="15" t="s">
        <v>42</v>
      </c>
      <c r="O69" s="28">
        <f>VLOOKUP($T69,Data!$B$7:$BKJ$86,2+$O$12+$O$9*6-6)</f>
        <v>9.1</v>
      </c>
      <c r="P69" s="26">
        <f t="shared" si="4"/>
        <v>9.1005199999999995</v>
      </c>
      <c r="Q69" s="15">
        <f t="shared" si="5"/>
        <v>56</v>
      </c>
      <c r="R69" s="15" t="str">
        <f t="shared" si="6"/>
        <v>Alpine</v>
      </c>
      <c r="S69" s="26">
        <f t="shared" si="7"/>
        <v>9.6</v>
      </c>
      <c r="T69" s="15">
        <v>53</v>
      </c>
    </row>
    <row r="70" spans="2:20" ht="10.5" x14ac:dyDescent="0.25">
      <c r="B70" s="15">
        <v>5</v>
      </c>
      <c r="C70" s="15">
        <v>2021</v>
      </c>
      <c r="D70" s="28">
        <f>VLOOKUP($D$58,Data!$B$7:$BK$86,2+Municipality!$D$60*6-6+Municipality!$B70)</f>
        <v>10.9</v>
      </c>
      <c r="E70" s="15"/>
      <c r="F70" s="15"/>
      <c r="G70" s="64"/>
      <c r="H70" s="64"/>
      <c r="I70" s="64"/>
      <c r="J70" s="64"/>
      <c r="K70" s="64"/>
      <c r="L70" s="13"/>
      <c r="M70" s="25">
        <v>53</v>
      </c>
      <c r="N70" s="15" t="s">
        <v>73</v>
      </c>
      <c r="O70" s="28">
        <f>VLOOKUP($T70,Data!$B$7:$BKJ$86,2+$O$12+$O$9*6-6)</f>
        <v>8</v>
      </c>
      <c r="P70" s="26">
        <f t="shared" si="4"/>
        <v>8.0005299999999995</v>
      </c>
      <c r="Q70" s="15">
        <f t="shared" si="5"/>
        <v>61</v>
      </c>
      <c r="R70" s="15" t="str">
        <f t="shared" si="6"/>
        <v>Monash</v>
      </c>
      <c r="S70" s="26">
        <f t="shared" si="7"/>
        <v>9.3000000000000007</v>
      </c>
      <c r="T70" s="15">
        <v>54</v>
      </c>
    </row>
    <row r="71" spans="2:20" ht="10.5" x14ac:dyDescent="0.25">
      <c r="B71" s="15">
        <v>6</v>
      </c>
      <c r="C71" s="15">
        <v>2024</v>
      </c>
      <c r="D71" s="28">
        <f>VLOOKUP($D$58,Data!$B$7:$BK$86,2+Municipality!$D$60*6-6+Municipality!$B71)</f>
        <v>25.2</v>
      </c>
      <c r="E71" s="15"/>
      <c r="F71" s="15"/>
      <c r="G71" s="64"/>
      <c r="H71" s="64"/>
      <c r="I71" s="64"/>
      <c r="J71" s="64"/>
      <c r="K71" s="64"/>
      <c r="L71" s="13"/>
      <c r="M71" s="25">
        <v>54</v>
      </c>
      <c r="N71" s="15" t="s">
        <v>74</v>
      </c>
      <c r="O71" s="28">
        <f>VLOOKUP($T71,Data!$B$7:$BKJ$86,2+$O$12+$O$9*6-6)</f>
        <v>11.8</v>
      </c>
      <c r="P71" s="26">
        <f t="shared" si="4"/>
        <v>11.800540000000002</v>
      </c>
      <c r="Q71" s="15">
        <f t="shared" si="5"/>
        <v>40</v>
      </c>
      <c r="R71" s="15" t="str">
        <f t="shared" si="6"/>
        <v>Knox</v>
      </c>
      <c r="S71" s="26">
        <f t="shared" si="7"/>
        <v>9.3000000000000007</v>
      </c>
      <c r="T71" s="15">
        <v>55</v>
      </c>
    </row>
    <row r="72" spans="2:20" ht="10.5" x14ac:dyDescent="0.25"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13"/>
      <c r="M72" s="25">
        <v>55</v>
      </c>
      <c r="N72" s="15" t="s">
        <v>75</v>
      </c>
      <c r="O72" s="28">
        <f>VLOOKUP($T72,Data!$B$7:$BKJ$86,2+$O$12+$O$9*6-6)</f>
        <v>7.4</v>
      </c>
      <c r="P72" s="26">
        <f t="shared" si="4"/>
        <v>7.40055</v>
      </c>
      <c r="Q72" s="15">
        <f t="shared" si="5"/>
        <v>69</v>
      </c>
      <c r="R72" s="15" t="str">
        <f t="shared" si="6"/>
        <v>Glen Eira</v>
      </c>
      <c r="S72" s="26">
        <f t="shared" si="7"/>
        <v>9.3000000000000007</v>
      </c>
      <c r="T72" s="15">
        <v>56</v>
      </c>
    </row>
    <row r="73" spans="2:20" ht="10.5" x14ac:dyDescent="0.25">
      <c r="B73" s="64"/>
      <c r="C73" s="64"/>
      <c r="E73" s="64"/>
      <c r="F73" s="64"/>
      <c r="G73" s="64"/>
      <c r="H73" s="64"/>
      <c r="I73" s="64"/>
      <c r="J73" s="64"/>
      <c r="K73" s="64"/>
      <c r="L73" s="13"/>
      <c r="M73" s="25">
        <v>56</v>
      </c>
      <c r="N73" s="15" t="s">
        <v>76</v>
      </c>
      <c r="O73" s="28">
        <f>VLOOKUP($T73,Data!$B$7:$BKJ$86,2+$O$12+$O$9*6-6)</f>
        <v>7.4</v>
      </c>
      <c r="P73" s="26">
        <f t="shared" si="4"/>
        <v>7.4005600000000005</v>
      </c>
      <c r="Q73" s="15">
        <f t="shared" si="5"/>
        <v>68</v>
      </c>
      <c r="R73" s="15" t="str">
        <f t="shared" si="6"/>
        <v>Moreland</v>
      </c>
      <c r="S73" s="26">
        <f t="shared" si="7"/>
        <v>9.1</v>
      </c>
      <c r="T73" s="15">
        <v>57</v>
      </c>
    </row>
    <row r="74" spans="2:20" ht="10.5" x14ac:dyDescent="0.25"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13"/>
      <c r="M74" s="25">
        <v>57</v>
      </c>
      <c r="N74" s="15" t="s">
        <v>77</v>
      </c>
      <c r="O74" s="28">
        <f>VLOOKUP($T74,Data!$B$7:$BKJ$86,2+$O$12+$O$9*6-6)</f>
        <v>6.3</v>
      </c>
      <c r="P74" s="26">
        <f t="shared" si="4"/>
        <v>6.3005699999999996</v>
      </c>
      <c r="Q74" s="15">
        <f t="shared" si="5"/>
        <v>75</v>
      </c>
      <c r="R74" s="15" t="str">
        <f t="shared" si="6"/>
        <v>Port Phillip</v>
      </c>
      <c r="S74" s="26">
        <f t="shared" si="7"/>
        <v>8.9</v>
      </c>
      <c r="T74" s="15">
        <v>58</v>
      </c>
    </row>
    <row r="75" spans="2:20" ht="10.5" x14ac:dyDescent="0.25"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13"/>
      <c r="M75" s="25">
        <v>58</v>
      </c>
      <c r="N75" s="15" t="s">
        <v>78</v>
      </c>
      <c r="O75" s="28">
        <f>VLOOKUP($T75,Data!$B$7:$BKJ$86,2+$O$12+$O$9*6-6)</f>
        <v>13.6</v>
      </c>
      <c r="P75" s="26">
        <f t="shared" si="4"/>
        <v>13.600579999999999</v>
      </c>
      <c r="Q75" s="15">
        <f t="shared" si="5"/>
        <v>23</v>
      </c>
      <c r="R75" s="15" t="str">
        <f t="shared" si="6"/>
        <v>Yarra Ranges</v>
      </c>
      <c r="S75" s="26">
        <f t="shared" si="7"/>
        <v>8.5</v>
      </c>
      <c r="T75" s="15">
        <v>59</v>
      </c>
    </row>
    <row r="76" spans="2:20" ht="10.5" x14ac:dyDescent="0.25"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13"/>
      <c r="M76" s="25">
        <v>59</v>
      </c>
      <c r="N76" s="15" t="s">
        <v>43</v>
      </c>
      <c r="O76" s="28">
        <f>VLOOKUP($T76,Data!$B$7:$BKJ$86,2+$O$12+$O$9*6-6)</f>
        <v>8.9</v>
      </c>
      <c r="P76" s="26">
        <f t="shared" si="4"/>
        <v>8.9005900000000011</v>
      </c>
      <c r="Q76" s="15">
        <f t="shared" si="5"/>
        <v>57</v>
      </c>
      <c r="R76" s="15" t="str">
        <f t="shared" si="6"/>
        <v>Queenscliffe</v>
      </c>
      <c r="S76" s="26">
        <f t="shared" si="7"/>
        <v>8.3000000000000007</v>
      </c>
      <c r="T76" s="15">
        <v>60</v>
      </c>
    </row>
    <row r="77" spans="2:20" ht="10.5" x14ac:dyDescent="0.25"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13"/>
      <c r="M77" s="25">
        <v>60</v>
      </c>
      <c r="N77" s="15" t="s">
        <v>79</v>
      </c>
      <c r="O77" s="28">
        <f>VLOOKUP($T77,Data!$B$7:$BKJ$86,2+$O$12+$O$9*6-6)</f>
        <v>8.1999999999999993</v>
      </c>
      <c r="P77" s="26">
        <f t="shared" si="4"/>
        <v>8.2005999999999997</v>
      </c>
      <c r="Q77" s="15">
        <f t="shared" si="5"/>
        <v>60</v>
      </c>
      <c r="R77" s="15" t="str">
        <f t="shared" si="6"/>
        <v>Pyrenees</v>
      </c>
      <c r="S77" s="26">
        <f t="shared" si="7"/>
        <v>8.1999999999999993</v>
      </c>
      <c r="T77" s="15">
        <v>61</v>
      </c>
    </row>
    <row r="78" spans="2:20" ht="10.5" x14ac:dyDescent="0.25"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13"/>
      <c r="M78" s="25">
        <v>61</v>
      </c>
      <c r="N78" s="15" t="s">
        <v>89</v>
      </c>
      <c r="O78" s="28">
        <f>VLOOKUP($T78,Data!$B$7:$BKJ$86,2+$O$12+$O$9*6-6)</f>
        <v>8.3000000000000007</v>
      </c>
      <c r="P78" s="26">
        <f t="shared" si="4"/>
        <v>8.3006100000000007</v>
      </c>
      <c r="Q78" s="15">
        <f t="shared" si="5"/>
        <v>59</v>
      </c>
      <c r="R78" s="15" t="str">
        <f t="shared" si="6"/>
        <v>Mornington Peninsula</v>
      </c>
      <c r="S78" s="26">
        <f t="shared" si="7"/>
        <v>8</v>
      </c>
      <c r="T78" s="15">
        <v>62</v>
      </c>
    </row>
    <row r="79" spans="2:20" ht="10.5" x14ac:dyDescent="0.25"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13"/>
      <c r="M79" s="25">
        <v>62</v>
      </c>
      <c r="N79" s="15" t="s">
        <v>80</v>
      </c>
      <c r="O79" s="28">
        <f>VLOOKUP($T79,Data!$B$7:$BKJ$86,2+$O$12+$O$9*6-6)</f>
        <v>15.4</v>
      </c>
      <c r="P79" s="26">
        <f t="shared" si="4"/>
        <v>15.40062</v>
      </c>
      <c r="Q79" s="15">
        <f t="shared" si="5"/>
        <v>14</v>
      </c>
      <c r="R79" s="15" t="str">
        <f t="shared" si="6"/>
        <v>Moonee Valley</v>
      </c>
      <c r="S79" s="26">
        <f t="shared" si="7"/>
        <v>7.8</v>
      </c>
      <c r="T79" s="15">
        <v>63</v>
      </c>
    </row>
    <row r="80" spans="2:20" ht="10.5" x14ac:dyDescent="0.25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13"/>
      <c r="M80" s="25">
        <v>63</v>
      </c>
      <c r="N80" s="15" t="s">
        <v>81</v>
      </c>
      <c r="O80" s="28">
        <f>VLOOKUP($T80,Data!$B$7:$BKJ$86,2+$O$12+$O$9*6-6)</f>
        <v>17.600000000000001</v>
      </c>
      <c r="P80" s="26">
        <f t="shared" si="4"/>
        <v>17.600630000000002</v>
      </c>
      <c r="Q80" s="15">
        <f t="shared" si="5"/>
        <v>8</v>
      </c>
      <c r="R80" s="15" t="str">
        <f t="shared" si="6"/>
        <v>Darebin</v>
      </c>
      <c r="S80" s="26">
        <f t="shared" si="7"/>
        <v>7.8</v>
      </c>
      <c r="T80" s="15">
        <v>64</v>
      </c>
    </row>
    <row r="81" spans="2:20" ht="10.5" x14ac:dyDescent="0.25"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13"/>
      <c r="M81" s="25">
        <v>64</v>
      </c>
      <c r="N81" s="15" t="s">
        <v>44</v>
      </c>
      <c r="O81" s="28">
        <f>VLOOKUP($T81,Data!$B$7:$BKJ$86,2+$O$12+$O$9*6-6)</f>
        <v>6.3</v>
      </c>
      <c r="P81" s="26">
        <f t="shared" si="4"/>
        <v>6.3006399999999996</v>
      </c>
      <c r="Q81" s="15">
        <f t="shared" si="5"/>
        <v>74</v>
      </c>
      <c r="R81" s="15" t="str">
        <f t="shared" si="6"/>
        <v>Kingston</v>
      </c>
      <c r="S81" s="26">
        <f t="shared" si="7"/>
        <v>7.7</v>
      </c>
      <c r="T81" s="15">
        <v>65</v>
      </c>
    </row>
    <row r="82" spans="2:20" ht="10.5" x14ac:dyDescent="0.25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13"/>
      <c r="M82" s="25">
        <v>65</v>
      </c>
      <c r="N82" s="15" t="s">
        <v>82</v>
      </c>
      <c r="O82" s="28">
        <f>VLOOKUP($T82,Data!$B$7:$BKJ$86,2+$O$12+$O$9*6-6)</f>
        <v>7.4</v>
      </c>
      <c r="P82" s="26">
        <f t="shared" ref="P82:P96" si="8">O82+0.00001*M82</f>
        <v>7.4006500000000006</v>
      </c>
      <c r="Q82" s="15">
        <f t="shared" si="5"/>
        <v>67</v>
      </c>
      <c r="R82" s="15" t="str">
        <f t="shared" si="6"/>
        <v>Whitehorse</v>
      </c>
      <c r="S82" s="26">
        <f t="shared" si="7"/>
        <v>7.6</v>
      </c>
      <c r="T82" s="15">
        <v>66</v>
      </c>
    </row>
    <row r="83" spans="2:20" ht="10.5" x14ac:dyDescent="0.25"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13"/>
      <c r="M83" s="25">
        <v>66</v>
      </c>
      <c r="N83" s="15" t="s">
        <v>83</v>
      </c>
      <c r="O83" s="28">
        <f>VLOOKUP($T83,Data!$B$7:$BKJ$86,2+$O$12+$O$9*6-6)</f>
        <v>7.5</v>
      </c>
      <c r="P83" s="26">
        <f t="shared" si="8"/>
        <v>7.5006599999999999</v>
      </c>
      <c r="Q83" s="15">
        <f t="shared" ref="Q83:Q96" si="9">RANK(P83,P$18:P$96)</f>
        <v>66</v>
      </c>
      <c r="R83" s="15" t="str">
        <f t="shared" ref="R83:R96" si="10">VLOOKUP(MATCH($M83,$Q$18:$Q$96,0),$M$18:$O$96,2)</f>
        <v>Surf Coast</v>
      </c>
      <c r="S83" s="26">
        <f t="shared" ref="S83:S96" si="11">VLOOKUP(MATCH($M83,$Q$18:$Q$96,0),$M$18:$O$96,3)</f>
        <v>7.5</v>
      </c>
      <c r="T83" s="15">
        <v>67</v>
      </c>
    </row>
    <row r="84" spans="2:20" ht="10.5" x14ac:dyDescent="0.25"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13"/>
      <c r="M84" s="25">
        <v>67</v>
      </c>
      <c r="N84" s="15" t="s">
        <v>17</v>
      </c>
      <c r="O84" s="28">
        <f>VLOOKUP($T84,Data!$B$7:$BKJ$86,2+$O$12+$O$9*6-6)</f>
        <v>10.4</v>
      </c>
      <c r="P84" s="26">
        <f t="shared" si="8"/>
        <v>10.40067</v>
      </c>
      <c r="Q84" s="15">
        <f t="shared" si="9"/>
        <v>45</v>
      </c>
      <c r="R84" s="15" t="str">
        <f t="shared" si="10"/>
        <v>Strathbogie</v>
      </c>
      <c r="S84" s="26">
        <f t="shared" si="11"/>
        <v>7.4</v>
      </c>
      <c r="T84" s="15">
        <v>68</v>
      </c>
    </row>
    <row r="85" spans="2:20" ht="10.5" x14ac:dyDescent="0.25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13"/>
      <c r="M85" s="25">
        <v>68</v>
      </c>
      <c r="N85" s="15" t="s">
        <v>84</v>
      </c>
      <c r="O85" s="28">
        <f>VLOOKUP($T85,Data!$B$7:$BKJ$86,2+$O$12+$O$9*6-6)</f>
        <v>12.7</v>
      </c>
      <c r="P85" s="26">
        <f t="shared" si="8"/>
        <v>12.700679999999998</v>
      </c>
      <c r="Q85" s="15">
        <f t="shared" si="9"/>
        <v>29</v>
      </c>
      <c r="R85" s="15" t="str">
        <f t="shared" si="10"/>
        <v>Murrindindi</v>
      </c>
      <c r="S85" s="26">
        <f t="shared" si="11"/>
        <v>7.4</v>
      </c>
      <c r="T85" s="15">
        <v>69</v>
      </c>
    </row>
    <row r="86" spans="2:20" ht="10.5" x14ac:dyDescent="0.25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13"/>
      <c r="M86" s="25">
        <v>69</v>
      </c>
      <c r="N86" s="15" t="s">
        <v>18</v>
      </c>
      <c r="O86" s="28">
        <f>VLOOKUP($T86,Data!$B$7:$BKJ$86,2+$O$12+$O$9*6-6)</f>
        <v>6.2</v>
      </c>
      <c r="P86" s="26">
        <f t="shared" si="8"/>
        <v>6.2006899999999998</v>
      </c>
      <c r="Q86" s="15">
        <f t="shared" si="9"/>
        <v>77</v>
      </c>
      <c r="R86" s="15" t="str">
        <f t="shared" si="10"/>
        <v>Moyne</v>
      </c>
      <c r="S86" s="26">
        <f t="shared" si="11"/>
        <v>7.4</v>
      </c>
      <c r="T86" s="15">
        <v>70</v>
      </c>
    </row>
    <row r="87" spans="2:20" ht="10.5" x14ac:dyDescent="0.25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13"/>
      <c r="M87" s="25">
        <v>70</v>
      </c>
      <c r="N87" s="15" t="s">
        <v>45</v>
      </c>
      <c r="O87" s="28">
        <f>VLOOKUP($T87,Data!$B$7:$BKJ$86,2+$O$12+$O$9*6-6)</f>
        <v>9.8000000000000007</v>
      </c>
      <c r="P87" s="26">
        <f t="shared" si="8"/>
        <v>9.8007000000000009</v>
      </c>
      <c r="Q87" s="15">
        <f t="shared" si="9"/>
        <v>49</v>
      </c>
      <c r="R87" s="15" t="str">
        <f t="shared" si="10"/>
        <v>Boroondara</v>
      </c>
      <c r="S87" s="26">
        <f t="shared" si="11"/>
        <v>7.4</v>
      </c>
      <c r="T87" s="15">
        <v>71</v>
      </c>
    </row>
    <row r="88" spans="2:20" ht="10.5" x14ac:dyDescent="0.25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13"/>
      <c r="M88" s="25">
        <v>71</v>
      </c>
      <c r="N88" s="15" t="s">
        <v>85</v>
      </c>
      <c r="O88" s="28">
        <f>VLOOKUP($T88,Data!$B$7:$BKJ$86,2+$O$12+$O$9*6-6)</f>
        <v>14.9</v>
      </c>
      <c r="P88" s="26">
        <f t="shared" si="8"/>
        <v>14.90071</v>
      </c>
      <c r="Q88" s="15">
        <f t="shared" si="9"/>
        <v>18</v>
      </c>
      <c r="R88" s="15" t="str">
        <f t="shared" si="10"/>
        <v>Banyule</v>
      </c>
      <c r="S88" s="26">
        <f t="shared" si="11"/>
        <v>7.4</v>
      </c>
      <c r="T88" s="15">
        <v>72</v>
      </c>
    </row>
    <row r="89" spans="2:20" ht="10.5" x14ac:dyDescent="0.25"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13"/>
      <c r="M89" s="25">
        <v>72</v>
      </c>
      <c r="N89" s="15" t="s">
        <v>86</v>
      </c>
      <c r="O89" s="28">
        <f>VLOOKUP($T89,Data!$B$7:$BKJ$86,2+$O$12+$O$9*6-6)</f>
        <v>0</v>
      </c>
      <c r="P89" s="26">
        <f t="shared" si="8"/>
        <v>7.2000000000000005E-4</v>
      </c>
      <c r="Q89" s="15">
        <f t="shared" si="9"/>
        <v>79</v>
      </c>
      <c r="R89" s="15" t="str">
        <f t="shared" si="10"/>
        <v>Maroondah</v>
      </c>
      <c r="S89" s="26">
        <f t="shared" si="11"/>
        <v>6.8</v>
      </c>
      <c r="T89" s="15">
        <v>73</v>
      </c>
    </row>
    <row r="90" spans="2:20" ht="10.5" x14ac:dyDescent="0.25">
      <c r="B90" s="67" t="s">
        <v>1328</v>
      </c>
      <c r="C90" s="67"/>
      <c r="D90" s="68">
        <f>D71-D66</f>
        <v>17.5728813559322</v>
      </c>
      <c r="F90" s="64"/>
      <c r="G90" s="64"/>
      <c r="H90" s="64"/>
      <c r="I90" s="64"/>
      <c r="J90" s="64"/>
      <c r="K90" s="64"/>
      <c r="L90" s="13"/>
      <c r="M90" s="25">
        <v>73</v>
      </c>
      <c r="N90" s="15" t="s">
        <v>46</v>
      </c>
      <c r="O90" s="28">
        <f>VLOOKUP($T90,Data!$B$7:$BKJ$86,2+$O$12+$O$9*6-6)</f>
        <v>7.6</v>
      </c>
      <c r="P90" s="26">
        <f t="shared" si="8"/>
        <v>7.6007299999999995</v>
      </c>
      <c r="Q90" s="15">
        <f t="shared" si="9"/>
        <v>65</v>
      </c>
      <c r="R90" s="15" t="str">
        <f t="shared" si="10"/>
        <v>Manningham</v>
      </c>
      <c r="S90" s="26">
        <f t="shared" si="11"/>
        <v>6.5</v>
      </c>
      <c r="T90" s="15">
        <v>74</v>
      </c>
    </row>
    <row r="91" spans="2:20" ht="10.5" x14ac:dyDescent="0.25">
      <c r="B91" s="69" t="s">
        <v>1329</v>
      </c>
      <c r="C91" s="69"/>
      <c r="D91" s="70">
        <f>D90/D66*100</f>
        <v>230.39999999999986</v>
      </c>
      <c r="F91" s="64"/>
      <c r="G91" s="64"/>
      <c r="H91" s="64"/>
      <c r="I91" s="64"/>
      <c r="J91" s="64"/>
      <c r="K91" s="64"/>
      <c r="L91" s="13"/>
      <c r="M91" s="25">
        <v>74</v>
      </c>
      <c r="N91" s="15" t="s">
        <v>47</v>
      </c>
      <c r="O91" s="28">
        <f>VLOOKUP($T91,Data!$B$7:$BKJ$86,2+$O$12+$O$9*6-6)</f>
        <v>11.5</v>
      </c>
      <c r="P91" s="26">
        <f t="shared" si="8"/>
        <v>11.50074</v>
      </c>
      <c r="Q91" s="15">
        <f t="shared" si="9"/>
        <v>43</v>
      </c>
      <c r="R91" s="15" t="str">
        <f t="shared" si="10"/>
        <v>Stonnington</v>
      </c>
      <c r="S91" s="26">
        <f t="shared" si="11"/>
        <v>6.3</v>
      </c>
      <c r="T91" s="15">
        <v>75</v>
      </c>
    </row>
    <row r="92" spans="2:20" ht="10.5" x14ac:dyDescent="0.25"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13"/>
      <c r="M92" s="25">
        <v>75</v>
      </c>
      <c r="N92" s="15" t="s">
        <v>48</v>
      </c>
      <c r="O92" s="28">
        <f>VLOOKUP($T92,Data!$B$7:$BKJ$86,2+$O$12+$O$9*6-6)</f>
        <v>14.5</v>
      </c>
      <c r="P92" s="26">
        <f t="shared" si="8"/>
        <v>14.50075</v>
      </c>
      <c r="Q92" s="15">
        <f t="shared" si="9"/>
        <v>20</v>
      </c>
      <c r="R92" s="15" t="str">
        <f t="shared" si="10"/>
        <v>Nillumbik</v>
      </c>
      <c r="S92" s="26">
        <f t="shared" si="11"/>
        <v>6.3</v>
      </c>
      <c r="T92" s="15">
        <v>76</v>
      </c>
    </row>
    <row r="93" spans="2:20" ht="10.5" x14ac:dyDescent="0.25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13"/>
      <c r="M93" s="25">
        <v>76</v>
      </c>
      <c r="N93" s="15" t="s">
        <v>49</v>
      </c>
      <c r="O93" s="28">
        <f>VLOOKUP($T93,Data!$B$7:$BKJ$86,2+$O$12+$O$9*6-6)</f>
        <v>13.2</v>
      </c>
      <c r="P93" s="26">
        <f t="shared" si="8"/>
        <v>13.200759999999999</v>
      </c>
      <c r="Q93" s="15">
        <f t="shared" si="9"/>
        <v>26</v>
      </c>
      <c r="R93" s="15" t="str">
        <f t="shared" si="10"/>
        <v>Macedon Ranges</v>
      </c>
      <c r="S93" s="26">
        <f t="shared" si="11"/>
        <v>6.3</v>
      </c>
      <c r="T93" s="15">
        <v>77</v>
      </c>
    </row>
    <row r="94" spans="2:20" ht="10.5" x14ac:dyDescent="0.25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13"/>
      <c r="M94" s="25">
        <v>77</v>
      </c>
      <c r="N94" s="15" t="s">
        <v>50</v>
      </c>
      <c r="O94" s="28">
        <f>VLOOKUP($T94,Data!$B$7:$BKJ$86,2+$O$12+$O$9*6-6)</f>
        <v>10.7</v>
      </c>
      <c r="P94" s="26">
        <f t="shared" si="8"/>
        <v>10.700769999999999</v>
      </c>
      <c r="Q94" s="15">
        <f t="shared" si="9"/>
        <v>44</v>
      </c>
      <c r="R94" s="15" t="str">
        <f t="shared" si="10"/>
        <v>Wangaratta</v>
      </c>
      <c r="S94" s="26">
        <f t="shared" si="11"/>
        <v>6.2</v>
      </c>
      <c r="T94" s="15">
        <v>78</v>
      </c>
    </row>
    <row r="95" spans="2:20" ht="10.5" x14ac:dyDescent="0.25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13"/>
      <c r="M95" s="25">
        <v>78</v>
      </c>
      <c r="N95" s="15" t="s">
        <v>87</v>
      </c>
      <c r="O95" s="28">
        <f>VLOOKUP($T95,Data!$B$7:$BKJ$86,2+$O$12+$O$9*6-6)</f>
        <v>8.5</v>
      </c>
      <c r="P95" s="26">
        <f t="shared" si="8"/>
        <v>8.5007800000000007</v>
      </c>
      <c r="Q95" s="15">
        <f t="shared" si="9"/>
        <v>58</v>
      </c>
      <c r="R95" s="15" t="str">
        <f t="shared" si="10"/>
        <v>Bayside</v>
      </c>
      <c r="S95" s="26">
        <f t="shared" si="11"/>
        <v>4.5999999999999996</v>
      </c>
      <c r="T95" s="15">
        <v>79</v>
      </c>
    </row>
    <row r="96" spans="2:20" ht="10.5" x14ac:dyDescent="0.25"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13"/>
      <c r="M96" s="25">
        <v>79</v>
      </c>
      <c r="N96" s="15" t="s">
        <v>88</v>
      </c>
      <c r="O96" s="28">
        <f>VLOOKUP($T96,Data!$B$7:$BKJ$86,2+$O$12+$O$9*6-6)</f>
        <v>11.6</v>
      </c>
      <c r="P96" s="26">
        <f t="shared" si="8"/>
        <v>11.60079</v>
      </c>
      <c r="Q96" s="15">
        <f t="shared" si="9"/>
        <v>41</v>
      </c>
      <c r="R96" s="15" t="str">
        <f t="shared" si="10"/>
        <v>West Wimmera</v>
      </c>
      <c r="S96" s="26">
        <f t="shared" si="11"/>
        <v>0</v>
      </c>
      <c r="T96" s="15">
        <v>80</v>
      </c>
    </row>
    <row r="97" spans="2:13" ht="10.5" x14ac:dyDescent="0.25"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3"/>
    </row>
    <row r="98" spans="2:13" x14ac:dyDescent="0.2"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13"/>
    </row>
    <row r="99" spans="2:13" x14ac:dyDescent="0.2"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</row>
    <row r="100" spans="2:13" x14ac:dyDescent="0.2"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</row>
    <row r="101" spans="2:13" x14ac:dyDescent="0.2"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</row>
    <row r="102" spans="2:13" x14ac:dyDescent="0.2">
      <c r="B102" s="64"/>
      <c r="C102" s="64"/>
      <c r="H102" s="64"/>
      <c r="I102" s="64"/>
      <c r="J102" s="64"/>
      <c r="K102" s="64"/>
      <c r="L102" s="64"/>
      <c r="M102" s="64"/>
    </row>
    <row r="103" spans="2:13" x14ac:dyDescent="0.2">
      <c r="B103" s="64"/>
      <c r="C103" s="64"/>
      <c r="H103" s="64"/>
      <c r="I103" s="64"/>
      <c r="J103" s="64"/>
      <c r="K103" s="64"/>
      <c r="L103" s="64"/>
      <c r="M103" s="64"/>
    </row>
    <row r="104" spans="2:13" x14ac:dyDescent="0.2"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2:13" x14ac:dyDescent="0.2"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</row>
    <row r="106" spans="2:13" x14ac:dyDescent="0.2"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2:13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</row>
    <row r="108" spans="2:13" x14ac:dyDescent="0.2"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</row>
    <row r="109" spans="2:13" x14ac:dyDescent="0.2"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</row>
    <row r="110" spans="2:13" x14ac:dyDescent="0.2"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</row>
    <row r="111" spans="2:13" x14ac:dyDescent="0.2"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2:13" x14ac:dyDescent="0.2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</row>
    <row r="113" spans="2:13" x14ac:dyDescent="0.2"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</row>
    <row r="114" spans="2:13" x14ac:dyDescent="0.2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</row>
    <row r="115" spans="2:13" x14ac:dyDescent="0.2"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</row>
    <row r="116" spans="2:13" x14ac:dyDescent="0.2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2:13" x14ac:dyDescent="0.2"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</row>
    <row r="118" spans="2:13" x14ac:dyDescent="0.2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</row>
    <row r="119" spans="2:13" x14ac:dyDescent="0.2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</row>
    <row r="120" spans="2:13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</row>
    <row r="121" spans="2:13" x14ac:dyDescent="0.2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</row>
    <row r="122" spans="2:13" x14ac:dyDescent="0.2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</row>
    <row r="123" spans="2:13" x14ac:dyDescent="0.2"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</row>
    <row r="124" spans="2:13" x14ac:dyDescent="0.2"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2:13" x14ac:dyDescent="0.2"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</row>
    <row r="126" spans="2:13" x14ac:dyDescent="0.2"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</row>
    <row r="127" spans="2:13" x14ac:dyDescent="0.2"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</row>
    <row r="128" spans="2:13" x14ac:dyDescent="0.2"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</row>
    <row r="129" spans="2:13" x14ac:dyDescent="0.2"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2:13" x14ac:dyDescent="0.2"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</row>
    <row r="131" spans="2:13" x14ac:dyDescent="0.2"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</row>
    <row r="132" spans="2:13" x14ac:dyDescent="0.2"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</row>
    <row r="133" spans="2:13" x14ac:dyDescent="0.2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</row>
    <row r="134" spans="2:13" x14ac:dyDescent="0.2"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</row>
    <row r="135" spans="2:13" x14ac:dyDescent="0.2"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</row>
    <row r="136" spans="2:13" x14ac:dyDescent="0.2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</row>
    <row r="137" spans="2:13" x14ac:dyDescent="0.2"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</row>
    <row r="138" spans="2:13" x14ac:dyDescent="0.2"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</row>
    <row r="139" spans="2:13" x14ac:dyDescent="0.2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</row>
    <row r="140" spans="2:13" x14ac:dyDescent="0.2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</row>
    <row r="141" spans="2:13" x14ac:dyDescent="0.2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</row>
    <row r="142" spans="2:13" x14ac:dyDescent="0.2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</row>
    <row r="143" spans="2:13" x14ac:dyDescent="0.2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</row>
    <row r="144" spans="2:13" x14ac:dyDescent="0.2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</row>
    <row r="145" spans="2:13" x14ac:dyDescent="0.2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</row>
    <row r="146" spans="2:13" x14ac:dyDescent="0.2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</row>
    <row r="147" spans="2:13" x14ac:dyDescent="0.2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</row>
    <row r="148" spans="2:13" x14ac:dyDescent="0.2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</row>
    <row r="149" spans="2:13" x14ac:dyDescent="0.2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</row>
    <row r="150" spans="2:13" x14ac:dyDescent="0.2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</row>
    <row r="151" spans="2:13" x14ac:dyDescent="0.2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</row>
    <row r="152" spans="2:13" x14ac:dyDescent="0.2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</row>
    <row r="153" spans="2:13" x14ac:dyDescent="0.2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</row>
    <row r="154" spans="2:13" x14ac:dyDescent="0.2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</row>
    <row r="155" spans="2:13" x14ac:dyDescent="0.2"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</row>
    <row r="156" spans="2:13" x14ac:dyDescent="0.2"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</row>
    <row r="157" spans="2:13" x14ac:dyDescent="0.2"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</row>
    <row r="158" spans="2:13" x14ac:dyDescent="0.2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</row>
    <row r="159" spans="2:13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</row>
    <row r="160" spans="2:13" x14ac:dyDescent="0.2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</row>
    <row r="161" spans="2:13" x14ac:dyDescent="0.2"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</row>
    <row r="162" spans="2:13" x14ac:dyDescent="0.2"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</row>
    <row r="163" spans="2:13" x14ac:dyDescent="0.2"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</row>
    <row r="164" spans="2:13" x14ac:dyDescent="0.2"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</row>
    <row r="165" spans="2:13" x14ac:dyDescent="0.2"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</row>
    <row r="166" spans="2:13" x14ac:dyDescent="0.2"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</row>
    <row r="167" spans="2:13" x14ac:dyDescent="0.2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</row>
    <row r="168" spans="2:13" x14ac:dyDescent="0.2"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</row>
    <row r="169" spans="2:13" x14ac:dyDescent="0.2"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</row>
    <row r="170" spans="2:13" x14ac:dyDescent="0.2"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</row>
    <row r="171" spans="2:13" x14ac:dyDescent="0.2"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</row>
    <row r="172" spans="2:13" x14ac:dyDescent="0.2"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</row>
    <row r="173" spans="2:13" x14ac:dyDescent="0.2"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</row>
    <row r="174" spans="2:13" x14ac:dyDescent="0.2"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</row>
    <row r="175" spans="2:13" x14ac:dyDescent="0.2"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</row>
    <row r="176" spans="2:13" x14ac:dyDescent="0.2"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</row>
    <row r="177" spans="2:13" x14ac:dyDescent="0.2"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</row>
    <row r="178" spans="2:13" x14ac:dyDescent="0.2"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</row>
    <row r="179" spans="2:13" x14ac:dyDescent="0.2"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</row>
    <row r="180" spans="2:13" x14ac:dyDescent="0.2"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</row>
    <row r="181" spans="2:13" x14ac:dyDescent="0.2"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</row>
    <row r="182" spans="2:13" x14ac:dyDescent="0.2"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</row>
    <row r="183" spans="2:13" x14ac:dyDescent="0.2"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</row>
    <row r="184" spans="2:13" x14ac:dyDescent="0.2"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</row>
    <row r="185" spans="2:13" x14ac:dyDescent="0.2"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</row>
    <row r="186" spans="2:13" x14ac:dyDescent="0.2"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</row>
    <row r="187" spans="2:13" x14ac:dyDescent="0.2"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</row>
    <row r="188" spans="2:13" x14ac:dyDescent="0.2"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</row>
    <row r="189" spans="2:13" x14ac:dyDescent="0.2"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</row>
    <row r="190" spans="2:13" x14ac:dyDescent="0.2"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</row>
    <row r="191" spans="2:13" x14ac:dyDescent="0.2"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</row>
    <row r="192" spans="2:13" x14ac:dyDescent="0.2"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</row>
    <row r="193" spans="2:13" x14ac:dyDescent="0.2"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</row>
    <row r="194" spans="2:13" x14ac:dyDescent="0.2"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</row>
    <row r="195" spans="2:13" x14ac:dyDescent="0.2"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</row>
    <row r="196" spans="2:13" x14ac:dyDescent="0.2"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</row>
    <row r="197" spans="2:13" x14ac:dyDescent="0.2"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</row>
    <row r="198" spans="2:13" x14ac:dyDescent="0.2"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</row>
    <row r="199" spans="2:13" x14ac:dyDescent="0.2"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</row>
    <row r="200" spans="2:13" x14ac:dyDescent="0.2"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</row>
    <row r="201" spans="2:13" x14ac:dyDescent="0.2"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</row>
    <row r="202" spans="2:13" x14ac:dyDescent="0.2"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</row>
    <row r="203" spans="2:13" x14ac:dyDescent="0.2"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</row>
    <row r="204" spans="2:13" x14ac:dyDescent="0.2"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</row>
    <row r="205" spans="2:13" x14ac:dyDescent="0.2"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</row>
    <row r="206" spans="2:13" x14ac:dyDescent="0.2"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</row>
    <row r="207" spans="2:13" x14ac:dyDescent="0.2"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</row>
    <row r="208" spans="2:13" x14ac:dyDescent="0.2"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</row>
    <row r="209" spans="2:13" x14ac:dyDescent="0.2"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</row>
    <row r="210" spans="2:13" x14ac:dyDescent="0.2"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</row>
    <row r="211" spans="2:13" x14ac:dyDescent="0.2"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</row>
    <row r="212" spans="2:13" x14ac:dyDescent="0.2"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</row>
    <row r="213" spans="2:13" x14ac:dyDescent="0.2"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</row>
    <row r="214" spans="2:13" x14ac:dyDescent="0.2"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</row>
    <row r="215" spans="2:13" x14ac:dyDescent="0.2"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</row>
    <row r="216" spans="2:13" x14ac:dyDescent="0.2"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</row>
    <row r="217" spans="2:13" x14ac:dyDescent="0.2"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</row>
    <row r="218" spans="2:13" x14ac:dyDescent="0.2"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</row>
    <row r="219" spans="2:13" x14ac:dyDescent="0.2"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</row>
    <row r="220" spans="2:13" x14ac:dyDescent="0.2"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</row>
    <row r="221" spans="2:13" x14ac:dyDescent="0.2"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</row>
    <row r="222" spans="2:13" x14ac:dyDescent="0.2"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</row>
    <row r="223" spans="2:13" x14ac:dyDescent="0.2"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</row>
    <row r="224" spans="2:13" x14ac:dyDescent="0.2"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</row>
    <row r="225" spans="2:13" x14ac:dyDescent="0.2"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</row>
    <row r="226" spans="2:13" x14ac:dyDescent="0.2"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</row>
    <row r="227" spans="2:13" x14ac:dyDescent="0.2"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</row>
    <row r="228" spans="2:13" x14ac:dyDescent="0.2"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</row>
    <row r="229" spans="2:13" x14ac:dyDescent="0.2"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</row>
    <row r="230" spans="2:13" x14ac:dyDescent="0.2"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</row>
    <row r="231" spans="2:13" x14ac:dyDescent="0.2"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</row>
    <row r="232" spans="2:13" x14ac:dyDescent="0.2"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</row>
    <row r="233" spans="2:13" x14ac:dyDescent="0.2"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</row>
    <row r="234" spans="2:13" x14ac:dyDescent="0.2"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</row>
    <row r="235" spans="2:13" x14ac:dyDescent="0.2"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</row>
    <row r="236" spans="2:13" x14ac:dyDescent="0.2"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</row>
    <row r="237" spans="2:13" x14ac:dyDescent="0.2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</row>
    <row r="238" spans="2:13" x14ac:dyDescent="0.2"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</row>
    <row r="239" spans="2:13" x14ac:dyDescent="0.2"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</row>
    <row r="240" spans="2:13" x14ac:dyDescent="0.2"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</row>
    <row r="241" spans="2:13" x14ac:dyDescent="0.2"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</row>
    <row r="242" spans="2:13" x14ac:dyDescent="0.2"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</row>
    <row r="243" spans="2:13" x14ac:dyDescent="0.2"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</row>
    <row r="244" spans="2:13" x14ac:dyDescent="0.2"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</row>
    <row r="245" spans="2:13" x14ac:dyDescent="0.2"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</row>
    <row r="246" spans="2:13" x14ac:dyDescent="0.2"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</row>
    <row r="247" spans="2:13" x14ac:dyDescent="0.2"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</row>
    <row r="248" spans="2:13" x14ac:dyDescent="0.2"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</row>
    <row r="249" spans="2:13" x14ac:dyDescent="0.2"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</row>
    <row r="250" spans="2:13" x14ac:dyDescent="0.2"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</row>
    <row r="251" spans="2:13" x14ac:dyDescent="0.2"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</row>
    <row r="252" spans="2:13" x14ac:dyDescent="0.2"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</row>
    <row r="253" spans="2:13" x14ac:dyDescent="0.2"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</row>
    <row r="254" spans="2:13" x14ac:dyDescent="0.2"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</row>
    <row r="255" spans="2:13" x14ac:dyDescent="0.2"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</row>
    <row r="256" spans="2:13" x14ac:dyDescent="0.2"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</row>
    <row r="257" spans="2:13" x14ac:dyDescent="0.2"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</row>
    <row r="258" spans="2:13" x14ac:dyDescent="0.2"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</row>
    <row r="259" spans="2:13" x14ac:dyDescent="0.2"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</row>
    <row r="260" spans="2:13" x14ac:dyDescent="0.2"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</row>
    <row r="261" spans="2:13" x14ac:dyDescent="0.2"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</row>
    <row r="262" spans="2:13" x14ac:dyDescent="0.2"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</row>
    <row r="263" spans="2:13" x14ac:dyDescent="0.2"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</row>
    <row r="264" spans="2:13" x14ac:dyDescent="0.2"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</row>
    <row r="265" spans="2:13" x14ac:dyDescent="0.2"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</row>
    <row r="266" spans="2:13" x14ac:dyDescent="0.2"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</row>
    <row r="267" spans="2:13" x14ac:dyDescent="0.2"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</row>
    <row r="268" spans="2:13" x14ac:dyDescent="0.2"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</row>
    <row r="269" spans="2:13" x14ac:dyDescent="0.2"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</row>
    <row r="270" spans="2:13" x14ac:dyDescent="0.2"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</row>
    <row r="271" spans="2:13" x14ac:dyDescent="0.2"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</row>
    <row r="272" spans="2:13" x14ac:dyDescent="0.2"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</row>
    <row r="273" spans="2:13" x14ac:dyDescent="0.2"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</row>
    <row r="274" spans="2:13" x14ac:dyDescent="0.2"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</row>
    <row r="275" spans="2:13" x14ac:dyDescent="0.2"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</row>
    <row r="276" spans="2:13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</row>
    <row r="277" spans="2:13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</row>
    <row r="278" spans="2:13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</row>
    <row r="279" spans="2:13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</row>
    <row r="280" spans="2:13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</row>
    <row r="281" spans="2:13" x14ac:dyDescent="0.2"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</row>
    <row r="282" spans="2:13" x14ac:dyDescent="0.2"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</row>
    <row r="283" spans="2:13" x14ac:dyDescent="0.2"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</row>
    <row r="284" spans="2:13" x14ac:dyDescent="0.2"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</row>
    <row r="285" spans="2:13" x14ac:dyDescent="0.2"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</row>
    <row r="286" spans="2:13" x14ac:dyDescent="0.2"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</row>
    <row r="287" spans="2:13" x14ac:dyDescent="0.2"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</row>
    <row r="288" spans="2:13" x14ac:dyDescent="0.2"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</row>
    <row r="289" spans="2:13" x14ac:dyDescent="0.2"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</row>
  </sheetData>
  <sheetProtection sheet="1" objects="1" scenarios="1"/>
  <mergeCells count="2">
    <mergeCell ref="B1:Y1"/>
    <mergeCell ref="B2:Y2"/>
  </mergeCells>
  <pageMargins left="0.39370078740157483" right="0.39370078740157483" top="0.39370078740157483" bottom="0.39370078740157483" header="0.31496062992125984" footer="0.31496062992125984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527050</xdr:colOff>
                    <xdr:row>8</xdr:row>
                    <xdr:rowOff>6350</xdr:rowOff>
                  </from>
                  <to>
                    <xdr:col>6</xdr:col>
                    <xdr:colOff>25400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7</xdr:col>
                    <xdr:colOff>527050</xdr:colOff>
                    <xdr:row>8</xdr:row>
                    <xdr:rowOff>0</xdr:rowOff>
                  </from>
                  <to>
                    <xdr:col>11</xdr:col>
                    <xdr:colOff>25400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Drop Down 3">
              <controlPr defaultSize="0" autoLine="0" autoPict="0">
                <anchor moveWithCells="1">
                  <from>
                    <xdr:col>2</xdr:col>
                    <xdr:colOff>520700</xdr:colOff>
                    <xdr:row>10</xdr:row>
                    <xdr:rowOff>114300</xdr:rowOff>
                  </from>
                  <to>
                    <xdr:col>4</xdr:col>
                    <xdr:colOff>381000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Drop Down 4">
              <controlPr defaultSize="0" autoLine="0" autoPict="0">
                <anchor moveWithCells="1">
                  <from>
                    <xdr:col>7</xdr:col>
                    <xdr:colOff>527050</xdr:colOff>
                    <xdr:row>10</xdr:row>
                    <xdr:rowOff>107950</xdr:rowOff>
                  </from>
                  <to>
                    <xdr:col>9</xdr:col>
                    <xdr:colOff>381000</xdr:colOff>
                    <xdr:row>12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Drop Down 5">
              <controlPr defaultSize="0" autoLine="0" autoPict="0">
                <anchor moveWithCells="1">
                  <from>
                    <xdr:col>13</xdr:col>
                    <xdr:colOff>603250</xdr:colOff>
                    <xdr:row>7</xdr:row>
                    <xdr:rowOff>25400</xdr:rowOff>
                  </from>
                  <to>
                    <xdr:col>18</xdr:col>
                    <xdr:colOff>514350</xdr:colOff>
                    <xdr:row>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Drop Down 6">
              <controlPr defaultSize="0" autoLine="0" autoPict="0">
                <anchor moveWithCells="1">
                  <from>
                    <xdr:col>13</xdr:col>
                    <xdr:colOff>603250</xdr:colOff>
                    <xdr:row>10</xdr:row>
                    <xdr:rowOff>114300</xdr:rowOff>
                  </from>
                  <to>
                    <xdr:col>15</xdr:col>
                    <xdr:colOff>381000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Drop Down 7">
              <controlPr defaultSize="0" autoLine="0" autoPict="0">
                <anchor moveWithCells="1">
                  <from>
                    <xdr:col>3</xdr:col>
                    <xdr:colOff>6350</xdr:colOff>
                    <xdr:row>56</xdr:row>
                    <xdr:rowOff>101600</xdr:rowOff>
                  </from>
                  <to>
                    <xdr:col>6</xdr:col>
                    <xdr:colOff>31750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Drop Down 8">
              <controlPr defaultSize="0" autoLine="0" autoPict="0">
                <anchor moveWithCells="1">
                  <from>
                    <xdr:col>3</xdr:col>
                    <xdr:colOff>12700</xdr:colOff>
                    <xdr:row>58</xdr:row>
                    <xdr:rowOff>107950</xdr:rowOff>
                  </from>
                  <to>
                    <xdr:col>8</xdr:col>
                    <xdr:colOff>330200</xdr:colOff>
                    <xdr:row>60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625"/>
  <sheetViews>
    <sheetView workbookViewId="0">
      <selection activeCell="C115" sqref="C115:K115"/>
    </sheetView>
  </sheetViews>
  <sheetFormatPr defaultColWidth="12.5546875" defaultRowHeight="10" x14ac:dyDescent="0.2"/>
  <cols>
    <col min="1" max="1" width="4.77734375" customWidth="1"/>
    <col min="2" max="2" width="3.109375" bestFit="1" customWidth="1"/>
    <col min="3" max="3" width="21.109375" customWidth="1"/>
    <col min="4" max="11" width="15.109375" customWidth="1"/>
  </cols>
  <sheetData>
    <row r="1" spans="2:11" ht="20" x14ac:dyDescent="0.4">
      <c r="C1" s="61" t="s">
        <v>1323</v>
      </c>
    </row>
    <row r="4" spans="2:11" x14ac:dyDescent="0.2">
      <c r="B4" s="57">
        <v>1</v>
      </c>
      <c r="C4" s="56">
        <v>2</v>
      </c>
      <c r="D4" s="56">
        <v>3</v>
      </c>
      <c r="E4" s="57">
        <v>4</v>
      </c>
      <c r="F4" s="56">
        <v>5</v>
      </c>
      <c r="G4" s="56">
        <v>6</v>
      </c>
      <c r="H4" s="57">
        <v>7</v>
      </c>
      <c r="I4" s="56">
        <v>8</v>
      </c>
      <c r="J4" s="56">
        <v>9</v>
      </c>
      <c r="K4" s="57">
        <v>10</v>
      </c>
    </row>
    <row r="5" spans="2:11" ht="28.5" x14ac:dyDescent="0.2">
      <c r="C5" s="47"/>
      <c r="D5" s="48" t="s">
        <v>126</v>
      </c>
      <c r="E5" s="48" t="s">
        <v>127</v>
      </c>
      <c r="F5" s="48" t="s">
        <v>128</v>
      </c>
      <c r="G5" s="48" t="s">
        <v>129</v>
      </c>
      <c r="H5" s="48" t="s">
        <v>130</v>
      </c>
      <c r="I5" s="48" t="s">
        <v>131</v>
      </c>
      <c r="J5" s="49" t="s">
        <v>132</v>
      </c>
      <c r="K5" s="49" t="s">
        <v>133</v>
      </c>
    </row>
    <row r="6" spans="2:11" x14ac:dyDescent="0.2">
      <c r="B6" s="55">
        <v>1</v>
      </c>
      <c r="C6" s="50" t="s">
        <v>134</v>
      </c>
      <c r="D6" s="51" t="s">
        <v>135</v>
      </c>
      <c r="E6" s="52" t="s">
        <v>136</v>
      </c>
      <c r="F6" s="52" t="s">
        <v>137</v>
      </c>
      <c r="G6" s="52" t="s">
        <v>138</v>
      </c>
      <c r="H6" s="52" t="s">
        <v>139</v>
      </c>
      <c r="I6" s="52" t="s">
        <v>136</v>
      </c>
      <c r="J6" s="52" t="s">
        <v>140</v>
      </c>
      <c r="K6" s="52" t="s">
        <v>141</v>
      </c>
    </row>
    <row r="7" spans="2:11" x14ac:dyDescent="0.2">
      <c r="B7" s="55">
        <v>2</v>
      </c>
      <c r="C7" s="50" t="s">
        <v>142</v>
      </c>
      <c r="D7" s="51" t="s">
        <v>143</v>
      </c>
      <c r="E7" s="52" t="s">
        <v>144</v>
      </c>
      <c r="F7" s="52" t="s">
        <v>144</v>
      </c>
      <c r="G7" s="52" t="s">
        <v>144</v>
      </c>
      <c r="H7" s="52" t="s">
        <v>144</v>
      </c>
      <c r="I7" s="52" t="s">
        <v>144</v>
      </c>
      <c r="J7" s="52" t="s">
        <v>144</v>
      </c>
      <c r="K7" s="52" t="s">
        <v>144</v>
      </c>
    </row>
    <row r="8" spans="2:11" x14ac:dyDescent="0.2">
      <c r="B8" s="55">
        <v>3</v>
      </c>
      <c r="C8" s="50" t="s">
        <v>145</v>
      </c>
      <c r="D8" s="51" t="s">
        <v>135</v>
      </c>
      <c r="E8" s="52" t="s">
        <v>139</v>
      </c>
      <c r="F8" s="52" t="s">
        <v>136</v>
      </c>
      <c r="G8" s="52" t="s">
        <v>146</v>
      </c>
      <c r="H8" s="52" t="s">
        <v>136</v>
      </c>
      <c r="I8" s="52" t="s">
        <v>136</v>
      </c>
      <c r="J8" s="52" t="s">
        <v>141</v>
      </c>
      <c r="K8" s="52" t="s">
        <v>147</v>
      </c>
    </row>
    <row r="9" spans="2:11" x14ac:dyDescent="0.2">
      <c r="B9" s="55">
        <v>4</v>
      </c>
      <c r="C9" s="50" t="s">
        <v>148</v>
      </c>
      <c r="D9" s="51" t="s">
        <v>149</v>
      </c>
      <c r="E9" s="52" t="s">
        <v>150</v>
      </c>
      <c r="F9" s="52" t="s">
        <v>151</v>
      </c>
      <c r="G9" s="52" t="s">
        <v>152</v>
      </c>
      <c r="H9" s="52" t="s">
        <v>153</v>
      </c>
      <c r="I9" s="52" t="s">
        <v>154</v>
      </c>
      <c r="J9" s="52" t="s">
        <v>155</v>
      </c>
      <c r="K9" s="52" t="s">
        <v>154</v>
      </c>
    </row>
    <row r="10" spans="2:11" x14ac:dyDescent="0.2">
      <c r="B10" s="55">
        <v>5</v>
      </c>
      <c r="C10" s="50" t="s">
        <v>156</v>
      </c>
      <c r="D10" s="51" t="s">
        <v>157</v>
      </c>
      <c r="E10" s="52" t="s">
        <v>158</v>
      </c>
      <c r="F10" s="52" t="s">
        <v>158</v>
      </c>
      <c r="G10" s="52" t="s">
        <v>159</v>
      </c>
      <c r="H10" s="52" t="s">
        <v>158</v>
      </c>
      <c r="I10" s="52" t="s">
        <v>158</v>
      </c>
      <c r="J10" s="52" t="s">
        <v>160</v>
      </c>
      <c r="K10" s="52" t="s">
        <v>161</v>
      </c>
    </row>
    <row r="11" spans="2:11" x14ac:dyDescent="0.2">
      <c r="B11" s="55">
        <v>6</v>
      </c>
      <c r="C11" s="50" t="s">
        <v>162</v>
      </c>
      <c r="D11" s="51" t="s">
        <v>163</v>
      </c>
      <c r="E11" s="52" t="s">
        <v>164</v>
      </c>
      <c r="F11" s="52" t="s">
        <v>165</v>
      </c>
      <c r="G11" s="52" t="s">
        <v>166</v>
      </c>
      <c r="H11" s="52" t="s">
        <v>165</v>
      </c>
      <c r="I11" s="52" t="s">
        <v>165</v>
      </c>
      <c r="J11" s="52" t="s">
        <v>167</v>
      </c>
      <c r="K11" s="52" t="s">
        <v>168</v>
      </c>
    </row>
    <row r="12" spans="2:11" x14ac:dyDescent="0.2">
      <c r="B12" s="55">
        <v>7</v>
      </c>
      <c r="C12" s="50" t="s">
        <v>169</v>
      </c>
      <c r="D12" s="51" t="s">
        <v>143</v>
      </c>
      <c r="E12" s="52" t="s">
        <v>144</v>
      </c>
      <c r="F12" s="52" t="s">
        <v>170</v>
      </c>
      <c r="G12" s="52" t="s">
        <v>171</v>
      </c>
      <c r="H12" s="52" t="s">
        <v>172</v>
      </c>
      <c r="I12" s="52" t="s">
        <v>144</v>
      </c>
      <c r="J12" s="52" t="s">
        <v>173</v>
      </c>
      <c r="K12" s="52" t="s">
        <v>170</v>
      </c>
    </row>
    <row r="13" spans="2:11" x14ac:dyDescent="0.2">
      <c r="B13" s="55">
        <v>8</v>
      </c>
      <c r="C13" s="50" t="s">
        <v>174</v>
      </c>
      <c r="D13" s="51" t="s">
        <v>175</v>
      </c>
      <c r="E13" s="52" t="s">
        <v>144</v>
      </c>
      <c r="F13" s="52" t="s">
        <v>144</v>
      </c>
      <c r="G13" s="52" t="s">
        <v>176</v>
      </c>
      <c r="H13" s="52" t="s">
        <v>144</v>
      </c>
      <c r="I13" s="52" t="s">
        <v>144</v>
      </c>
      <c r="J13" s="52" t="s">
        <v>176</v>
      </c>
      <c r="K13" s="52" t="s">
        <v>144</v>
      </c>
    </row>
    <row r="14" spans="2:11" x14ac:dyDescent="0.2">
      <c r="B14" s="55">
        <v>9</v>
      </c>
      <c r="C14" s="50" t="s">
        <v>177</v>
      </c>
      <c r="D14" s="51" t="s">
        <v>178</v>
      </c>
      <c r="E14" s="52" t="s">
        <v>150</v>
      </c>
      <c r="F14" s="52" t="s">
        <v>179</v>
      </c>
      <c r="G14" s="52" t="s">
        <v>180</v>
      </c>
      <c r="H14" s="52" t="s">
        <v>179</v>
      </c>
      <c r="I14" s="52" t="s">
        <v>179</v>
      </c>
      <c r="J14" s="52" t="s">
        <v>181</v>
      </c>
      <c r="K14" s="52" t="s">
        <v>182</v>
      </c>
    </row>
    <row r="15" spans="2:11" x14ac:dyDescent="0.2">
      <c r="B15" s="55">
        <v>10</v>
      </c>
      <c r="C15" s="50" t="s">
        <v>183</v>
      </c>
      <c r="D15" s="51" t="s">
        <v>175</v>
      </c>
      <c r="E15" s="52" t="s">
        <v>184</v>
      </c>
      <c r="F15" s="52" t="s">
        <v>144</v>
      </c>
      <c r="G15" s="52" t="s">
        <v>144</v>
      </c>
      <c r="H15" s="52" t="s">
        <v>185</v>
      </c>
      <c r="I15" s="52" t="s">
        <v>144</v>
      </c>
      <c r="J15" s="52" t="s">
        <v>186</v>
      </c>
      <c r="K15" s="52" t="s">
        <v>144</v>
      </c>
    </row>
    <row r="16" spans="2:11" x14ac:dyDescent="0.2">
      <c r="B16" s="55">
        <v>11</v>
      </c>
      <c r="C16" s="50" t="s">
        <v>187</v>
      </c>
      <c r="D16" s="51" t="s">
        <v>188</v>
      </c>
      <c r="E16" s="52" t="s">
        <v>189</v>
      </c>
      <c r="F16" s="52" t="s">
        <v>189</v>
      </c>
      <c r="G16" s="52" t="s">
        <v>190</v>
      </c>
      <c r="H16" s="52" t="s">
        <v>191</v>
      </c>
      <c r="I16" s="52" t="s">
        <v>192</v>
      </c>
      <c r="J16" s="52" t="s">
        <v>193</v>
      </c>
      <c r="K16" s="52" t="s">
        <v>192</v>
      </c>
    </row>
    <row r="17" spans="2:11" x14ac:dyDescent="0.2">
      <c r="B17" s="55">
        <v>12</v>
      </c>
      <c r="C17" s="50" t="s">
        <v>114</v>
      </c>
      <c r="D17" s="51" t="s">
        <v>194</v>
      </c>
      <c r="E17" s="52" t="s">
        <v>195</v>
      </c>
      <c r="F17" s="52" t="s">
        <v>196</v>
      </c>
      <c r="G17" s="52" t="s">
        <v>197</v>
      </c>
      <c r="H17" s="52" t="s">
        <v>198</v>
      </c>
      <c r="I17" s="52" t="s">
        <v>199</v>
      </c>
      <c r="J17" s="52" t="s">
        <v>200</v>
      </c>
      <c r="K17" s="52" t="s">
        <v>201</v>
      </c>
    </row>
    <row r="18" spans="2:11" x14ac:dyDescent="0.2">
      <c r="B18" s="55">
        <v>13</v>
      </c>
      <c r="C18" s="50" t="s">
        <v>202</v>
      </c>
      <c r="D18" s="51" t="s">
        <v>203</v>
      </c>
      <c r="E18" s="52" t="s">
        <v>185</v>
      </c>
      <c r="F18" s="52" t="s">
        <v>176</v>
      </c>
      <c r="G18" s="52" t="s">
        <v>204</v>
      </c>
      <c r="H18" s="52" t="s">
        <v>205</v>
      </c>
      <c r="I18" s="52" t="s">
        <v>206</v>
      </c>
      <c r="J18" s="52" t="s">
        <v>207</v>
      </c>
      <c r="K18" s="52" t="s">
        <v>208</v>
      </c>
    </row>
    <row r="19" spans="2:11" x14ac:dyDescent="0.2">
      <c r="B19" s="55">
        <v>14</v>
      </c>
      <c r="C19" s="50" t="s">
        <v>209</v>
      </c>
      <c r="D19" s="51" t="s">
        <v>210</v>
      </c>
      <c r="E19" s="52" t="s">
        <v>189</v>
      </c>
      <c r="F19" s="52" t="s">
        <v>211</v>
      </c>
      <c r="G19" s="52" t="s">
        <v>199</v>
      </c>
      <c r="H19" s="52" t="s">
        <v>199</v>
      </c>
      <c r="I19" s="52" t="s">
        <v>189</v>
      </c>
      <c r="J19" s="52" t="s">
        <v>212</v>
      </c>
      <c r="K19" s="52" t="s">
        <v>205</v>
      </c>
    </row>
    <row r="20" spans="2:11" x14ac:dyDescent="0.2">
      <c r="B20" s="55">
        <v>15</v>
      </c>
      <c r="C20" s="50" t="s">
        <v>213</v>
      </c>
      <c r="D20" s="51" t="s">
        <v>214</v>
      </c>
      <c r="E20" s="52" t="s">
        <v>144</v>
      </c>
      <c r="F20" s="52" t="s">
        <v>215</v>
      </c>
      <c r="G20" s="52" t="s">
        <v>216</v>
      </c>
      <c r="H20" s="52" t="s">
        <v>215</v>
      </c>
      <c r="I20" s="52" t="s">
        <v>144</v>
      </c>
      <c r="J20" s="52" t="s">
        <v>216</v>
      </c>
      <c r="K20" s="52" t="s">
        <v>217</v>
      </c>
    </row>
    <row r="21" spans="2:11" x14ac:dyDescent="0.2">
      <c r="B21" s="55">
        <v>16</v>
      </c>
      <c r="C21" s="50" t="s">
        <v>218</v>
      </c>
      <c r="D21" s="51" t="s">
        <v>219</v>
      </c>
      <c r="E21" s="52" t="s">
        <v>220</v>
      </c>
      <c r="F21" s="52" t="s">
        <v>221</v>
      </c>
      <c r="G21" s="52" t="s">
        <v>222</v>
      </c>
      <c r="H21" s="52" t="s">
        <v>223</v>
      </c>
      <c r="I21" s="52" t="s">
        <v>220</v>
      </c>
      <c r="J21" s="52" t="s">
        <v>224</v>
      </c>
      <c r="K21" s="52" t="s">
        <v>225</v>
      </c>
    </row>
    <row r="22" spans="2:11" x14ac:dyDescent="0.2">
      <c r="B22" s="55">
        <v>17</v>
      </c>
      <c r="C22" s="50" t="s">
        <v>226</v>
      </c>
      <c r="D22" s="51" t="s">
        <v>135</v>
      </c>
      <c r="E22" s="52" t="s">
        <v>227</v>
      </c>
      <c r="F22" s="52" t="s">
        <v>228</v>
      </c>
      <c r="G22" s="52" t="s">
        <v>227</v>
      </c>
      <c r="H22" s="52" t="s">
        <v>229</v>
      </c>
      <c r="I22" s="52" t="s">
        <v>229</v>
      </c>
      <c r="J22" s="52" t="s">
        <v>230</v>
      </c>
      <c r="K22" s="52" t="s">
        <v>229</v>
      </c>
    </row>
    <row r="23" spans="2:11" x14ac:dyDescent="0.2">
      <c r="B23" s="55">
        <v>18</v>
      </c>
      <c r="C23" s="50" t="s">
        <v>231</v>
      </c>
      <c r="D23" s="51" t="s">
        <v>163</v>
      </c>
      <c r="E23" s="52" t="s">
        <v>144</v>
      </c>
      <c r="F23" s="52" t="s">
        <v>144</v>
      </c>
      <c r="G23" s="52" t="s">
        <v>232</v>
      </c>
      <c r="H23" s="52" t="s">
        <v>233</v>
      </c>
      <c r="I23" s="52" t="s">
        <v>144</v>
      </c>
      <c r="J23" s="52" t="s">
        <v>234</v>
      </c>
      <c r="K23" s="52" t="s">
        <v>144</v>
      </c>
    </row>
    <row r="24" spans="2:11" x14ac:dyDescent="0.2">
      <c r="B24" s="55">
        <v>19</v>
      </c>
      <c r="C24" s="50" t="s">
        <v>235</v>
      </c>
      <c r="D24" s="51" t="s">
        <v>236</v>
      </c>
      <c r="E24" s="52" t="s">
        <v>158</v>
      </c>
      <c r="F24" s="52" t="s">
        <v>158</v>
      </c>
      <c r="G24" s="52" t="s">
        <v>237</v>
      </c>
      <c r="H24" s="52" t="s">
        <v>238</v>
      </c>
      <c r="I24" s="52" t="s">
        <v>239</v>
      </c>
      <c r="J24" s="52" t="s">
        <v>240</v>
      </c>
      <c r="K24" s="52" t="s">
        <v>237</v>
      </c>
    </row>
    <row r="25" spans="2:11" x14ac:dyDescent="0.2">
      <c r="B25" s="55">
        <v>20</v>
      </c>
      <c r="C25" s="50" t="s">
        <v>241</v>
      </c>
      <c r="D25" s="51" t="s">
        <v>242</v>
      </c>
      <c r="E25" s="52" t="s">
        <v>165</v>
      </c>
      <c r="F25" s="52" t="s">
        <v>243</v>
      </c>
      <c r="G25" s="52" t="s">
        <v>244</v>
      </c>
      <c r="H25" s="52" t="s">
        <v>243</v>
      </c>
      <c r="I25" s="52" t="s">
        <v>144</v>
      </c>
      <c r="J25" s="52" t="s">
        <v>245</v>
      </c>
      <c r="K25" s="52" t="s">
        <v>246</v>
      </c>
    </row>
    <row r="26" spans="2:11" x14ac:dyDescent="0.2">
      <c r="B26" s="55">
        <v>21</v>
      </c>
      <c r="C26" s="50" t="s">
        <v>247</v>
      </c>
      <c r="D26" s="51" t="s">
        <v>248</v>
      </c>
      <c r="E26" s="52" t="s">
        <v>249</v>
      </c>
      <c r="F26" s="52" t="s">
        <v>250</v>
      </c>
      <c r="G26" s="52" t="s">
        <v>249</v>
      </c>
      <c r="H26" s="52" t="s">
        <v>251</v>
      </c>
      <c r="I26" s="52" t="s">
        <v>252</v>
      </c>
      <c r="J26" s="52" t="s">
        <v>171</v>
      </c>
      <c r="K26" s="52" t="s">
        <v>249</v>
      </c>
    </row>
    <row r="27" spans="2:11" x14ac:dyDescent="0.2">
      <c r="B27" s="55">
        <v>22</v>
      </c>
      <c r="C27" s="50" t="s">
        <v>247</v>
      </c>
      <c r="D27" s="51" t="s">
        <v>248</v>
      </c>
      <c r="E27" s="52" t="s">
        <v>249</v>
      </c>
      <c r="F27" s="52" t="s">
        <v>250</v>
      </c>
      <c r="G27" s="52" t="s">
        <v>249</v>
      </c>
      <c r="H27" s="52" t="s">
        <v>251</v>
      </c>
      <c r="I27" s="52" t="s">
        <v>252</v>
      </c>
      <c r="J27" s="52" t="s">
        <v>171</v>
      </c>
      <c r="K27" s="52" t="s">
        <v>249</v>
      </c>
    </row>
    <row r="28" spans="2:11" x14ac:dyDescent="0.2">
      <c r="B28" s="55">
        <v>23</v>
      </c>
      <c r="C28" s="50" t="s">
        <v>253</v>
      </c>
      <c r="D28" s="51" t="s">
        <v>254</v>
      </c>
      <c r="E28" s="52" t="s">
        <v>198</v>
      </c>
      <c r="F28" s="52" t="s">
        <v>150</v>
      </c>
      <c r="G28" s="52" t="s">
        <v>150</v>
      </c>
      <c r="H28" s="52" t="s">
        <v>139</v>
      </c>
      <c r="I28" s="52" t="s">
        <v>255</v>
      </c>
      <c r="J28" s="52" t="s">
        <v>141</v>
      </c>
      <c r="K28" s="52" t="s">
        <v>198</v>
      </c>
    </row>
    <row r="29" spans="2:11" x14ac:dyDescent="0.2">
      <c r="B29" s="55">
        <v>24</v>
      </c>
      <c r="C29" s="50" t="s">
        <v>256</v>
      </c>
      <c r="D29" s="51" t="s">
        <v>257</v>
      </c>
      <c r="E29" s="52" t="s">
        <v>258</v>
      </c>
      <c r="F29" s="52" t="s">
        <v>144</v>
      </c>
      <c r="G29" s="52" t="s">
        <v>206</v>
      </c>
      <c r="H29" s="52" t="s">
        <v>258</v>
      </c>
      <c r="I29" s="52" t="s">
        <v>239</v>
      </c>
      <c r="J29" s="52" t="s">
        <v>259</v>
      </c>
      <c r="K29" s="52" t="s">
        <v>239</v>
      </c>
    </row>
    <row r="30" spans="2:11" x14ac:dyDescent="0.2">
      <c r="B30" s="55">
        <v>25</v>
      </c>
      <c r="C30" s="50" t="s">
        <v>260</v>
      </c>
      <c r="D30" s="51" t="s">
        <v>261</v>
      </c>
      <c r="E30" s="52" t="s">
        <v>262</v>
      </c>
      <c r="F30" s="52" t="s">
        <v>263</v>
      </c>
      <c r="G30" s="52" t="s">
        <v>264</v>
      </c>
      <c r="H30" s="52" t="s">
        <v>263</v>
      </c>
      <c r="I30" s="52" t="s">
        <v>228</v>
      </c>
      <c r="J30" s="52" t="s">
        <v>265</v>
      </c>
      <c r="K30" s="52" t="s">
        <v>173</v>
      </c>
    </row>
    <row r="31" spans="2:11" x14ac:dyDescent="0.2">
      <c r="B31" s="55">
        <v>26</v>
      </c>
      <c r="C31" s="50" t="s">
        <v>266</v>
      </c>
      <c r="D31" s="51" t="s">
        <v>267</v>
      </c>
      <c r="E31" s="52" t="s">
        <v>268</v>
      </c>
      <c r="F31" s="52" t="s">
        <v>144</v>
      </c>
      <c r="G31" s="52" t="s">
        <v>268</v>
      </c>
      <c r="H31" s="52" t="s">
        <v>269</v>
      </c>
      <c r="I31" s="52" t="s">
        <v>268</v>
      </c>
      <c r="J31" s="52" t="s">
        <v>270</v>
      </c>
      <c r="K31" s="52" t="s">
        <v>271</v>
      </c>
    </row>
    <row r="32" spans="2:11" x14ac:dyDescent="0.2">
      <c r="B32" s="55">
        <v>27</v>
      </c>
      <c r="C32" s="50" t="s">
        <v>272</v>
      </c>
      <c r="D32" s="51" t="s">
        <v>273</v>
      </c>
      <c r="E32" s="52" t="s">
        <v>274</v>
      </c>
      <c r="F32" s="52" t="s">
        <v>275</v>
      </c>
      <c r="G32" s="52" t="s">
        <v>275</v>
      </c>
      <c r="H32" s="52" t="s">
        <v>246</v>
      </c>
      <c r="I32" s="52" t="s">
        <v>144</v>
      </c>
      <c r="J32" s="52" t="s">
        <v>274</v>
      </c>
      <c r="K32" s="52" t="s">
        <v>275</v>
      </c>
    </row>
    <row r="33" spans="2:11" x14ac:dyDescent="0.2">
      <c r="B33" s="55">
        <v>28</v>
      </c>
      <c r="C33" s="50" t="s">
        <v>276</v>
      </c>
      <c r="D33" s="51" t="s">
        <v>277</v>
      </c>
      <c r="E33" s="52" t="s">
        <v>170</v>
      </c>
      <c r="F33" s="52" t="s">
        <v>171</v>
      </c>
      <c r="G33" s="52" t="s">
        <v>278</v>
      </c>
      <c r="H33" s="52" t="s">
        <v>279</v>
      </c>
      <c r="I33" s="52" t="s">
        <v>280</v>
      </c>
      <c r="J33" s="52" t="s">
        <v>281</v>
      </c>
      <c r="K33" s="52" t="s">
        <v>282</v>
      </c>
    </row>
    <row r="34" spans="2:11" x14ac:dyDescent="0.2">
      <c r="B34" s="55">
        <v>29</v>
      </c>
      <c r="C34" s="50" t="s">
        <v>283</v>
      </c>
      <c r="D34" s="51" t="s">
        <v>284</v>
      </c>
      <c r="E34" s="52" t="s">
        <v>198</v>
      </c>
      <c r="F34" s="52" t="s">
        <v>285</v>
      </c>
      <c r="G34" s="52" t="s">
        <v>189</v>
      </c>
      <c r="H34" s="52" t="s">
        <v>285</v>
      </c>
      <c r="I34" s="52" t="s">
        <v>199</v>
      </c>
      <c r="J34" s="52" t="s">
        <v>286</v>
      </c>
      <c r="K34" s="52" t="s">
        <v>287</v>
      </c>
    </row>
    <row r="35" spans="2:11" x14ac:dyDescent="0.2">
      <c r="B35" s="55">
        <v>30</v>
      </c>
      <c r="C35" s="50" t="s">
        <v>109</v>
      </c>
      <c r="D35" s="51" t="s">
        <v>288</v>
      </c>
      <c r="E35" s="52" t="s">
        <v>274</v>
      </c>
      <c r="F35" s="52" t="s">
        <v>171</v>
      </c>
      <c r="G35" s="52" t="s">
        <v>289</v>
      </c>
      <c r="H35" s="52" t="s">
        <v>289</v>
      </c>
      <c r="I35" s="52" t="s">
        <v>227</v>
      </c>
      <c r="J35" s="52" t="s">
        <v>290</v>
      </c>
      <c r="K35" s="52" t="s">
        <v>291</v>
      </c>
    </row>
    <row r="36" spans="2:11" x14ac:dyDescent="0.2">
      <c r="B36" s="55">
        <v>31</v>
      </c>
      <c r="C36" s="50" t="s">
        <v>292</v>
      </c>
      <c r="D36" s="51" t="s">
        <v>293</v>
      </c>
      <c r="E36" s="52" t="s">
        <v>294</v>
      </c>
      <c r="F36" s="52" t="s">
        <v>295</v>
      </c>
      <c r="G36" s="52" t="s">
        <v>294</v>
      </c>
      <c r="H36" s="52" t="s">
        <v>144</v>
      </c>
      <c r="I36" s="52" t="s">
        <v>185</v>
      </c>
      <c r="J36" s="52" t="s">
        <v>186</v>
      </c>
      <c r="K36" s="52" t="s">
        <v>294</v>
      </c>
    </row>
    <row r="37" spans="2:11" x14ac:dyDescent="0.2">
      <c r="B37" s="55">
        <v>32</v>
      </c>
      <c r="C37" s="50" t="s">
        <v>296</v>
      </c>
      <c r="D37" s="51" t="s">
        <v>297</v>
      </c>
      <c r="E37" s="52" t="s">
        <v>298</v>
      </c>
      <c r="F37" s="52" t="s">
        <v>299</v>
      </c>
      <c r="G37" s="52" t="s">
        <v>299</v>
      </c>
      <c r="H37" s="52" t="s">
        <v>144</v>
      </c>
      <c r="I37" s="52" t="s">
        <v>238</v>
      </c>
      <c r="J37" s="52" t="s">
        <v>204</v>
      </c>
      <c r="K37" s="52" t="s">
        <v>299</v>
      </c>
    </row>
    <row r="38" spans="2:11" x14ac:dyDescent="0.2">
      <c r="B38" s="55">
        <v>33</v>
      </c>
      <c r="C38" s="50" t="s">
        <v>300</v>
      </c>
      <c r="D38" s="51" t="s">
        <v>135</v>
      </c>
      <c r="E38" s="52" t="s">
        <v>220</v>
      </c>
      <c r="F38" s="52" t="s">
        <v>279</v>
      </c>
      <c r="G38" s="52" t="s">
        <v>228</v>
      </c>
      <c r="H38" s="52" t="s">
        <v>301</v>
      </c>
      <c r="I38" s="52" t="s">
        <v>279</v>
      </c>
      <c r="J38" s="52" t="s">
        <v>302</v>
      </c>
      <c r="K38" s="52" t="s">
        <v>264</v>
      </c>
    </row>
    <row r="39" spans="2:11" x14ac:dyDescent="0.2">
      <c r="B39" s="55">
        <v>34</v>
      </c>
      <c r="C39" s="50" t="s">
        <v>303</v>
      </c>
      <c r="D39" s="51" t="s">
        <v>304</v>
      </c>
      <c r="E39" s="52" t="s">
        <v>244</v>
      </c>
      <c r="F39" s="52" t="s">
        <v>244</v>
      </c>
      <c r="G39" s="52" t="s">
        <v>305</v>
      </c>
      <c r="H39" s="52" t="s">
        <v>268</v>
      </c>
      <c r="I39" s="52" t="s">
        <v>306</v>
      </c>
      <c r="J39" s="52" t="s">
        <v>307</v>
      </c>
      <c r="K39" s="52" t="s">
        <v>168</v>
      </c>
    </row>
    <row r="40" spans="2:11" x14ac:dyDescent="0.2">
      <c r="B40" s="55">
        <v>35</v>
      </c>
      <c r="C40" s="50" t="s">
        <v>308</v>
      </c>
      <c r="D40" s="51" t="s">
        <v>188</v>
      </c>
      <c r="E40" s="52" t="s">
        <v>223</v>
      </c>
      <c r="F40" s="52" t="s">
        <v>223</v>
      </c>
      <c r="G40" s="52" t="s">
        <v>309</v>
      </c>
      <c r="H40" s="52" t="s">
        <v>159</v>
      </c>
      <c r="I40" s="52" t="s">
        <v>147</v>
      </c>
      <c r="J40" s="52" t="s">
        <v>310</v>
      </c>
      <c r="K40" s="52" t="s">
        <v>309</v>
      </c>
    </row>
    <row r="41" spans="2:11" x14ac:dyDescent="0.2">
      <c r="B41" s="55">
        <v>36</v>
      </c>
      <c r="C41" s="50" t="s">
        <v>311</v>
      </c>
      <c r="D41" s="51" t="s">
        <v>312</v>
      </c>
      <c r="E41" s="52" t="s">
        <v>197</v>
      </c>
      <c r="F41" s="52" t="s">
        <v>313</v>
      </c>
      <c r="G41" s="52" t="s">
        <v>314</v>
      </c>
      <c r="H41" s="52" t="s">
        <v>282</v>
      </c>
      <c r="I41" s="52" t="s">
        <v>315</v>
      </c>
      <c r="J41" s="52" t="s">
        <v>316</v>
      </c>
      <c r="K41" s="52" t="s">
        <v>317</v>
      </c>
    </row>
    <row r="42" spans="2:11" x14ac:dyDescent="0.2">
      <c r="B42" s="55">
        <v>37</v>
      </c>
      <c r="C42" s="50" t="s">
        <v>318</v>
      </c>
      <c r="D42" s="51" t="s">
        <v>319</v>
      </c>
      <c r="E42" s="52" t="s">
        <v>320</v>
      </c>
      <c r="F42" s="52" t="s">
        <v>144</v>
      </c>
      <c r="G42" s="52" t="s">
        <v>246</v>
      </c>
      <c r="H42" s="52" t="s">
        <v>320</v>
      </c>
      <c r="I42" s="52" t="s">
        <v>144</v>
      </c>
      <c r="J42" s="52" t="s">
        <v>275</v>
      </c>
      <c r="K42" s="52" t="s">
        <v>144</v>
      </c>
    </row>
    <row r="43" spans="2:11" x14ac:dyDescent="0.2">
      <c r="B43" s="55">
        <v>38</v>
      </c>
      <c r="C43" s="50" t="s">
        <v>321</v>
      </c>
      <c r="D43" s="51" t="s">
        <v>322</v>
      </c>
      <c r="E43" s="52" t="s">
        <v>237</v>
      </c>
      <c r="F43" s="52" t="s">
        <v>279</v>
      </c>
      <c r="G43" s="52" t="s">
        <v>206</v>
      </c>
      <c r="H43" s="52" t="s">
        <v>233</v>
      </c>
      <c r="I43" s="52" t="s">
        <v>206</v>
      </c>
      <c r="J43" s="52" t="s">
        <v>323</v>
      </c>
      <c r="K43" s="52" t="s">
        <v>279</v>
      </c>
    </row>
    <row r="44" spans="2:11" x14ac:dyDescent="0.2">
      <c r="B44" s="55">
        <v>39</v>
      </c>
      <c r="C44" s="50" t="s">
        <v>324</v>
      </c>
      <c r="D44" s="51" t="s">
        <v>325</v>
      </c>
      <c r="E44" s="52" t="s">
        <v>326</v>
      </c>
      <c r="F44" s="52" t="s">
        <v>327</v>
      </c>
      <c r="G44" s="52" t="s">
        <v>180</v>
      </c>
      <c r="H44" s="52" t="s">
        <v>328</v>
      </c>
      <c r="I44" s="52" t="s">
        <v>211</v>
      </c>
      <c r="J44" s="52" t="s">
        <v>329</v>
      </c>
      <c r="K44" s="52" t="s">
        <v>270</v>
      </c>
    </row>
    <row r="45" spans="2:11" x14ac:dyDescent="0.2">
      <c r="B45" s="55">
        <v>40</v>
      </c>
      <c r="C45" s="50" t="s">
        <v>108</v>
      </c>
      <c r="D45" s="51" t="s">
        <v>330</v>
      </c>
      <c r="E45" s="52" t="s">
        <v>287</v>
      </c>
      <c r="F45" s="52" t="s">
        <v>331</v>
      </c>
      <c r="G45" s="52" t="s">
        <v>332</v>
      </c>
      <c r="H45" s="52" t="s">
        <v>136</v>
      </c>
      <c r="I45" s="52" t="s">
        <v>185</v>
      </c>
      <c r="J45" s="52" t="s">
        <v>281</v>
      </c>
      <c r="K45" s="52" t="s">
        <v>331</v>
      </c>
    </row>
    <row r="46" spans="2:11" x14ac:dyDescent="0.2">
      <c r="B46" s="55">
        <v>41</v>
      </c>
      <c r="C46" s="50" t="s">
        <v>333</v>
      </c>
      <c r="D46" s="51" t="s">
        <v>188</v>
      </c>
      <c r="E46" s="52" t="s">
        <v>159</v>
      </c>
      <c r="F46" s="52" t="s">
        <v>223</v>
      </c>
      <c r="G46" s="52" t="s">
        <v>160</v>
      </c>
      <c r="H46" s="52" t="s">
        <v>198</v>
      </c>
      <c r="I46" s="52" t="s">
        <v>334</v>
      </c>
      <c r="J46" s="52" t="s">
        <v>138</v>
      </c>
      <c r="K46" s="52" t="s">
        <v>223</v>
      </c>
    </row>
    <row r="47" spans="2:11" x14ac:dyDescent="0.2">
      <c r="B47" s="55">
        <v>42</v>
      </c>
      <c r="C47" s="50" t="s">
        <v>335</v>
      </c>
      <c r="D47" s="53" t="s">
        <v>336</v>
      </c>
      <c r="E47" s="54" t="s">
        <v>151</v>
      </c>
      <c r="F47" s="54" t="s">
        <v>337</v>
      </c>
      <c r="G47" s="54" t="s">
        <v>259</v>
      </c>
      <c r="H47" s="54" t="s">
        <v>246</v>
      </c>
      <c r="I47" s="54" t="s">
        <v>269</v>
      </c>
      <c r="J47" s="54" t="s">
        <v>286</v>
      </c>
      <c r="K47" s="54" t="s">
        <v>338</v>
      </c>
    </row>
    <row r="48" spans="2:11" x14ac:dyDescent="0.2">
      <c r="B48" s="55">
        <v>43</v>
      </c>
      <c r="C48" s="50" t="s">
        <v>339</v>
      </c>
      <c r="D48" s="51" t="s">
        <v>340</v>
      </c>
      <c r="E48" s="52" t="s">
        <v>176</v>
      </c>
      <c r="F48" s="52" t="s">
        <v>176</v>
      </c>
      <c r="G48" s="52" t="s">
        <v>176</v>
      </c>
      <c r="H48" s="52" t="s">
        <v>341</v>
      </c>
      <c r="I48" s="52" t="s">
        <v>176</v>
      </c>
      <c r="J48" s="52" t="s">
        <v>342</v>
      </c>
      <c r="K48" s="52" t="s">
        <v>176</v>
      </c>
    </row>
    <row r="49" spans="2:11" x14ac:dyDescent="0.2">
      <c r="B49" s="55">
        <v>44</v>
      </c>
      <c r="C49" s="50" t="s">
        <v>343</v>
      </c>
      <c r="D49" s="51" t="s">
        <v>344</v>
      </c>
      <c r="E49" s="52" t="s">
        <v>215</v>
      </c>
      <c r="F49" s="52" t="s">
        <v>217</v>
      </c>
      <c r="G49" s="52" t="s">
        <v>216</v>
      </c>
      <c r="H49" s="52" t="s">
        <v>215</v>
      </c>
      <c r="I49" s="52" t="s">
        <v>215</v>
      </c>
      <c r="J49" s="52" t="s">
        <v>345</v>
      </c>
      <c r="K49" s="52" t="s">
        <v>216</v>
      </c>
    </row>
    <row r="50" spans="2:11" x14ac:dyDescent="0.2">
      <c r="B50" s="55">
        <v>45</v>
      </c>
      <c r="C50" s="50" t="s">
        <v>346</v>
      </c>
      <c r="D50" s="51" t="s">
        <v>347</v>
      </c>
      <c r="E50" s="52" t="s">
        <v>348</v>
      </c>
      <c r="F50" s="52" t="s">
        <v>349</v>
      </c>
      <c r="G50" s="52" t="s">
        <v>278</v>
      </c>
      <c r="H50" s="52" t="s">
        <v>170</v>
      </c>
      <c r="I50" s="52" t="s">
        <v>350</v>
      </c>
      <c r="J50" s="52" t="s">
        <v>351</v>
      </c>
      <c r="K50" s="52" t="s">
        <v>350</v>
      </c>
    </row>
    <row r="51" spans="2:11" x14ac:dyDescent="0.2">
      <c r="B51" s="55">
        <v>46</v>
      </c>
      <c r="C51" s="50" t="s">
        <v>352</v>
      </c>
      <c r="D51" s="51" t="s">
        <v>353</v>
      </c>
      <c r="E51" s="52" t="s">
        <v>168</v>
      </c>
      <c r="F51" s="52" t="s">
        <v>189</v>
      </c>
      <c r="G51" s="52" t="s">
        <v>189</v>
      </c>
      <c r="H51" s="52" t="s">
        <v>354</v>
      </c>
      <c r="I51" s="52" t="s">
        <v>355</v>
      </c>
      <c r="J51" s="52" t="s">
        <v>228</v>
      </c>
      <c r="K51" s="52" t="s">
        <v>189</v>
      </c>
    </row>
    <row r="52" spans="2:11" x14ac:dyDescent="0.2">
      <c r="B52" s="55">
        <v>47</v>
      </c>
      <c r="C52" s="50" t="s">
        <v>356</v>
      </c>
      <c r="D52" s="51" t="s">
        <v>357</v>
      </c>
      <c r="E52" s="52" t="s">
        <v>301</v>
      </c>
      <c r="F52" s="52" t="s">
        <v>278</v>
      </c>
      <c r="G52" s="52" t="s">
        <v>264</v>
      </c>
      <c r="H52" s="52" t="s">
        <v>144</v>
      </c>
      <c r="I52" s="52" t="s">
        <v>144</v>
      </c>
      <c r="J52" s="52" t="s">
        <v>264</v>
      </c>
      <c r="K52" s="52" t="s">
        <v>264</v>
      </c>
    </row>
    <row r="53" spans="2:11" x14ac:dyDescent="0.2">
      <c r="B53" s="55">
        <v>48</v>
      </c>
      <c r="C53" s="50" t="s">
        <v>358</v>
      </c>
      <c r="D53" s="51" t="s">
        <v>359</v>
      </c>
      <c r="E53" s="52" t="s">
        <v>234</v>
      </c>
      <c r="F53" s="52" t="s">
        <v>331</v>
      </c>
      <c r="G53" s="52" t="s">
        <v>360</v>
      </c>
      <c r="H53" s="52" t="s">
        <v>355</v>
      </c>
      <c r="I53" s="52" t="s">
        <v>234</v>
      </c>
      <c r="J53" s="52" t="s">
        <v>361</v>
      </c>
      <c r="K53" s="52" t="s">
        <v>331</v>
      </c>
    </row>
    <row r="54" spans="2:11" x14ac:dyDescent="0.2">
      <c r="B54" s="55">
        <v>49</v>
      </c>
      <c r="C54" s="50" t="s">
        <v>362</v>
      </c>
      <c r="D54" s="51" t="s">
        <v>143</v>
      </c>
      <c r="E54" s="52" t="s">
        <v>144</v>
      </c>
      <c r="F54" s="52" t="s">
        <v>170</v>
      </c>
      <c r="G54" s="52" t="s">
        <v>172</v>
      </c>
      <c r="H54" s="52" t="s">
        <v>170</v>
      </c>
      <c r="I54" s="52" t="s">
        <v>172</v>
      </c>
      <c r="J54" s="52" t="s">
        <v>264</v>
      </c>
      <c r="K54" s="52" t="s">
        <v>170</v>
      </c>
    </row>
    <row r="55" spans="2:11" x14ac:dyDescent="0.2">
      <c r="B55" s="55">
        <v>50</v>
      </c>
      <c r="C55" s="50" t="s">
        <v>363</v>
      </c>
      <c r="D55" s="51" t="s">
        <v>277</v>
      </c>
      <c r="E55" s="52" t="s">
        <v>364</v>
      </c>
      <c r="F55" s="52" t="s">
        <v>365</v>
      </c>
      <c r="G55" s="52" t="s">
        <v>249</v>
      </c>
      <c r="H55" s="52" t="s">
        <v>364</v>
      </c>
      <c r="I55" s="52" t="s">
        <v>364</v>
      </c>
      <c r="J55" s="52" t="s">
        <v>170</v>
      </c>
      <c r="K55" s="52" t="s">
        <v>301</v>
      </c>
    </row>
    <row r="56" spans="2:11" x14ac:dyDescent="0.2">
      <c r="B56" s="55">
        <v>51</v>
      </c>
      <c r="C56" s="50" t="s">
        <v>366</v>
      </c>
      <c r="D56" s="51" t="s">
        <v>367</v>
      </c>
      <c r="E56" s="52" t="s">
        <v>355</v>
      </c>
      <c r="F56" s="52" t="s">
        <v>368</v>
      </c>
      <c r="G56" s="52" t="s">
        <v>368</v>
      </c>
      <c r="H56" s="52" t="s">
        <v>355</v>
      </c>
      <c r="I56" s="52" t="s">
        <v>144</v>
      </c>
      <c r="J56" s="52" t="s">
        <v>369</v>
      </c>
      <c r="K56" s="52" t="s">
        <v>182</v>
      </c>
    </row>
    <row r="57" spans="2:11" x14ac:dyDescent="0.2">
      <c r="B57" s="55">
        <v>52</v>
      </c>
      <c r="C57" s="50" t="s">
        <v>370</v>
      </c>
      <c r="D57" s="51" t="s">
        <v>371</v>
      </c>
      <c r="E57" s="52" t="s">
        <v>305</v>
      </c>
      <c r="F57" s="52" t="s">
        <v>306</v>
      </c>
      <c r="G57" s="52" t="s">
        <v>372</v>
      </c>
      <c r="H57" s="52" t="s">
        <v>306</v>
      </c>
      <c r="I57" s="52" t="s">
        <v>244</v>
      </c>
      <c r="J57" s="52" t="s">
        <v>373</v>
      </c>
      <c r="K57" s="52" t="s">
        <v>305</v>
      </c>
    </row>
    <row r="58" spans="2:11" x14ac:dyDescent="0.2">
      <c r="B58" s="55">
        <v>53</v>
      </c>
      <c r="C58" s="50" t="s">
        <v>374</v>
      </c>
      <c r="D58" s="51" t="s">
        <v>375</v>
      </c>
      <c r="E58" s="52" t="s">
        <v>144</v>
      </c>
      <c r="F58" s="52" t="s">
        <v>144</v>
      </c>
      <c r="G58" s="52" t="s">
        <v>341</v>
      </c>
      <c r="H58" s="52" t="s">
        <v>176</v>
      </c>
      <c r="I58" s="52" t="s">
        <v>176</v>
      </c>
      <c r="J58" s="52" t="s">
        <v>230</v>
      </c>
      <c r="K58" s="52" t="s">
        <v>176</v>
      </c>
    </row>
    <row r="59" spans="2:11" x14ac:dyDescent="0.2">
      <c r="B59" s="55">
        <v>54</v>
      </c>
      <c r="C59" s="50" t="s">
        <v>376</v>
      </c>
      <c r="D59" s="51" t="s">
        <v>377</v>
      </c>
      <c r="E59" s="52" t="s">
        <v>200</v>
      </c>
      <c r="F59" s="52" t="s">
        <v>200</v>
      </c>
      <c r="G59" s="52" t="s">
        <v>378</v>
      </c>
      <c r="H59" s="52" t="s">
        <v>270</v>
      </c>
      <c r="I59" s="52" t="s">
        <v>379</v>
      </c>
      <c r="J59" s="52" t="s">
        <v>380</v>
      </c>
      <c r="K59" s="52" t="s">
        <v>381</v>
      </c>
    </row>
    <row r="60" spans="2:11" x14ac:dyDescent="0.2">
      <c r="B60" s="55">
        <v>55</v>
      </c>
      <c r="C60" s="50" t="s">
        <v>382</v>
      </c>
      <c r="D60" s="53" t="s">
        <v>383</v>
      </c>
      <c r="E60" s="54" t="s">
        <v>180</v>
      </c>
      <c r="F60" s="54" t="s">
        <v>384</v>
      </c>
      <c r="G60" s="54" t="s">
        <v>211</v>
      </c>
      <c r="H60" s="54" t="s">
        <v>144</v>
      </c>
      <c r="I60" s="54" t="s">
        <v>249</v>
      </c>
      <c r="J60" s="54" t="s">
        <v>385</v>
      </c>
      <c r="K60" s="54" t="s">
        <v>211</v>
      </c>
    </row>
    <row r="61" spans="2:11" x14ac:dyDescent="0.2">
      <c r="B61" s="55">
        <v>56</v>
      </c>
      <c r="C61" s="50" t="s">
        <v>386</v>
      </c>
      <c r="D61" s="51" t="s">
        <v>344</v>
      </c>
      <c r="E61" s="52" t="s">
        <v>144</v>
      </c>
      <c r="F61" s="52" t="s">
        <v>144</v>
      </c>
      <c r="G61" s="52" t="s">
        <v>251</v>
      </c>
      <c r="H61" s="52" t="s">
        <v>144</v>
      </c>
      <c r="I61" s="52" t="s">
        <v>144</v>
      </c>
      <c r="J61" s="52" t="s">
        <v>251</v>
      </c>
      <c r="K61" s="52" t="s">
        <v>144</v>
      </c>
    </row>
    <row r="62" spans="2:11" x14ac:dyDescent="0.2">
      <c r="B62" s="55">
        <v>57</v>
      </c>
      <c r="C62" s="50" t="s">
        <v>387</v>
      </c>
      <c r="D62" s="51" t="s">
        <v>388</v>
      </c>
      <c r="E62" s="52" t="s">
        <v>264</v>
      </c>
      <c r="F62" s="52" t="s">
        <v>287</v>
      </c>
      <c r="G62" s="52" t="s">
        <v>279</v>
      </c>
      <c r="H62" s="52" t="s">
        <v>379</v>
      </c>
      <c r="I62" s="52" t="s">
        <v>315</v>
      </c>
      <c r="J62" s="52" t="s">
        <v>140</v>
      </c>
      <c r="K62" s="52" t="s">
        <v>379</v>
      </c>
    </row>
    <row r="63" spans="2:11" x14ac:dyDescent="0.2">
      <c r="B63" s="55">
        <v>58</v>
      </c>
      <c r="C63" s="50" t="s">
        <v>389</v>
      </c>
      <c r="D63" s="51" t="s">
        <v>390</v>
      </c>
      <c r="E63" s="52" t="s">
        <v>146</v>
      </c>
      <c r="F63" s="52" t="s">
        <v>369</v>
      </c>
      <c r="G63" s="52" t="s">
        <v>391</v>
      </c>
      <c r="H63" s="52" t="s">
        <v>270</v>
      </c>
      <c r="I63" s="52" t="s">
        <v>179</v>
      </c>
      <c r="J63" s="52" t="s">
        <v>373</v>
      </c>
      <c r="K63" s="52" t="s">
        <v>392</v>
      </c>
    </row>
    <row r="64" spans="2:11" x14ac:dyDescent="0.2">
      <c r="B64" s="55">
        <v>59</v>
      </c>
      <c r="C64" s="50" t="s">
        <v>393</v>
      </c>
      <c r="D64" s="51" t="s">
        <v>394</v>
      </c>
      <c r="E64" s="52" t="s">
        <v>146</v>
      </c>
      <c r="F64" s="52" t="s">
        <v>193</v>
      </c>
      <c r="G64" s="52" t="s">
        <v>395</v>
      </c>
      <c r="H64" s="52" t="s">
        <v>192</v>
      </c>
      <c r="I64" s="52" t="s">
        <v>192</v>
      </c>
      <c r="J64" s="52" t="s">
        <v>281</v>
      </c>
      <c r="K64" s="52" t="s">
        <v>193</v>
      </c>
    </row>
    <row r="65" spans="2:11" x14ac:dyDescent="0.2">
      <c r="B65" s="55">
        <v>60</v>
      </c>
      <c r="C65" s="50" t="s">
        <v>396</v>
      </c>
      <c r="D65" s="51" t="s">
        <v>397</v>
      </c>
      <c r="E65" s="52" t="s">
        <v>309</v>
      </c>
      <c r="F65" s="52" t="s">
        <v>141</v>
      </c>
      <c r="G65" s="52" t="s">
        <v>186</v>
      </c>
      <c r="H65" s="52" t="s">
        <v>334</v>
      </c>
      <c r="I65" s="52" t="s">
        <v>147</v>
      </c>
      <c r="J65" s="52" t="s">
        <v>398</v>
      </c>
      <c r="K65" s="52" t="s">
        <v>160</v>
      </c>
    </row>
    <row r="66" spans="2:11" x14ac:dyDescent="0.2">
      <c r="B66" s="55">
        <v>61</v>
      </c>
      <c r="C66" s="50" t="s">
        <v>399</v>
      </c>
      <c r="D66" s="51" t="s">
        <v>400</v>
      </c>
      <c r="E66" s="52" t="s">
        <v>298</v>
      </c>
      <c r="F66" s="52" t="s">
        <v>269</v>
      </c>
      <c r="G66" s="52" t="s">
        <v>269</v>
      </c>
      <c r="H66" s="52" t="s">
        <v>234</v>
      </c>
      <c r="I66" s="52" t="s">
        <v>298</v>
      </c>
      <c r="J66" s="52" t="s">
        <v>401</v>
      </c>
      <c r="K66" s="52" t="s">
        <v>341</v>
      </c>
    </row>
    <row r="67" spans="2:11" x14ac:dyDescent="0.2">
      <c r="B67" s="55">
        <v>62</v>
      </c>
      <c r="C67" s="50" t="s">
        <v>402</v>
      </c>
      <c r="D67" s="51" t="s">
        <v>403</v>
      </c>
      <c r="E67" s="52" t="s">
        <v>146</v>
      </c>
      <c r="F67" s="52" t="s">
        <v>150</v>
      </c>
      <c r="G67" s="52" t="s">
        <v>205</v>
      </c>
      <c r="H67" s="52" t="s">
        <v>301</v>
      </c>
      <c r="I67" s="52" t="s">
        <v>205</v>
      </c>
      <c r="J67" s="52" t="s">
        <v>316</v>
      </c>
      <c r="K67" s="52" t="s">
        <v>341</v>
      </c>
    </row>
    <row r="68" spans="2:11" x14ac:dyDescent="0.2">
      <c r="B68" s="55">
        <v>63</v>
      </c>
      <c r="C68" s="50" t="s">
        <v>404</v>
      </c>
      <c r="D68" s="51" t="s">
        <v>405</v>
      </c>
      <c r="E68" s="52" t="s">
        <v>150</v>
      </c>
      <c r="F68" s="52" t="s">
        <v>151</v>
      </c>
      <c r="G68" s="52" t="s">
        <v>331</v>
      </c>
      <c r="H68" s="52" t="s">
        <v>313</v>
      </c>
      <c r="I68" s="52" t="s">
        <v>315</v>
      </c>
      <c r="J68" s="52" t="s">
        <v>406</v>
      </c>
      <c r="K68" s="52" t="s">
        <v>407</v>
      </c>
    </row>
    <row r="69" spans="2:11" x14ac:dyDescent="0.2">
      <c r="B69" s="55">
        <v>64</v>
      </c>
      <c r="C69" s="50" t="s">
        <v>408</v>
      </c>
      <c r="D69" s="51" t="s">
        <v>409</v>
      </c>
      <c r="E69" s="52" t="s">
        <v>234</v>
      </c>
      <c r="F69" s="52" t="s">
        <v>275</v>
      </c>
      <c r="G69" s="52" t="s">
        <v>410</v>
      </c>
      <c r="H69" s="52" t="s">
        <v>299</v>
      </c>
      <c r="I69" s="52" t="s">
        <v>411</v>
      </c>
      <c r="J69" s="52" t="s">
        <v>412</v>
      </c>
      <c r="K69" s="52" t="s">
        <v>413</v>
      </c>
    </row>
    <row r="70" spans="2:11" x14ac:dyDescent="0.2">
      <c r="B70" s="55">
        <v>65</v>
      </c>
      <c r="C70" s="50" t="s">
        <v>414</v>
      </c>
      <c r="D70" s="51" t="s">
        <v>415</v>
      </c>
      <c r="E70" s="52" t="s">
        <v>151</v>
      </c>
      <c r="F70" s="52" t="s">
        <v>234</v>
      </c>
      <c r="G70" s="52" t="s">
        <v>152</v>
      </c>
      <c r="H70" s="52" t="s">
        <v>233</v>
      </c>
      <c r="I70" s="52" t="s">
        <v>144</v>
      </c>
      <c r="J70" s="52" t="s">
        <v>416</v>
      </c>
      <c r="K70" s="52" t="s">
        <v>150</v>
      </c>
    </row>
    <row r="71" spans="2:11" x14ac:dyDescent="0.2">
      <c r="B71" s="55">
        <v>66</v>
      </c>
      <c r="C71" s="50" t="s">
        <v>417</v>
      </c>
      <c r="D71" s="51" t="s">
        <v>418</v>
      </c>
      <c r="E71" s="52" t="s">
        <v>294</v>
      </c>
      <c r="F71" s="52" t="s">
        <v>285</v>
      </c>
      <c r="G71" s="52" t="s">
        <v>185</v>
      </c>
      <c r="H71" s="52" t="s">
        <v>185</v>
      </c>
      <c r="I71" s="52" t="s">
        <v>419</v>
      </c>
      <c r="J71" s="52" t="s">
        <v>420</v>
      </c>
      <c r="K71" s="52" t="s">
        <v>285</v>
      </c>
    </row>
    <row r="72" spans="2:11" x14ac:dyDescent="0.2">
      <c r="B72" s="55">
        <v>67</v>
      </c>
      <c r="C72" s="50" t="s">
        <v>421</v>
      </c>
      <c r="D72" s="51" t="s">
        <v>304</v>
      </c>
      <c r="E72" s="52" t="s">
        <v>268</v>
      </c>
      <c r="F72" s="52" t="s">
        <v>314</v>
      </c>
      <c r="G72" s="52" t="s">
        <v>317</v>
      </c>
      <c r="H72" s="52" t="s">
        <v>268</v>
      </c>
      <c r="I72" s="52" t="s">
        <v>144</v>
      </c>
      <c r="J72" s="52" t="s">
        <v>317</v>
      </c>
      <c r="K72" s="52" t="s">
        <v>313</v>
      </c>
    </row>
    <row r="73" spans="2:11" x14ac:dyDescent="0.2">
      <c r="B73" s="55">
        <v>68</v>
      </c>
      <c r="C73" s="50" t="s">
        <v>422</v>
      </c>
      <c r="D73" s="51" t="s">
        <v>423</v>
      </c>
      <c r="E73" s="52" t="s">
        <v>251</v>
      </c>
      <c r="F73" s="52" t="s">
        <v>250</v>
      </c>
      <c r="G73" s="52" t="s">
        <v>299</v>
      </c>
      <c r="H73" s="52" t="s">
        <v>252</v>
      </c>
      <c r="I73" s="52" t="s">
        <v>279</v>
      </c>
      <c r="J73" s="52" t="s">
        <v>424</v>
      </c>
      <c r="K73" s="52" t="s">
        <v>299</v>
      </c>
    </row>
    <row r="74" spans="2:11" x14ac:dyDescent="0.2">
      <c r="B74" s="55">
        <v>69</v>
      </c>
      <c r="C74" s="50" t="s">
        <v>425</v>
      </c>
      <c r="D74" s="51" t="s">
        <v>426</v>
      </c>
      <c r="E74" s="52" t="s">
        <v>334</v>
      </c>
      <c r="F74" s="52" t="s">
        <v>234</v>
      </c>
      <c r="G74" s="52" t="s">
        <v>331</v>
      </c>
      <c r="H74" s="52" t="s">
        <v>354</v>
      </c>
      <c r="I74" s="52" t="s">
        <v>354</v>
      </c>
      <c r="J74" s="52" t="s">
        <v>427</v>
      </c>
      <c r="K74" s="52" t="s">
        <v>179</v>
      </c>
    </row>
    <row r="75" spans="2:11" x14ac:dyDescent="0.2">
      <c r="B75" s="55">
        <v>70</v>
      </c>
      <c r="C75" s="50" t="s">
        <v>428</v>
      </c>
      <c r="D75" s="51" t="s">
        <v>429</v>
      </c>
      <c r="E75" s="52" t="s">
        <v>164</v>
      </c>
      <c r="F75" s="52" t="s">
        <v>331</v>
      </c>
      <c r="G75" s="52" t="s">
        <v>430</v>
      </c>
      <c r="H75" s="52" t="s">
        <v>164</v>
      </c>
      <c r="I75" s="52" t="s">
        <v>237</v>
      </c>
      <c r="J75" s="52" t="s">
        <v>201</v>
      </c>
      <c r="K75" s="52" t="s">
        <v>331</v>
      </c>
    </row>
    <row r="76" spans="2:11" x14ac:dyDescent="0.2">
      <c r="B76" s="55">
        <v>71</v>
      </c>
      <c r="C76" s="50" t="s">
        <v>431</v>
      </c>
      <c r="D76" s="51" t="s">
        <v>432</v>
      </c>
      <c r="E76" s="52" t="s">
        <v>279</v>
      </c>
      <c r="F76" s="52" t="s">
        <v>279</v>
      </c>
      <c r="G76" s="52" t="s">
        <v>264</v>
      </c>
      <c r="H76" s="52" t="s">
        <v>144</v>
      </c>
      <c r="I76" s="52" t="s">
        <v>220</v>
      </c>
      <c r="J76" s="52" t="s">
        <v>220</v>
      </c>
      <c r="K76" s="52" t="s">
        <v>264</v>
      </c>
    </row>
    <row r="77" spans="2:11" x14ac:dyDescent="0.2">
      <c r="B77" s="55">
        <v>72</v>
      </c>
      <c r="C77" s="50" t="s">
        <v>433</v>
      </c>
      <c r="D77" s="51" t="s">
        <v>434</v>
      </c>
      <c r="E77" s="52" t="s">
        <v>144</v>
      </c>
      <c r="F77" s="52" t="s">
        <v>144</v>
      </c>
      <c r="G77" s="52" t="s">
        <v>220</v>
      </c>
      <c r="H77" s="52" t="s">
        <v>144</v>
      </c>
      <c r="I77" s="52" t="s">
        <v>144</v>
      </c>
      <c r="J77" s="52" t="s">
        <v>220</v>
      </c>
      <c r="K77" s="52" t="s">
        <v>144</v>
      </c>
    </row>
    <row r="78" spans="2:11" x14ac:dyDescent="0.2">
      <c r="B78" s="55">
        <v>73</v>
      </c>
      <c r="C78" s="50" t="s">
        <v>435</v>
      </c>
      <c r="D78" s="51" t="s">
        <v>210</v>
      </c>
      <c r="E78" s="52" t="s">
        <v>237</v>
      </c>
      <c r="F78" s="52" t="s">
        <v>279</v>
      </c>
      <c r="G78" s="52" t="s">
        <v>206</v>
      </c>
      <c r="H78" s="52" t="s">
        <v>144</v>
      </c>
      <c r="I78" s="52" t="s">
        <v>206</v>
      </c>
      <c r="J78" s="52" t="s">
        <v>436</v>
      </c>
      <c r="K78" s="52" t="s">
        <v>279</v>
      </c>
    </row>
    <row r="79" spans="2:11" x14ac:dyDescent="0.2">
      <c r="B79" s="55">
        <v>74</v>
      </c>
      <c r="C79" s="50" t="s">
        <v>437</v>
      </c>
      <c r="D79" s="51" t="s">
        <v>367</v>
      </c>
      <c r="E79" s="52" t="s">
        <v>269</v>
      </c>
      <c r="F79" s="52" t="s">
        <v>240</v>
      </c>
      <c r="G79" s="52" t="s">
        <v>438</v>
      </c>
      <c r="H79" s="52" t="s">
        <v>411</v>
      </c>
      <c r="I79" s="52" t="s">
        <v>269</v>
      </c>
      <c r="J79" s="52" t="s">
        <v>438</v>
      </c>
      <c r="K79" s="52" t="s">
        <v>240</v>
      </c>
    </row>
    <row r="80" spans="2:11" x14ac:dyDescent="0.2">
      <c r="B80" s="55">
        <v>75</v>
      </c>
      <c r="C80" s="50" t="s">
        <v>439</v>
      </c>
      <c r="D80" s="51" t="s">
        <v>440</v>
      </c>
      <c r="E80" s="52" t="s">
        <v>264</v>
      </c>
      <c r="F80" s="52" t="s">
        <v>331</v>
      </c>
      <c r="G80" s="52" t="s">
        <v>441</v>
      </c>
      <c r="H80" s="52" t="s">
        <v>314</v>
      </c>
      <c r="I80" s="52" t="s">
        <v>161</v>
      </c>
      <c r="J80" s="52" t="s">
        <v>442</v>
      </c>
      <c r="K80" s="52" t="s">
        <v>427</v>
      </c>
    </row>
    <row r="81" spans="2:11" x14ac:dyDescent="0.2">
      <c r="B81" s="55">
        <v>76</v>
      </c>
      <c r="C81" s="50" t="s">
        <v>443</v>
      </c>
      <c r="D81" s="51" t="s">
        <v>444</v>
      </c>
      <c r="E81" s="52" t="s">
        <v>255</v>
      </c>
      <c r="F81" s="52" t="s">
        <v>185</v>
      </c>
      <c r="G81" s="52" t="s">
        <v>287</v>
      </c>
      <c r="H81" s="52" t="s">
        <v>255</v>
      </c>
      <c r="I81" s="52" t="s">
        <v>287</v>
      </c>
      <c r="J81" s="52" t="s">
        <v>445</v>
      </c>
      <c r="K81" s="52" t="s">
        <v>136</v>
      </c>
    </row>
    <row r="82" spans="2:11" x14ac:dyDescent="0.2">
      <c r="B82" s="55">
        <v>77</v>
      </c>
      <c r="C82" s="50" t="s">
        <v>446</v>
      </c>
      <c r="D82" s="51" t="s">
        <v>447</v>
      </c>
      <c r="E82" s="52" t="s">
        <v>419</v>
      </c>
      <c r="F82" s="52" t="s">
        <v>179</v>
      </c>
      <c r="G82" s="52" t="s">
        <v>190</v>
      </c>
      <c r="H82" s="52" t="s">
        <v>233</v>
      </c>
      <c r="I82" s="52" t="s">
        <v>448</v>
      </c>
      <c r="J82" s="52" t="s">
        <v>424</v>
      </c>
      <c r="K82" s="52" t="s">
        <v>179</v>
      </c>
    </row>
    <row r="83" spans="2:11" x14ac:dyDescent="0.2">
      <c r="B83" s="55">
        <v>78</v>
      </c>
      <c r="C83" s="50" t="s">
        <v>449</v>
      </c>
      <c r="D83" s="51" t="s">
        <v>312</v>
      </c>
      <c r="E83" s="52" t="s">
        <v>239</v>
      </c>
      <c r="F83" s="52" t="s">
        <v>450</v>
      </c>
      <c r="G83" s="52" t="s">
        <v>450</v>
      </c>
      <c r="H83" s="52" t="s">
        <v>239</v>
      </c>
      <c r="I83" s="52" t="s">
        <v>158</v>
      </c>
      <c r="J83" s="52" t="s">
        <v>407</v>
      </c>
      <c r="K83" s="52" t="s">
        <v>158</v>
      </c>
    </row>
    <row r="84" spans="2:11" x14ac:dyDescent="0.2">
      <c r="B84" s="55">
        <v>79</v>
      </c>
      <c r="C84" s="50" t="s">
        <v>451</v>
      </c>
      <c r="D84" s="51" t="s">
        <v>157</v>
      </c>
      <c r="E84" s="52" t="s">
        <v>452</v>
      </c>
      <c r="F84" s="52" t="s">
        <v>453</v>
      </c>
      <c r="G84" s="52" t="s">
        <v>454</v>
      </c>
      <c r="H84" s="52" t="s">
        <v>455</v>
      </c>
      <c r="I84" s="52" t="s">
        <v>453</v>
      </c>
      <c r="J84" s="52" t="s">
        <v>456</v>
      </c>
      <c r="K84" s="52" t="s">
        <v>457</v>
      </c>
    </row>
    <row r="85" spans="2:11" x14ac:dyDescent="0.2">
      <c r="B85" s="55">
        <v>80</v>
      </c>
      <c r="C85" s="50" t="s">
        <v>458</v>
      </c>
      <c r="D85" s="51" t="s">
        <v>293</v>
      </c>
      <c r="E85" s="52" t="s">
        <v>313</v>
      </c>
      <c r="F85" s="52" t="s">
        <v>355</v>
      </c>
      <c r="G85" s="52" t="s">
        <v>313</v>
      </c>
      <c r="H85" s="52" t="s">
        <v>355</v>
      </c>
      <c r="I85" s="52" t="s">
        <v>355</v>
      </c>
      <c r="J85" s="52" t="s">
        <v>368</v>
      </c>
      <c r="K85" s="52" t="s">
        <v>355</v>
      </c>
    </row>
    <row r="86" spans="2:11" x14ac:dyDescent="0.2">
      <c r="B86" s="55">
        <v>81</v>
      </c>
      <c r="C86" s="50" t="s">
        <v>459</v>
      </c>
      <c r="D86" s="51" t="s">
        <v>149</v>
      </c>
      <c r="E86" s="52" t="s">
        <v>271</v>
      </c>
      <c r="F86" s="52" t="s">
        <v>271</v>
      </c>
      <c r="G86" s="52" t="s">
        <v>271</v>
      </c>
      <c r="H86" s="52" t="s">
        <v>271</v>
      </c>
      <c r="I86" s="52" t="s">
        <v>271</v>
      </c>
      <c r="J86" s="52" t="s">
        <v>460</v>
      </c>
      <c r="K86" s="52" t="s">
        <v>269</v>
      </c>
    </row>
    <row r="87" spans="2:11" x14ac:dyDescent="0.2">
      <c r="B87" s="55">
        <v>82</v>
      </c>
      <c r="C87" s="50" t="s">
        <v>461</v>
      </c>
      <c r="D87" s="51" t="s">
        <v>462</v>
      </c>
      <c r="E87" s="52" t="s">
        <v>463</v>
      </c>
      <c r="F87" s="52" t="s">
        <v>237</v>
      </c>
      <c r="G87" s="52" t="s">
        <v>136</v>
      </c>
      <c r="H87" s="52" t="s">
        <v>144</v>
      </c>
      <c r="I87" s="52" t="s">
        <v>463</v>
      </c>
      <c r="J87" s="52" t="s">
        <v>430</v>
      </c>
      <c r="K87" s="52" t="s">
        <v>166</v>
      </c>
    </row>
    <row r="88" spans="2:11" x14ac:dyDescent="0.2">
      <c r="B88" s="55">
        <v>83</v>
      </c>
      <c r="C88" s="50" t="s">
        <v>464</v>
      </c>
      <c r="D88" s="51" t="s">
        <v>322</v>
      </c>
      <c r="E88" s="52" t="s">
        <v>234</v>
      </c>
      <c r="F88" s="52" t="s">
        <v>164</v>
      </c>
      <c r="G88" s="52" t="s">
        <v>299</v>
      </c>
      <c r="H88" s="52" t="s">
        <v>465</v>
      </c>
      <c r="I88" s="52" t="s">
        <v>234</v>
      </c>
      <c r="J88" s="52" t="s">
        <v>441</v>
      </c>
      <c r="K88" s="52" t="s">
        <v>136</v>
      </c>
    </row>
    <row r="89" spans="2:11" x14ac:dyDescent="0.2">
      <c r="B89" s="55">
        <v>84</v>
      </c>
      <c r="C89" s="50" t="s">
        <v>466</v>
      </c>
      <c r="D89" s="51" t="s">
        <v>248</v>
      </c>
      <c r="E89" s="52" t="s">
        <v>180</v>
      </c>
      <c r="F89" s="52" t="s">
        <v>467</v>
      </c>
      <c r="G89" s="52" t="s">
        <v>468</v>
      </c>
      <c r="H89" s="52" t="s">
        <v>250</v>
      </c>
      <c r="I89" s="52" t="s">
        <v>251</v>
      </c>
      <c r="J89" s="52" t="s">
        <v>469</v>
      </c>
      <c r="K89" s="52" t="s">
        <v>385</v>
      </c>
    </row>
    <row r="90" spans="2:11" x14ac:dyDescent="0.2">
      <c r="B90" s="55">
        <v>85</v>
      </c>
      <c r="C90" s="50" t="s">
        <v>470</v>
      </c>
      <c r="D90" s="51" t="s">
        <v>471</v>
      </c>
      <c r="E90" s="52" t="s">
        <v>472</v>
      </c>
      <c r="F90" s="52" t="s">
        <v>473</v>
      </c>
      <c r="G90" s="52" t="s">
        <v>295</v>
      </c>
      <c r="H90" s="52" t="s">
        <v>295</v>
      </c>
      <c r="I90" s="52" t="s">
        <v>295</v>
      </c>
      <c r="J90" s="52" t="s">
        <v>290</v>
      </c>
      <c r="K90" s="52" t="s">
        <v>474</v>
      </c>
    </row>
    <row r="91" spans="2:11" x14ac:dyDescent="0.2">
      <c r="B91" s="55">
        <v>86</v>
      </c>
      <c r="C91" s="50" t="s">
        <v>122</v>
      </c>
      <c r="D91" s="51" t="s">
        <v>288</v>
      </c>
      <c r="E91" s="52" t="s">
        <v>269</v>
      </c>
      <c r="F91" s="52" t="s">
        <v>475</v>
      </c>
      <c r="G91" s="52" t="s">
        <v>270</v>
      </c>
      <c r="H91" s="52" t="s">
        <v>270</v>
      </c>
      <c r="I91" s="52" t="s">
        <v>338</v>
      </c>
      <c r="J91" s="52" t="s">
        <v>476</v>
      </c>
      <c r="K91" s="52" t="s">
        <v>176</v>
      </c>
    </row>
    <row r="92" spans="2:11" x14ac:dyDescent="0.2">
      <c r="B92" s="55">
        <v>87</v>
      </c>
      <c r="C92" s="50" t="s">
        <v>477</v>
      </c>
      <c r="D92" s="51" t="s">
        <v>478</v>
      </c>
      <c r="E92" s="52" t="s">
        <v>205</v>
      </c>
      <c r="F92" s="52" t="s">
        <v>327</v>
      </c>
      <c r="G92" s="52" t="s">
        <v>327</v>
      </c>
      <c r="H92" s="52" t="s">
        <v>349</v>
      </c>
      <c r="I92" s="52" t="s">
        <v>450</v>
      </c>
      <c r="J92" s="52" t="s">
        <v>228</v>
      </c>
      <c r="K92" s="52" t="s">
        <v>287</v>
      </c>
    </row>
    <row r="93" spans="2:11" x14ac:dyDescent="0.2">
      <c r="B93" s="55">
        <v>88</v>
      </c>
      <c r="C93" s="50" t="s">
        <v>479</v>
      </c>
      <c r="D93" s="51" t="s">
        <v>480</v>
      </c>
      <c r="E93" s="52" t="s">
        <v>419</v>
      </c>
      <c r="F93" s="52" t="s">
        <v>481</v>
      </c>
      <c r="G93" s="52" t="s">
        <v>299</v>
      </c>
      <c r="H93" s="52" t="s">
        <v>320</v>
      </c>
      <c r="I93" s="52" t="s">
        <v>252</v>
      </c>
      <c r="J93" s="52" t="s">
        <v>208</v>
      </c>
      <c r="K93" s="52" t="s">
        <v>481</v>
      </c>
    </row>
    <row r="94" spans="2:11" x14ac:dyDescent="0.2">
      <c r="B94" s="55">
        <v>89</v>
      </c>
      <c r="C94" s="50" t="s">
        <v>482</v>
      </c>
      <c r="D94" s="51" t="s">
        <v>483</v>
      </c>
      <c r="E94" s="52" t="s">
        <v>189</v>
      </c>
      <c r="F94" s="52" t="s">
        <v>484</v>
      </c>
      <c r="G94" s="52" t="s">
        <v>208</v>
      </c>
      <c r="H94" s="52" t="s">
        <v>172</v>
      </c>
      <c r="I94" s="52" t="s">
        <v>166</v>
      </c>
      <c r="J94" s="52" t="s">
        <v>485</v>
      </c>
      <c r="K94" s="52" t="s">
        <v>274</v>
      </c>
    </row>
    <row r="95" spans="2:11" x14ac:dyDescent="0.2">
      <c r="B95" s="55">
        <v>90</v>
      </c>
      <c r="C95" s="50" t="s">
        <v>486</v>
      </c>
      <c r="D95" s="51" t="s">
        <v>487</v>
      </c>
      <c r="E95" s="52" t="s">
        <v>364</v>
      </c>
      <c r="F95" s="52" t="s">
        <v>279</v>
      </c>
      <c r="G95" s="52" t="s">
        <v>249</v>
      </c>
      <c r="H95" s="52" t="s">
        <v>364</v>
      </c>
      <c r="I95" s="52" t="s">
        <v>279</v>
      </c>
      <c r="J95" s="52" t="s">
        <v>488</v>
      </c>
      <c r="K95" s="52" t="s">
        <v>172</v>
      </c>
    </row>
    <row r="96" spans="2:11" x14ac:dyDescent="0.2">
      <c r="B96" s="55">
        <v>91</v>
      </c>
      <c r="C96" s="50" t="s">
        <v>489</v>
      </c>
      <c r="D96" s="51" t="s">
        <v>490</v>
      </c>
      <c r="E96" s="52" t="s">
        <v>255</v>
      </c>
      <c r="F96" s="52" t="s">
        <v>164</v>
      </c>
      <c r="G96" s="52" t="s">
        <v>198</v>
      </c>
      <c r="H96" s="52" t="s">
        <v>144</v>
      </c>
      <c r="I96" s="52" t="s">
        <v>166</v>
      </c>
      <c r="J96" s="52" t="s">
        <v>182</v>
      </c>
      <c r="K96" s="52" t="s">
        <v>198</v>
      </c>
    </row>
    <row r="97" spans="2:11" x14ac:dyDescent="0.2">
      <c r="B97" s="55">
        <v>92</v>
      </c>
      <c r="C97" s="50" t="s">
        <v>491</v>
      </c>
      <c r="D97" s="51" t="s">
        <v>492</v>
      </c>
      <c r="E97" s="52" t="s">
        <v>299</v>
      </c>
      <c r="F97" s="52" t="s">
        <v>413</v>
      </c>
      <c r="G97" s="52" t="s">
        <v>280</v>
      </c>
      <c r="H97" s="52" t="s">
        <v>299</v>
      </c>
      <c r="I97" s="52" t="s">
        <v>309</v>
      </c>
      <c r="J97" s="52" t="s">
        <v>302</v>
      </c>
      <c r="K97" s="52" t="s">
        <v>401</v>
      </c>
    </row>
    <row r="98" spans="2:11" x14ac:dyDescent="0.2">
      <c r="B98" s="55">
        <v>93</v>
      </c>
      <c r="C98" s="50" t="s">
        <v>493</v>
      </c>
      <c r="D98" s="51" t="s">
        <v>494</v>
      </c>
      <c r="E98" s="52" t="s">
        <v>495</v>
      </c>
      <c r="F98" s="52" t="s">
        <v>495</v>
      </c>
      <c r="G98" s="52" t="s">
        <v>495</v>
      </c>
      <c r="H98" s="52" t="s">
        <v>495</v>
      </c>
      <c r="I98" s="52" t="s">
        <v>234</v>
      </c>
      <c r="J98" s="52" t="s">
        <v>454</v>
      </c>
      <c r="K98" s="52" t="s">
        <v>441</v>
      </c>
    </row>
    <row r="99" spans="2:11" x14ac:dyDescent="0.2">
      <c r="B99" s="55">
        <v>94</v>
      </c>
      <c r="C99" s="50" t="s">
        <v>496</v>
      </c>
      <c r="D99" s="51" t="s">
        <v>497</v>
      </c>
      <c r="E99" s="52" t="s">
        <v>275</v>
      </c>
      <c r="F99" s="52" t="s">
        <v>240</v>
      </c>
      <c r="G99" s="52" t="s">
        <v>275</v>
      </c>
      <c r="H99" s="52" t="s">
        <v>144</v>
      </c>
      <c r="I99" s="52" t="s">
        <v>269</v>
      </c>
      <c r="J99" s="52" t="s">
        <v>438</v>
      </c>
      <c r="K99" s="52" t="s">
        <v>275</v>
      </c>
    </row>
    <row r="100" spans="2:11" x14ac:dyDescent="0.2">
      <c r="B100" s="55">
        <v>95</v>
      </c>
      <c r="C100" s="50" t="s">
        <v>498</v>
      </c>
      <c r="D100" s="51" t="s">
        <v>377</v>
      </c>
      <c r="E100" s="52" t="s">
        <v>280</v>
      </c>
      <c r="F100" s="52" t="s">
        <v>168</v>
      </c>
      <c r="G100" s="52" t="s">
        <v>230</v>
      </c>
      <c r="H100" s="52" t="s">
        <v>306</v>
      </c>
      <c r="I100" s="52" t="s">
        <v>244</v>
      </c>
      <c r="J100" s="52" t="s">
        <v>221</v>
      </c>
      <c r="K100" s="52" t="s">
        <v>305</v>
      </c>
    </row>
    <row r="101" spans="2:11" x14ac:dyDescent="0.2">
      <c r="B101" s="55">
        <v>96</v>
      </c>
      <c r="C101" s="50" t="s">
        <v>499</v>
      </c>
      <c r="D101" s="51" t="s">
        <v>500</v>
      </c>
      <c r="E101" s="52" t="s">
        <v>182</v>
      </c>
      <c r="F101" s="52" t="s">
        <v>211</v>
      </c>
      <c r="G101" s="52" t="s">
        <v>285</v>
      </c>
      <c r="H101" s="52" t="s">
        <v>270</v>
      </c>
      <c r="I101" s="52" t="s">
        <v>168</v>
      </c>
      <c r="J101" s="52" t="s">
        <v>212</v>
      </c>
      <c r="K101" s="52" t="s">
        <v>223</v>
      </c>
    </row>
    <row r="102" spans="2:11" x14ac:dyDescent="0.2">
      <c r="B102" s="55">
        <v>97</v>
      </c>
      <c r="C102" s="50" t="s">
        <v>501</v>
      </c>
      <c r="D102" s="51" t="s">
        <v>502</v>
      </c>
      <c r="E102" s="52" t="s">
        <v>258</v>
      </c>
      <c r="F102" s="52" t="s">
        <v>503</v>
      </c>
      <c r="G102" s="52" t="s">
        <v>401</v>
      </c>
      <c r="H102" s="52" t="s">
        <v>320</v>
      </c>
      <c r="I102" s="52" t="s">
        <v>258</v>
      </c>
      <c r="J102" s="52" t="s">
        <v>504</v>
      </c>
      <c r="K102" s="52" t="s">
        <v>217</v>
      </c>
    </row>
    <row r="103" spans="2:11" x14ac:dyDescent="0.2">
      <c r="B103" s="55">
        <v>98</v>
      </c>
      <c r="C103" s="50" t="s">
        <v>505</v>
      </c>
      <c r="D103" s="51" t="s">
        <v>502</v>
      </c>
      <c r="E103" s="52" t="s">
        <v>481</v>
      </c>
      <c r="F103" s="52" t="s">
        <v>320</v>
      </c>
      <c r="G103" s="52" t="s">
        <v>320</v>
      </c>
      <c r="H103" s="52" t="s">
        <v>506</v>
      </c>
      <c r="I103" s="52" t="s">
        <v>506</v>
      </c>
      <c r="J103" s="52" t="s">
        <v>250</v>
      </c>
      <c r="K103" s="52" t="s">
        <v>320</v>
      </c>
    </row>
    <row r="104" spans="2:11" x14ac:dyDescent="0.2">
      <c r="B104" s="55">
        <v>99</v>
      </c>
      <c r="C104" s="50" t="s">
        <v>507</v>
      </c>
      <c r="D104" s="51" t="s">
        <v>418</v>
      </c>
      <c r="E104" s="52" t="s">
        <v>295</v>
      </c>
      <c r="F104" s="52" t="s">
        <v>294</v>
      </c>
      <c r="G104" s="52" t="s">
        <v>185</v>
      </c>
      <c r="H104" s="52" t="s">
        <v>144</v>
      </c>
      <c r="I104" s="52" t="s">
        <v>419</v>
      </c>
      <c r="J104" s="52" t="s">
        <v>420</v>
      </c>
      <c r="K104" s="52" t="s">
        <v>285</v>
      </c>
    </row>
    <row r="105" spans="2:11" x14ac:dyDescent="0.2">
      <c r="B105" s="55">
        <v>100</v>
      </c>
      <c r="C105" s="50" t="s">
        <v>508</v>
      </c>
      <c r="D105" s="51" t="s">
        <v>509</v>
      </c>
      <c r="E105" s="52" t="s">
        <v>413</v>
      </c>
      <c r="F105" s="52" t="s">
        <v>245</v>
      </c>
      <c r="G105" s="52" t="s">
        <v>280</v>
      </c>
      <c r="H105" s="52" t="s">
        <v>264</v>
      </c>
      <c r="I105" s="52" t="s">
        <v>278</v>
      </c>
      <c r="J105" s="52" t="s">
        <v>510</v>
      </c>
      <c r="K105" s="52" t="s">
        <v>511</v>
      </c>
    </row>
    <row r="106" spans="2:11" x14ac:dyDescent="0.2">
      <c r="B106" s="55">
        <v>101</v>
      </c>
      <c r="C106" s="50" t="s">
        <v>512</v>
      </c>
      <c r="D106" s="51" t="s">
        <v>513</v>
      </c>
      <c r="E106" s="52" t="s">
        <v>453</v>
      </c>
      <c r="F106" s="52" t="s">
        <v>453</v>
      </c>
      <c r="G106" s="52" t="s">
        <v>392</v>
      </c>
      <c r="H106" s="52" t="s">
        <v>263</v>
      </c>
      <c r="I106" s="52" t="s">
        <v>262</v>
      </c>
      <c r="J106" s="52" t="s">
        <v>514</v>
      </c>
      <c r="K106" s="52" t="s">
        <v>515</v>
      </c>
    </row>
    <row r="107" spans="2:11" x14ac:dyDescent="0.2">
      <c r="B107" s="55">
        <v>102</v>
      </c>
      <c r="C107" s="50" t="s">
        <v>516</v>
      </c>
      <c r="D107" s="51" t="s">
        <v>517</v>
      </c>
      <c r="E107" s="52" t="s">
        <v>146</v>
      </c>
      <c r="F107" s="52" t="s">
        <v>413</v>
      </c>
      <c r="G107" s="52" t="s">
        <v>317</v>
      </c>
      <c r="H107" s="52" t="s">
        <v>411</v>
      </c>
      <c r="I107" s="52" t="s">
        <v>170</v>
      </c>
      <c r="J107" s="52" t="s">
        <v>518</v>
      </c>
      <c r="K107" s="52" t="s">
        <v>196</v>
      </c>
    </row>
    <row r="108" spans="2:11" x14ac:dyDescent="0.2">
      <c r="B108" s="55">
        <v>103</v>
      </c>
      <c r="C108" s="50" t="s">
        <v>519</v>
      </c>
      <c r="D108" s="51" t="s">
        <v>520</v>
      </c>
      <c r="E108" s="52" t="s">
        <v>351</v>
      </c>
      <c r="F108" s="52" t="s">
        <v>521</v>
      </c>
      <c r="G108" s="52" t="s">
        <v>259</v>
      </c>
      <c r="H108" s="52" t="s">
        <v>522</v>
      </c>
      <c r="I108" s="52" t="s">
        <v>523</v>
      </c>
      <c r="J108" s="52" t="s">
        <v>524</v>
      </c>
      <c r="K108" s="52" t="s">
        <v>525</v>
      </c>
    </row>
    <row r="109" spans="2:11" x14ac:dyDescent="0.2">
      <c r="B109" s="55">
        <v>104</v>
      </c>
      <c r="C109" s="50" t="s">
        <v>526</v>
      </c>
      <c r="D109" s="51" t="s">
        <v>497</v>
      </c>
      <c r="E109" s="52" t="s">
        <v>249</v>
      </c>
      <c r="F109" s="52" t="s">
        <v>527</v>
      </c>
      <c r="G109" s="52" t="s">
        <v>249</v>
      </c>
      <c r="H109" s="52" t="s">
        <v>144</v>
      </c>
      <c r="I109" s="52" t="s">
        <v>144</v>
      </c>
      <c r="J109" s="52" t="s">
        <v>180</v>
      </c>
      <c r="K109" s="52" t="s">
        <v>528</v>
      </c>
    </row>
    <row r="110" spans="2:11" x14ac:dyDescent="0.2">
      <c r="B110" s="55">
        <v>105</v>
      </c>
      <c r="C110" s="50" t="s">
        <v>529</v>
      </c>
      <c r="D110" s="51" t="s">
        <v>530</v>
      </c>
      <c r="E110" s="52" t="s">
        <v>294</v>
      </c>
      <c r="F110" s="52" t="s">
        <v>220</v>
      </c>
      <c r="G110" s="52" t="s">
        <v>473</v>
      </c>
      <c r="H110" s="52" t="s">
        <v>237</v>
      </c>
      <c r="I110" s="52" t="s">
        <v>144</v>
      </c>
      <c r="J110" s="52" t="s">
        <v>531</v>
      </c>
      <c r="K110" s="52" t="s">
        <v>473</v>
      </c>
    </row>
    <row r="111" spans="2:11" x14ac:dyDescent="0.2">
      <c r="B111" s="55">
        <v>106</v>
      </c>
      <c r="C111" s="50" t="s">
        <v>532</v>
      </c>
      <c r="D111" s="51" t="s">
        <v>375</v>
      </c>
      <c r="E111" s="52" t="s">
        <v>341</v>
      </c>
      <c r="F111" s="52" t="s">
        <v>176</v>
      </c>
      <c r="G111" s="52" t="s">
        <v>341</v>
      </c>
      <c r="H111" s="52" t="s">
        <v>144</v>
      </c>
      <c r="I111" s="52" t="s">
        <v>144</v>
      </c>
      <c r="J111" s="52" t="s">
        <v>176</v>
      </c>
      <c r="K111" s="52" t="s">
        <v>176</v>
      </c>
    </row>
    <row r="112" spans="2:11" x14ac:dyDescent="0.2">
      <c r="B112" s="55">
        <v>107</v>
      </c>
      <c r="C112" s="50" t="s">
        <v>533</v>
      </c>
      <c r="D112" s="51" t="s">
        <v>534</v>
      </c>
      <c r="E112" s="52" t="s">
        <v>275</v>
      </c>
      <c r="F112" s="52" t="s">
        <v>275</v>
      </c>
      <c r="G112" s="52" t="s">
        <v>246</v>
      </c>
      <c r="H112" s="52" t="s">
        <v>246</v>
      </c>
      <c r="I112" s="52" t="s">
        <v>275</v>
      </c>
      <c r="J112" s="52" t="s">
        <v>535</v>
      </c>
      <c r="K112" s="52" t="s">
        <v>275</v>
      </c>
    </row>
    <row r="113" spans="2:11" x14ac:dyDescent="0.2">
      <c r="B113" s="55">
        <v>108</v>
      </c>
      <c r="C113" s="50" t="s">
        <v>536</v>
      </c>
      <c r="D113" s="51" t="s">
        <v>394</v>
      </c>
      <c r="E113" s="52" t="s">
        <v>264</v>
      </c>
      <c r="F113" s="52" t="s">
        <v>170</v>
      </c>
      <c r="G113" s="52" t="s">
        <v>170</v>
      </c>
      <c r="H113" s="52" t="s">
        <v>198</v>
      </c>
      <c r="I113" s="52" t="s">
        <v>172</v>
      </c>
      <c r="J113" s="52" t="s">
        <v>173</v>
      </c>
      <c r="K113" s="52" t="s">
        <v>170</v>
      </c>
    </row>
    <row r="114" spans="2:11" x14ac:dyDescent="0.2">
      <c r="B114" s="55">
        <v>109</v>
      </c>
      <c r="C114" s="50" t="s">
        <v>537</v>
      </c>
      <c r="D114" s="51" t="s">
        <v>538</v>
      </c>
      <c r="E114" s="52" t="s">
        <v>151</v>
      </c>
      <c r="F114" s="52" t="s">
        <v>309</v>
      </c>
      <c r="G114" s="52" t="s">
        <v>167</v>
      </c>
      <c r="H114" s="52" t="s">
        <v>182</v>
      </c>
      <c r="I114" s="52" t="s">
        <v>328</v>
      </c>
      <c r="J114" s="52" t="s">
        <v>539</v>
      </c>
      <c r="K114" s="52" t="s">
        <v>540</v>
      </c>
    </row>
    <row r="115" spans="2:11" x14ac:dyDescent="0.2">
      <c r="B115" s="55">
        <v>110</v>
      </c>
      <c r="C115" s="50" t="s">
        <v>541</v>
      </c>
      <c r="D115" s="51" t="s">
        <v>542</v>
      </c>
      <c r="E115" s="52" t="s">
        <v>398</v>
      </c>
      <c r="F115" s="52" t="s">
        <v>543</v>
      </c>
      <c r="G115" s="52" t="s">
        <v>544</v>
      </c>
      <c r="H115" s="52" t="s">
        <v>398</v>
      </c>
      <c r="I115" s="52" t="s">
        <v>265</v>
      </c>
      <c r="J115" s="52" t="s">
        <v>545</v>
      </c>
      <c r="K115" s="52" t="s">
        <v>546</v>
      </c>
    </row>
    <row r="116" spans="2:11" x14ac:dyDescent="0.2">
      <c r="B116" s="55">
        <v>111</v>
      </c>
      <c r="C116" s="50" t="s">
        <v>547</v>
      </c>
      <c r="D116" s="51" t="s">
        <v>542</v>
      </c>
      <c r="E116" s="52" t="s">
        <v>548</v>
      </c>
      <c r="F116" s="52" t="s">
        <v>204</v>
      </c>
      <c r="G116" s="52" t="s">
        <v>548</v>
      </c>
      <c r="H116" s="52" t="s">
        <v>528</v>
      </c>
      <c r="I116" s="52" t="s">
        <v>298</v>
      </c>
      <c r="J116" s="52" t="s">
        <v>171</v>
      </c>
      <c r="K116" s="52" t="s">
        <v>309</v>
      </c>
    </row>
    <row r="117" spans="2:11" x14ac:dyDescent="0.2">
      <c r="B117" s="55">
        <v>112</v>
      </c>
      <c r="C117" s="50" t="s">
        <v>549</v>
      </c>
      <c r="D117" s="51" t="s">
        <v>550</v>
      </c>
      <c r="E117" s="52" t="s">
        <v>551</v>
      </c>
      <c r="F117" s="52" t="s">
        <v>317</v>
      </c>
      <c r="G117" s="52" t="s">
        <v>294</v>
      </c>
      <c r="H117" s="52" t="s">
        <v>139</v>
      </c>
      <c r="I117" s="52" t="s">
        <v>551</v>
      </c>
      <c r="J117" s="52" t="s">
        <v>552</v>
      </c>
      <c r="K117" s="52" t="s">
        <v>511</v>
      </c>
    </row>
    <row r="118" spans="2:11" x14ac:dyDescent="0.2">
      <c r="B118" s="55">
        <v>113</v>
      </c>
      <c r="C118" s="50" t="s">
        <v>118</v>
      </c>
      <c r="D118" s="51" t="s">
        <v>553</v>
      </c>
      <c r="E118" s="52" t="s">
        <v>315</v>
      </c>
      <c r="F118" s="52" t="s">
        <v>348</v>
      </c>
      <c r="G118" s="52" t="s">
        <v>278</v>
      </c>
      <c r="H118" s="52" t="s">
        <v>407</v>
      </c>
      <c r="I118" s="52" t="s">
        <v>195</v>
      </c>
      <c r="J118" s="52" t="s">
        <v>153</v>
      </c>
      <c r="K118" s="52" t="s">
        <v>348</v>
      </c>
    </row>
    <row r="119" spans="2:11" x14ac:dyDescent="0.2">
      <c r="B119" s="55">
        <v>114</v>
      </c>
      <c r="C119" s="50" t="s">
        <v>554</v>
      </c>
      <c r="D119" s="51" t="s">
        <v>319</v>
      </c>
      <c r="E119" s="52" t="s">
        <v>168</v>
      </c>
      <c r="F119" s="52" t="s">
        <v>144</v>
      </c>
      <c r="G119" s="52" t="s">
        <v>164</v>
      </c>
      <c r="H119" s="52" t="s">
        <v>166</v>
      </c>
      <c r="I119" s="52" t="s">
        <v>164</v>
      </c>
      <c r="J119" s="52" t="s">
        <v>294</v>
      </c>
      <c r="K119" s="52" t="s">
        <v>164</v>
      </c>
    </row>
    <row r="120" spans="2:11" x14ac:dyDescent="0.2">
      <c r="B120" s="55">
        <v>115</v>
      </c>
      <c r="C120" s="50" t="s">
        <v>555</v>
      </c>
      <c r="D120" s="51" t="s">
        <v>556</v>
      </c>
      <c r="E120" s="52" t="s">
        <v>287</v>
      </c>
      <c r="F120" s="52" t="s">
        <v>285</v>
      </c>
      <c r="G120" s="52" t="s">
        <v>413</v>
      </c>
      <c r="H120" s="52" t="s">
        <v>348</v>
      </c>
      <c r="I120" s="52" t="s">
        <v>299</v>
      </c>
      <c r="J120" s="52" t="s">
        <v>557</v>
      </c>
      <c r="K120" s="52" t="s">
        <v>441</v>
      </c>
    </row>
    <row r="121" spans="2:11" x14ac:dyDescent="0.2">
      <c r="B121" s="55">
        <v>116</v>
      </c>
      <c r="C121" s="50" t="s">
        <v>558</v>
      </c>
      <c r="D121" s="51" t="s">
        <v>530</v>
      </c>
      <c r="E121" s="52" t="s">
        <v>441</v>
      </c>
      <c r="F121" s="52" t="s">
        <v>454</v>
      </c>
      <c r="G121" s="52" t="s">
        <v>559</v>
      </c>
      <c r="H121" s="52" t="s">
        <v>234</v>
      </c>
      <c r="I121" s="52" t="s">
        <v>144</v>
      </c>
      <c r="J121" s="52" t="s">
        <v>560</v>
      </c>
      <c r="K121" s="52" t="s">
        <v>441</v>
      </c>
    </row>
    <row r="122" spans="2:11" x14ac:dyDescent="0.2">
      <c r="B122" s="55">
        <v>117</v>
      </c>
      <c r="C122" s="50" t="s">
        <v>561</v>
      </c>
      <c r="D122" s="51" t="s">
        <v>257</v>
      </c>
      <c r="E122" s="52" t="s">
        <v>395</v>
      </c>
      <c r="F122" s="52" t="s">
        <v>562</v>
      </c>
      <c r="G122" s="52" t="s">
        <v>240</v>
      </c>
      <c r="H122" s="52" t="s">
        <v>192</v>
      </c>
      <c r="I122" s="52" t="s">
        <v>192</v>
      </c>
      <c r="J122" s="52" t="s">
        <v>563</v>
      </c>
      <c r="K122" s="52" t="s">
        <v>193</v>
      </c>
    </row>
    <row r="123" spans="2:11" x14ac:dyDescent="0.2">
      <c r="B123" s="55">
        <v>118</v>
      </c>
      <c r="C123" s="50" t="s">
        <v>564</v>
      </c>
      <c r="D123" s="51" t="s">
        <v>367</v>
      </c>
      <c r="E123" s="52" t="s">
        <v>419</v>
      </c>
      <c r="F123" s="52" t="s">
        <v>419</v>
      </c>
      <c r="G123" s="52" t="s">
        <v>144</v>
      </c>
      <c r="H123" s="52" t="s">
        <v>419</v>
      </c>
      <c r="I123" s="52" t="s">
        <v>419</v>
      </c>
      <c r="J123" s="52" t="s">
        <v>185</v>
      </c>
      <c r="K123" s="52" t="s">
        <v>419</v>
      </c>
    </row>
    <row r="124" spans="2:11" x14ac:dyDescent="0.2">
      <c r="B124" s="55">
        <v>119</v>
      </c>
      <c r="C124" s="50" t="s">
        <v>565</v>
      </c>
      <c r="D124" s="51" t="s">
        <v>566</v>
      </c>
      <c r="E124" s="52" t="s">
        <v>150</v>
      </c>
      <c r="F124" s="52" t="s">
        <v>152</v>
      </c>
      <c r="G124" s="52" t="s">
        <v>151</v>
      </c>
      <c r="H124" s="52" t="s">
        <v>215</v>
      </c>
      <c r="I124" s="52" t="s">
        <v>152</v>
      </c>
      <c r="J124" s="52" t="s">
        <v>416</v>
      </c>
      <c r="K124" s="52" t="s">
        <v>137</v>
      </c>
    </row>
    <row r="125" spans="2:11" x14ac:dyDescent="0.2">
      <c r="B125" s="55">
        <v>120</v>
      </c>
      <c r="C125" s="50" t="s">
        <v>567</v>
      </c>
      <c r="D125" s="51" t="s">
        <v>568</v>
      </c>
      <c r="E125" s="52" t="s">
        <v>244</v>
      </c>
      <c r="F125" s="52" t="s">
        <v>569</v>
      </c>
      <c r="G125" s="52" t="s">
        <v>484</v>
      </c>
      <c r="H125" s="52" t="s">
        <v>206</v>
      </c>
      <c r="I125" s="52" t="s">
        <v>206</v>
      </c>
      <c r="J125" s="52" t="s">
        <v>378</v>
      </c>
      <c r="K125" s="52" t="s">
        <v>416</v>
      </c>
    </row>
    <row r="126" spans="2:11" x14ac:dyDescent="0.2">
      <c r="B126" s="55">
        <v>121</v>
      </c>
      <c r="C126" s="50" t="s">
        <v>570</v>
      </c>
      <c r="D126" s="51" t="s">
        <v>157</v>
      </c>
      <c r="E126" s="52" t="s">
        <v>205</v>
      </c>
      <c r="F126" s="52" t="s">
        <v>168</v>
      </c>
      <c r="G126" s="52" t="s">
        <v>205</v>
      </c>
      <c r="H126" s="52" t="s">
        <v>205</v>
      </c>
      <c r="I126" s="52" t="s">
        <v>205</v>
      </c>
      <c r="J126" s="52" t="s">
        <v>229</v>
      </c>
      <c r="K126" s="52" t="s">
        <v>168</v>
      </c>
    </row>
    <row r="127" spans="2:11" x14ac:dyDescent="0.2">
      <c r="B127" s="55">
        <v>122</v>
      </c>
      <c r="C127" s="50" t="s">
        <v>570</v>
      </c>
      <c r="D127" s="51" t="s">
        <v>157</v>
      </c>
      <c r="E127" s="52" t="s">
        <v>205</v>
      </c>
      <c r="F127" s="52" t="s">
        <v>168</v>
      </c>
      <c r="G127" s="52" t="s">
        <v>205</v>
      </c>
      <c r="H127" s="52" t="s">
        <v>205</v>
      </c>
      <c r="I127" s="52" t="s">
        <v>205</v>
      </c>
      <c r="J127" s="52" t="s">
        <v>229</v>
      </c>
      <c r="K127" s="52" t="s">
        <v>168</v>
      </c>
    </row>
    <row r="128" spans="2:11" x14ac:dyDescent="0.2">
      <c r="B128" s="55">
        <v>123</v>
      </c>
      <c r="C128" s="50" t="s">
        <v>571</v>
      </c>
      <c r="D128" s="51" t="s">
        <v>572</v>
      </c>
      <c r="E128" s="52" t="s">
        <v>326</v>
      </c>
      <c r="F128" s="52" t="s">
        <v>161</v>
      </c>
      <c r="G128" s="52" t="s">
        <v>227</v>
      </c>
      <c r="H128" s="52" t="s">
        <v>573</v>
      </c>
      <c r="I128" s="52" t="s">
        <v>326</v>
      </c>
      <c r="J128" s="52" t="s">
        <v>274</v>
      </c>
      <c r="K128" s="52" t="s">
        <v>161</v>
      </c>
    </row>
    <row r="129" spans="2:11" x14ac:dyDescent="0.2">
      <c r="B129" s="55">
        <v>124</v>
      </c>
      <c r="C129" s="50" t="s">
        <v>574</v>
      </c>
      <c r="D129" s="51" t="s">
        <v>542</v>
      </c>
      <c r="E129" s="52" t="s">
        <v>327</v>
      </c>
      <c r="F129" s="52" t="s">
        <v>450</v>
      </c>
      <c r="G129" s="52" t="s">
        <v>450</v>
      </c>
      <c r="H129" s="52" t="s">
        <v>144</v>
      </c>
      <c r="I129" s="52" t="s">
        <v>239</v>
      </c>
      <c r="J129" s="52" t="s">
        <v>275</v>
      </c>
      <c r="K129" s="52" t="s">
        <v>239</v>
      </c>
    </row>
    <row r="130" spans="2:11" x14ac:dyDescent="0.2">
      <c r="B130" s="55">
        <v>125</v>
      </c>
      <c r="C130" s="50" t="s">
        <v>575</v>
      </c>
      <c r="D130" s="51" t="s">
        <v>576</v>
      </c>
      <c r="E130" s="52" t="s">
        <v>136</v>
      </c>
      <c r="F130" s="52" t="s">
        <v>170</v>
      </c>
      <c r="G130" s="52" t="s">
        <v>337</v>
      </c>
      <c r="H130" s="52" t="s">
        <v>528</v>
      </c>
      <c r="I130" s="52" t="s">
        <v>136</v>
      </c>
      <c r="J130" s="52" t="s">
        <v>475</v>
      </c>
      <c r="K130" s="52" t="s">
        <v>503</v>
      </c>
    </row>
    <row r="131" spans="2:11" x14ac:dyDescent="0.2">
      <c r="B131" s="55">
        <v>126</v>
      </c>
      <c r="C131" s="50" t="s">
        <v>577</v>
      </c>
      <c r="D131" s="51" t="s">
        <v>530</v>
      </c>
      <c r="E131" s="52" t="s">
        <v>144</v>
      </c>
      <c r="F131" s="52" t="s">
        <v>144</v>
      </c>
      <c r="G131" s="52" t="s">
        <v>246</v>
      </c>
      <c r="H131" s="52" t="s">
        <v>246</v>
      </c>
      <c r="I131" s="52" t="s">
        <v>246</v>
      </c>
      <c r="J131" s="52" t="s">
        <v>274</v>
      </c>
      <c r="K131" s="52" t="s">
        <v>144</v>
      </c>
    </row>
    <row r="132" spans="2:11" x14ac:dyDescent="0.2">
      <c r="B132" s="55">
        <v>127</v>
      </c>
      <c r="C132" s="50" t="s">
        <v>578</v>
      </c>
      <c r="D132" s="51" t="s">
        <v>579</v>
      </c>
      <c r="E132" s="52" t="s">
        <v>205</v>
      </c>
      <c r="F132" s="52" t="s">
        <v>315</v>
      </c>
      <c r="G132" s="52" t="s">
        <v>234</v>
      </c>
      <c r="H132" s="52" t="s">
        <v>301</v>
      </c>
      <c r="I132" s="52" t="s">
        <v>258</v>
      </c>
      <c r="J132" s="52" t="s">
        <v>580</v>
      </c>
      <c r="K132" s="52" t="s">
        <v>205</v>
      </c>
    </row>
    <row r="133" spans="2:11" x14ac:dyDescent="0.2">
      <c r="B133" s="55">
        <v>128</v>
      </c>
      <c r="C133" s="50" t="s">
        <v>581</v>
      </c>
      <c r="D133" s="51" t="s">
        <v>478</v>
      </c>
      <c r="E133" s="52" t="s">
        <v>138</v>
      </c>
      <c r="F133" s="52" t="s">
        <v>582</v>
      </c>
      <c r="G133" s="52" t="s">
        <v>186</v>
      </c>
      <c r="H133" s="52" t="s">
        <v>160</v>
      </c>
      <c r="I133" s="52" t="s">
        <v>141</v>
      </c>
      <c r="J133" s="52" t="s">
        <v>583</v>
      </c>
      <c r="K133" s="52" t="s">
        <v>310</v>
      </c>
    </row>
    <row r="134" spans="2:11" x14ac:dyDescent="0.2">
      <c r="B134" s="55">
        <v>129</v>
      </c>
      <c r="C134" s="50" t="s">
        <v>584</v>
      </c>
      <c r="D134" s="51" t="s">
        <v>312</v>
      </c>
      <c r="E134" s="52" t="s">
        <v>198</v>
      </c>
      <c r="F134" s="52" t="s">
        <v>198</v>
      </c>
      <c r="G134" s="52" t="s">
        <v>198</v>
      </c>
      <c r="H134" s="52" t="s">
        <v>198</v>
      </c>
      <c r="I134" s="52" t="s">
        <v>365</v>
      </c>
      <c r="J134" s="52" t="s">
        <v>141</v>
      </c>
      <c r="K134" s="52" t="s">
        <v>365</v>
      </c>
    </row>
    <row r="135" spans="2:11" x14ac:dyDescent="0.2">
      <c r="B135" s="55">
        <v>130</v>
      </c>
      <c r="C135" s="50" t="s">
        <v>585</v>
      </c>
      <c r="D135" s="51" t="s">
        <v>586</v>
      </c>
      <c r="E135" s="52" t="s">
        <v>309</v>
      </c>
      <c r="F135" s="52" t="s">
        <v>484</v>
      </c>
      <c r="G135" s="52" t="s">
        <v>223</v>
      </c>
      <c r="H135" s="52" t="s">
        <v>587</v>
      </c>
      <c r="I135" s="52" t="s">
        <v>588</v>
      </c>
      <c r="J135" s="52" t="s">
        <v>155</v>
      </c>
      <c r="K135" s="52" t="s">
        <v>522</v>
      </c>
    </row>
    <row r="136" spans="2:11" x14ac:dyDescent="0.2">
      <c r="B136" s="55">
        <v>131</v>
      </c>
      <c r="C136" s="50" t="s">
        <v>589</v>
      </c>
      <c r="D136" s="51" t="s">
        <v>590</v>
      </c>
      <c r="E136" s="52" t="s">
        <v>245</v>
      </c>
      <c r="F136" s="52" t="s">
        <v>182</v>
      </c>
      <c r="G136" s="52" t="s">
        <v>299</v>
      </c>
      <c r="H136" s="52" t="s">
        <v>306</v>
      </c>
      <c r="I136" s="52" t="s">
        <v>588</v>
      </c>
      <c r="J136" s="52" t="s">
        <v>591</v>
      </c>
      <c r="K136" s="52" t="s">
        <v>208</v>
      </c>
    </row>
    <row r="137" spans="2:11" x14ac:dyDescent="0.2">
      <c r="B137" s="55">
        <v>132</v>
      </c>
      <c r="C137" s="50" t="s">
        <v>589</v>
      </c>
      <c r="D137" s="51" t="s">
        <v>590</v>
      </c>
      <c r="E137" s="52" t="s">
        <v>245</v>
      </c>
      <c r="F137" s="52" t="s">
        <v>182</v>
      </c>
      <c r="G137" s="52" t="s">
        <v>299</v>
      </c>
      <c r="H137" s="52" t="s">
        <v>306</v>
      </c>
      <c r="I137" s="52" t="s">
        <v>588</v>
      </c>
      <c r="J137" s="52" t="s">
        <v>591</v>
      </c>
      <c r="K137" s="52" t="s">
        <v>208</v>
      </c>
    </row>
    <row r="138" spans="2:11" x14ac:dyDescent="0.2">
      <c r="B138" s="55">
        <v>133</v>
      </c>
      <c r="C138" s="50" t="s">
        <v>592</v>
      </c>
      <c r="D138" s="51" t="s">
        <v>593</v>
      </c>
      <c r="E138" s="52" t="s">
        <v>152</v>
      </c>
      <c r="F138" s="52" t="s">
        <v>152</v>
      </c>
      <c r="G138" s="52" t="s">
        <v>348</v>
      </c>
      <c r="H138" s="52" t="s">
        <v>237</v>
      </c>
      <c r="I138" s="52" t="s">
        <v>237</v>
      </c>
      <c r="J138" s="52" t="s">
        <v>401</v>
      </c>
      <c r="K138" s="52" t="s">
        <v>348</v>
      </c>
    </row>
    <row r="139" spans="2:11" x14ac:dyDescent="0.2">
      <c r="B139" s="55">
        <v>134</v>
      </c>
      <c r="C139" s="50" t="s">
        <v>594</v>
      </c>
      <c r="D139" s="53" t="s">
        <v>595</v>
      </c>
      <c r="E139" s="54" t="s">
        <v>294</v>
      </c>
      <c r="F139" s="54" t="s">
        <v>407</v>
      </c>
      <c r="G139" s="54" t="s">
        <v>294</v>
      </c>
      <c r="H139" s="54" t="s">
        <v>315</v>
      </c>
      <c r="I139" s="54" t="s">
        <v>481</v>
      </c>
      <c r="J139" s="54" t="s">
        <v>153</v>
      </c>
      <c r="K139" s="54" t="s">
        <v>401</v>
      </c>
    </row>
    <row r="140" spans="2:11" x14ac:dyDescent="0.2">
      <c r="B140" s="55">
        <v>135</v>
      </c>
      <c r="C140" s="50" t="s">
        <v>596</v>
      </c>
      <c r="D140" s="51" t="s">
        <v>494</v>
      </c>
      <c r="E140" s="52" t="s">
        <v>275</v>
      </c>
      <c r="F140" s="52" t="s">
        <v>246</v>
      </c>
      <c r="G140" s="52" t="s">
        <v>144</v>
      </c>
      <c r="H140" s="52" t="s">
        <v>246</v>
      </c>
      <c r="I140" s="52" t="s">
        <v>144</v>
      </c>
      <c r="J140" s="52" t="s">
        <v>274</v>
      </c>
      <c r="K140" s="52" t="s">
        <v>246</v>
      </c>
    </row>
    <row r="141" spans="2:11" x14ac:dyDescent="0.2">
      <c r="B141" s="55">
        <v>136</v>
      </c>
      <c r="C141" s="50" t="s">
        <v>597</v>
      </c>
      <c r="D141" s="51" t="s">
        <v>157</v>
      </c>
      <c r="E141" s="52" t="s">
        <v>436</v>
      </c>
      <c r="F141" s="52" t="s">
        <v>598</v>
      </c>
      <c r="G141" s="52" t="s">
        <v>401</v>
      </c>
      <c r="H141" s="52" t="s">
        <v>208</v>
      </c>
      <c r="I141" s="52" t="s">
        <v>206</v>
      </c>
      <c r="J141" s="52" t="s">
        <v>599</v>
      </c>
      <c r="K141" s="52" t="s">
        <v>436</v>
      </c>
    </row>
    <row r="142" spans="2:11" x14ac:dyDescent="0.2">
      <c r="B142" s="55">
        <v>137</v>
      </c>
      <c r="C142" s="50" t="s">
        <v>600</v>
      </c>
      <c r="D142" s="51" t="s">
        <v>601</v>
      </c>
      <c r="E142" s="52" t="s">
        <v>602</v>
      </c>
      <c r="F142" s="52" t="s">
        <v>448</v>
      </c>
      <c r="G142" s="52" t="s">
        <v>299</v>
      </c>
      <c r="H142" s="52" t="s">
        <v>320</v>
      </c>
      <c r="I142" s="52" t="s">
        <v>463</v>
      </c>
      <c r="J142" s="52" t="s">
        <v>603</v>
      </c>
      <c r="K142" s="52" t="s">
        <v>327</v>
      </c>
    </row>
    <row r="143" spans="2:11" x14ac:dyDescent="0.2">
      <c r="B143" s="55">
        <v>138</v>
      </c>
      <c r="C143" s="50" t="s">
        <v>604</v>
      </c>
      <c r="D143" s="51" t="s">
        <v>605</v>
      </c>
      <c r="E143" s="52" t="s">
        <v>528</v>
      </c>
      <c r="F143" s="52" t="s">
        <v>327</v>
      </c>
      <c r="G143" s="52" t="s">
        <v>246</v>
      </c>
      <c r="H143" s="52" t="s">
        <v>327</v>
      </c>
      <c r="I143" s="52" t="s">
        <v>249</v>
      </c>
      <c r="J143" s="52" t="s">
        <v>350</v>
      </c>
      <c r="K143" s="52" t="s">
        <v>249</v>
      </c>
    </row>
    <row r="144" spans="2:11" x14ac:dyDescent="0.2">
      <c r="B144" s="55">
        <v>139</v>
      </c>
      <c r="C144" s="50" t="s">
        <v>606</v>
      </c>
      <c r="D144" s="51" t="s">
        <v>377</v>
      </c>
      <c r="E144" s="52" t="s">
        <v>279</v>
      </c>
      <c r="F144" s="52" t="s">
        <v>503</v>
      </c>
      <c r="G144" s="52" t="s">
        <v>165</v>
      </c>
      <c r="H144" s="52" t="s">
        <v>279</v>
      </c>
      <c r="I144" s="52" t="s">
        <v>170</v>
      </c>
      <c r="J144" s="52" t="s">
        <v>416</v>
      </c>
      <c r="K144" s="52" t="s">
        <v>264</v>
      </c>
    </row>
    <row r="145" spans="2:11" x14ac:dyDescent="0.2">
      <c r="B145" s="55">
        <v>140</v>
      </c>
      <c r="C145" s="50" t="s">
        <v>607</v>
      </c>
      <c r="D145" s="51" t="s">
        <v>608</v>
      </c>
      <c r="E145" s="52" t="s">
        <v>182</v>
      </c>
      <c r="F145" s="52" t="s">
        <v>313</v>
      </c>
      <c r="G145" s="52" t="s">
        <v>313</v>
      </c>
      <c r="H145" s="52" t="s">
        <v>182</v>
      </c>
      <c r="I145" s="52" t="s">
        <v>355</v>
      </c>
      <c r="J145" s="52" t="s">
        <v>184</v>
      </c>
      <c r="K145" s="52" t="s">
        <v>313</v>
      </c>
    </row>
    <row r="146" spans="2:11" x14ac:dyDescent="0.2">
      <c r="B146" s="55">
        <v>141</v>
      </c>
      <c r="C146" s="50" t="s">
        <v>609</v>
      </c>
      <c r="D146" s="51" t="s">
        <v>610</v>
      </c>
      <c r="E146" s="52" t="s">
        <v>562</v>
      </c>
      <c r="F146" s="52" t="s">
        <v>485</v>
      </c>
      <c r="G146" s="52" t="s">
        <v>484</v>
      </c>
      <c r="H146" s="52" t="s">
        <v>349</v>
      </c>
      <c r="I146" s="52" t="s">
        <v>263</v>
      </c>
      <c r="J146" s="52" t="s">
        <v>611</v>
      </c>
      <c r="K146" s="52" t="s">
        <v>212</v>
      </c>
    </row>
    <row r="147" spans="2:11" x14ac:dyDescent="0.2">
      <c r="B147" s="55">
        <v>142</v>
      </c>
      <c r="C147" s="50" t="s">
        <v>612</v>
      </c>
      <c r="D147" s="51" t="s">
        <v>513</v>
      </c>
      <c r="E147" s="52" t="s">
        <v>401</v>
      </c>
      <c r="F147" s="52" t="s">
        <v>401</v>
      </c>
      <c r="G147" s="52" t="s">
        <v>613</v>
      </c>
      <c r="H147" s="52" t="s">
        <v>294</v>
      </c>
      <c r="I147" s="52" t="s">
        <v>481</v>
      </c>
      <c r="J147" s="52" t="s">
        <v>544</v>
      </c>
      <c r="K147" s="52" t="s">
        <v>401</v>
      </c>
    </row>
    <row r="148" spans="2:11" x14ac:dyDescent="0.2">
      <c r="B148" s="55">
        <v>143</v>
      </c>
      <c r="C148" s="50" t="s">
        <v>614</v>
      </c>
      <c r="D148" s="51" t="s">
        <v>497</v>
      </c>
      <c r="E148" s="52" t="s">
        <v>144</v>
      </c>
      <c r="F148" s="52" t="s">
        <v>144</v>
      </c>
      <c r="G148" s="52" t="s">
        <v>411</v>
      </c>
      <c r="H148" s="52" t="s">
        <v>144</v>
      </c>
      <c r="I148" s="52" t="s">
        <v>144</v>
      </c>
      <c r="J148" s="52" t="s">
        <v>411</v>
      </c>
      <c r="K148" s="52" t="s">
        <v>144</v>
      </c>
    </row>
    <row r="149" spans="2:11" x14ac:dyDescent="0.2">
      <c r="B149" s="55">
        <v>144</v>
      </c>
      <c r="C149" s="50" t="s">
        <v>615</v>
      </c>
      <c r="D149" s="51" t="s">
        <v>375</v>
      </c>
      <c r="E149" s="52" t="s">
        <v>176</v>
      </c>
      <c r="F149" s="52" t="s">
        <v>176</v>
      </c>
      <c r="G149" s="52" t="s">
        <v>341</v>
      </c>
      <c r="H149" s="52" t="s">
        <v>144</v>
      </c>
      <c r="I149" s="52" t="s">
        <v>341</v>
      </c>
      <c r="J149" s="52" t="s">
        <v>230</v>
      </c>
      <c r="K149" s="52" t="s">
        <v>176</v>
      </c>
    </row>
    <row r="150" spans="2:11" x14ac:dyDescent="0.2">
      <c r="B150" s="55">
        <v>145</v>
      </c>
      <c r="C150" s="50" t="s">
        <v>616</v>
      </c>
      <c r="D150" s="51" t="s">
        <v>397</v>
      </c>
      <c r="E150" s="52" t="s">
        <v>582</v>
      </c>
      <c r="F150" s="52" t="s">
        <v>522</v>
      </c>
      <c r="G150" s="52" t="s">
        <v>138</v>
      </c>
      <c r="H150" s="52" t="s">
        <v>138</v>
      </c>
      <c r="I150" s="52" t="s">
        <v>310</v>
      </c>
      <c r="J150" s="52" t="s">
        <v>617</v>
      </c>
      <c r="K150" s="52" t="s">
        <v>510</v>
      </c>
    </row>
    <row r="151" spans="2:11" x14ac:dyDescent="0.2">
      <c r="B151" s="55">
        <v>146</v>
      </c>
      <c r="C151" s="50" t="s">
        <v>618</v>
      </c>
      <c r="D151" s="51" t="s">
        <v>608</v>
      </c>
      <c r="E151" s="52" t="s">
        <v>543</v>
      </c>
      <c r="F151" s="52" t="s">
        <v>316</v>
      </c>
      <c r="G151" s="52" t="s">
        <v>332</v>
      </c>
      <c r="H151" s="52" t="s">
        <v>223</v>
      </c>
      <c r="I151" s="52" t="s">
        <v>316</v>
      </c>
      <c r="J151" s="52" t="s">
        <v>619</v>
      </c>
      <c r="K151" s="52" t="s">
        <v>442</v>
      </c>
    </row>
    <row r="152" spans="2:11" x14ac:dyDescent="0.2">
      <c r="B152" s="55">
        <v>147</v>
      </c>
      <c r="C152" s="50" t="s">
        <v>620</v>
      </c>
      <c r="D152" s="51" t="s">
        <v>621</v>
      </c>
      <c r="E152" s="52" t="s">
        <v>154</v>
      </c>
      <c r="F152" s="52" t="s">
        <v>289</v>
      </c>
      <c r="G152" s="52" t="s">
        <v>569</v>
      </c>
      <c r="H152" s="52" t="s">
        <v>154</v>
      </c>
      <c r="I152" s="52" t="s">
        <v>350</v>
      </c>
      <c r="J152" s="52" t="s">
        <v>622</v>
      </c>
      <c r="K152" s="52" t="s">
        <v>623</v>
      </c>
    </row>
    <row r="153" spans="2:11" x14ac:dyDescent="0.2">
      <c r="B153" s="55">
        <v>148</v>
      </c>
      <c r="C153" s="50" t="s">
        <v>624</v>
      </c>
      <c r="D153" s="51" t="s">
        <v>210</v>
      </c>
      <c r="E153" s="52" t="s">
        <v>348</v>
      </c>
      <c r="F153" s="52" t="s">
        <v>208</v>
      </c>
      <c r="G153" s="52" t="s">
        <v>348</v>
      </c>
      <c r="H153" s="52" t="s">
        <v>237</v>
      </c>
      <c r="I153" s="52" t="s">
        <v>237</v>
      </c>
      <c r="J153" s="52" t="s">
        <v>436</v>
      </c>
      <c r="K153" s="52" t="s">
        <v>348</v>
      </c>
    </row>
    <row r="154" spans="2:11" x14ac:dyDescent="0.2">
      <c r="B154" s="55">
        <v>149</v>
      </c>
      <c r="C154" s="50" t="s">
        <v>625</v>
      </c>
      <c r="D154" s="51" t="s">
        <v>626</v>
      </c>
      <c r="E154" s="52" t="s">
        <v>430</v>
      </c>
      <c r="F154" s="52" t="s">
        <v>332</v>
      </c>
      <c r="G154" s="52" t="s">
        <v>348</v>
      </c>
      <c r="H154" s="52" t="s">
        <v>168</v>
      </c>
      <c r="I154" s="52" t="s">
        <v>427</v>
      </c>
      <c r="J154" s="52" t="s">
        <v>627</v>
      </c>
      <c r="K154" s="52" t="s">
        <v>154</v>
      </c>
    </row>
    <row r="155" spans="2:11" x14ac:dyDescent="0.2">
      <c r="B155" s="55">
        <v>150</v>
      </c>
      <c r="C155" s="50" t="s">
        <v>628</v>
      </c>
      <c r="D155" s="51" t="s">
        <v>629</v>
      </c>
      <c r="E155" s="52" t="s">
        <v>360</v>
      </c>
      <c r="F155" s="52" t="s">
        <v>424</v>
      </c>
      <c r="G155" s="52" t="s">
        <v>176</v>
      </c>
      <c r="H155" s="52" t="s">
        <v>227</v>
      </c>
      <c r="I155" s="52" t="s">
        <v>350</v>
      </c>
      <c r="J155" s="52" t="s">
        <v>630</v>
      </c>
      <c r="K155" s="52" t="s">
        <v>173</v>
      </c>
    </row>
    <row r="156" spans="2:11" x14ac:dyDescent="0.2">
      <c r="B156" s="55">
        <v>151</v>
      </c>
      <c r="C156" s="50" t="s">
        <v>631</v>
      </c>
      <c r="D156" s="51" t="s">
        <v>632</v>
      </c>
      <c r="E156" s="52" t="s">
        <v>189</v>
      </c>
      <c r="F156" s="52" t="s">
        <v>217</v>
      </c>
      <c r="G156" s="52" t="s">
        <v>275</v>
      </c>
      <c r="H156" s="52" t="s">
        <v>146</v>
      </c>
      <c r="I156" s="52" t="s">
        <v>413</v>
      </c>
      <c r="J156" s="52" t="s">
        <v>633</v>
      </c>
      <c r="K156" s="52" t="s">
        <v>350</v>
      </c>
    </row>
    <row r="157" spans="2:11" x14ac:dyDescent="0.2">
      <c r="B157" s="55">
        <v>152</v>
      </c>
      <c r="C157" s="50" t="s">
        <v>634</v>
      </c>
      <c r="D157" s="51" t="s">
        <v>635</v>
      </c>
      <c r="E157" s="52" t="s">
        <v>460</v>
      </c>
      <c r="F157" s="52" t="s">
        <v>598</v>
      </c>
      <c r="G157" s="52" t="s">
        <v>410</v>
      </c>
      <c r="H157" s="52" t="s">
        <v>196</v>
      </c>
      <c r="I157" s="52" t="s">
        <v>350</v>
      </c>
      <c r="J157" s="52" t="s">
        <v>636</v>
      </c>
      <c r="K157" s="52" t="s">
        <v>598</v>
      </c>
    </row>
    <row r="158" spans="2:11" x14ac:dyDescent="0.2">
      <c r="B158" s="55">
        <v>153</v>
      </c>
      <c r="C158" s="50" t="s">
        <v>637</v>
      </c>
      <c r="D158" s="51" t="s">
        <v>638</v>
      </c>
      <c r="E158" s="52" t="s">
        <v>227</v>
      </c>
      <c r="F158" s="52" t="s">
        <v>227</v>
      </c>
      <c r="G158" s="52" t="s">
        <v>223</v>
      </c>
      <c r="H158" s="52" t="s">
        <v>413</v>
      </c>
      <c r="I158" s="52" t="s">
        <v>315</v>
      </c>
      <c r="J158" s="52" t="s">
        <v>557</v>
      </c>
      <c r="K158" s="52" t="s">
        <v>171</v>
      </c>
    </row>
    <row r="159" spans="2:11" x14ac:dyDescent="0.2">
      <c r="B159" s="55">
        <v>154</v>
      </c>
      <c r="C159" s="50" t="s">
        <v>639</v>
      </c>
      <c r="D159" s="51" t="s">
        <v>304</v>
      </c>
      <c r="E159" s="52" t="s">
        <v>640</v>
      </c>
      <c r="F159" s="52" t="s">
        <v>460</v>
      </c>
      <c r="G159" s="52" t="s">
        <v>379</v>
      </c>
      <c r="H159" s="52" t="s">
        <v>269</v>
      </c>
      <c r="I159" s="52" t="s">
        <v>271</v>
      </c>
      <c r="J159" s="52" t="s">
        <v>200</v>
      </c>
      <c r="K159" s="52" t="s">
        <v>228</v>
      </c>
    </row>
    <row r="160" spans="2:11" x14ac:dyDescent="0.2">
      <c r="B160" s="55">
        <v>155</v>
      </c>
      <c r="C160" s="50" t="s">
        <v>641</v>
      </c>
      <c r="D160" s="51" t="s">
        <v>163</v>
      </c>
      <c r="E160" s="52" t="s">
        <v>495</v>
      </c>
      <c r="F160" s="52" t="s">
        <v>249</v>
      </c>
      <c r="G160" s="52" t="s">
        <v>287</v>
      </c>
      <c r="H160" s="52" t="s">
        <v>441</v>
      </c>
      <c r="I160" s="52" t="s">
        <v>232</v>
      </c>
      <c r="J160" s="52" t="s">
        <v>642</v>
      </c>
      <c r="K160" s="52" t="s">
        <v>495</v>
      </c>
    </row>
    <row r="161" spans="2:11" x14ac:dyDescent="0.2">
      <c r="B161" s="55">
        <v>156</v>
      </c>
      <c r="C161" s="50" t="s">
        <v>643</v>
      </c>
      <c r="D161" s="51" t="s">
        <v>644</v>
      </c>
      <c r="E161" s="52" t="s">
        <v>450</v>
      </c>
      <c r="F161" s="52" t="s">
        <v>136</v>
      </c>
      <c r="G161" s="52" t="s">
        <v>548</v>
      </c>
      <c r="H161" s="52" t="s">
        <v>481</v>
      </c>
      <c r="I161" s="52" t="s">
        <v>450</v>
      </c>
      <c r="J161" s="52" t="s">
        <v>137</v>
      </c>
      <c r="K161" s="52" t="s">
        <v>179</v>
      </c>
    </row>
    <row r="162" spans="2:11" x14ac:dyDescent="0.2">
      <c r="B162" s="55">
        <v>157</v>
      </c>
      <c r="C162" s="50" t="s">
        <v>645</v>
      </c>
      <c r="D162" s="51" t="s">
        <v>371</v>
      </c>
      <c r="E162" s="52" t="s">
        <v>144</v>
      </c>
      <c r="F162" s="52" t="s">
        <v>233</v>
      </c>
      <c r="G162" s="52" t="s">
        <v>150</v>
      </c>
      <c r="H162" s="52" t="s">
        <v>144</v>
      </c>
      <c r="I162" s="52" t="s">
        <v>144</v>
      </c>
      <c r="J162" s="52" t="s">
        <v>150</v>
      </c>
      <c r="K162" s="52" t="s">
        <v>233</v>
      </c>
    </row>
    <row r="163" spans="2:11" x14ac:dyDescent="0.2">
      <c r="B163" s="55">
        <v>158</v>
      </c>
      <c r="C163" s="50" t="s">
        <v>646</v>
      </c>
      <c r="D163" s="51" t="s">
        <v>568</v>
      </c>
      <c r="E163" s="52" t="s">
        <v>647</v>
      </c>
      <c r="F163" s="52" t="s">
        <v>355</v>
      </c>
      <c r="G163" s="52" t="s">
        <v>251</v>
      </c>
      <c r="H163" s="52" t="s">
        <v>365</v>
      </c>
      <c r="I163" s="52" t="s">
        <v>144</v>
      </c>
      <c r="J163" s="52" t="s">
        <v>341</v>
      </c>
      <c r="K163" s="52" t="s">
        <v>355</v>
      </c>
    </row>
    <row r="164" spans="2:11" x14ac:dyDescent="0.2">
      <c r="B164" s="55">
        <v>159</v>
      </c>
      <c r="C164" s="50" t="s">
        <v>648</v>
      </c>
      <c r="D164" s="51" t="s">
        <v>257</v>
      </c>
      <c r="E164" s="52" t="s">
        <v>217</v>
      </c>
      <c r="F164" s="52" t="s">
        <v>259</v>
      </c>
      <c r="G164" s="52" t="s">
        <v>349</v>
      </c>
      <c r="H164" s="52" t="s">
        <v>239</v>
      </c>
      <c r="I164" s="52" t="s">
        <v>215</v>
      </c>
      <c r="J164" s="52" t="s">
        <v>391</v>
      </c>
      <c r="K164" s="52" t="s">
        <v>349</v>
      </c>
    </row>
    <row r="165" spans="2:11" x14ac:dyDescent="0.2">
      <c r="B165" s="55">
        <v>160</v>
      </c>
      <c r="C165" s="50" t="s">
        <v>649</v>
      </c>
      <c r="D165" s="51" t="s">
        <v>650</v>
      </c>
      <c r="E165" s="52" t="s">
        <v>630</v>
      </c>
      <c r="F165" s="52" t="s">
        <v>454</v>
      </c>
      <c r="G165" s="52" t="s">
        <v>337</v>
      </c>
      <c r="H165" s="52" t="s">
        <v>598</v>
      </c>
      <c r="I165" s="52" t="s">
        <v>651</v>
      </c>
      <c r="J165" s="52" t="s">
        <v>652</v>
      </c>
      <c r="K165" s="52" t="s">
        <v>653</v>
      </c>
    </row>
    <row r="166" spans="2:11" x14ac:dyDescent="0.2">
      <c r="B166" s="55">
        <v>161</v>
      </c>
      <c r="C166" s="50" t="s">
        <v>654</v>
      </c>
      <c r="D166" s="51" t="s">
        <v>655</v>
      </c>
      <c r="E166" s="52" t="s">
        <v>245</v>
      </c>
      <c r="F166" s="52" t="s">
        <v>511</v>
      </c>
      <c r="G166" s="52" t="s">
        <v>309</v>
      </c>
      <c r="H166" s="52" t="s">
        <v>368</v>
      </c>
      <c r="I166" s="52" t="s">
        <v>484</v>
      </c>
      <c r="J166" s="52" t="s">
        <v>656</v>
      </c>
      <c r="K166" s="52" t="s">
        <v>173</v>
      </c>
    </row>
    <row r="167" spans="2:11" x14ac:dyDescent="0.2">
      <c r="B167" s="55">
        <v>162</v>
      </c>
      <c r="C167" s="50" t="s">
        <v>657</v>
      </c>
      <c r="D167" s="51" t="s">
        <v>658</v>
      </c>
      <c r="E167" s="52" t="s">
        <v>315</v>
      </c>
      <c r="F167" s="52" t="s">
        <v>410</v>
      </c>
      <c r="G167" s="52" t="s">
        <v>613</v>
      </c>
      <c r="H167" s="52" t="s">
        <v>337</v>
      </c>
      <c r="I167" s="52" t="s">
        <v>659</v>
      </c>
      <c r="J167" s="52" t="s">
        <v>660</v>
      </c>
      <c r="K167" s="52" t="s">
        <v>349</v>
      </c>
    </row>
    <row r="168" spans="2:11" x14ac:dyDescent="0.2">
      <c r="B168" s="55">
        <v>163</v>
      </c>
      <c r="C168" s="50" t="s">
        <v>661</v>
      </c>
      <c r="D168" s="51" t="s">
        <v>662</v>
      </c>
      <c r="E168" s="52" t="s">
        <v>368</v>
      </c>
      <c r="F168" s="52" t="s">
        <v>302</v>
      </c>
      <c r="G168" s="52" t="s">
        <v>305</v>
      </c>
      <c r="H168" s="52" t="s">
        <v>406</v>
      </c>
      <c r="I168" s="52" t="s">
        <v>663</v>
      </c>
      <c r="J168" s="52" t="s">
        <v>224</v>
      </c>
      <c r="K168" s="52" t="s">
        <v>457</v>
      </c>
    </row>
    <row r="169" spans="2:11" x14ac:dyDescent="0.2">
      <c r="B169" s="55">
        <v>164</v>
      </c>
      <c r="C169" s="50" t="s">
        <v>664</v>
      </c>
      <c r="D169" s="51" t="s">
        <v>665</v>
      </c>
      <c r="E169" s="52" t="s">
        <v>259</v>
      </c>
      <c r="F169" s="52" t="s">
        <v>259</v>
      </c>
      <c r="G169" s="52" t="s">
        <v>349</v>
      </c>
      <c r="H169" s="52" t="s">
        <v>275</v>
      </c>
      <c r="I169" s="52" t="s">
        <v>170</v>
      </c>
      <c r="J169" s="52" t="s">
        <v>138</v>
      </c>
      <c r="K169" s="52" t="s">
        <v>259</v>
      </c>
    </row>
    <row r="170" spans="2:11" x14ac:dyDescent="0.2">
      <c r="B170" s="55">
        <v>165</v>
      </c>
      <c r="C170" s="50" t="s">
        <v>666</v>
      </c>
      <c r="D170" s="51" t="s">
        <v>667</v>
      </c>
      <c r="E170" s="52" t="s">
        <v>144</v>
      </c>
      <c r="F170" s="52" t="s">
        <v>309</v>
      </c>
      <c r="G170" s="52" t="s">
        <v>198</v>
      </c>
      <c r="H170" s="52" t="s">
        <v>144</v>
      </c>
      <c r="I170" s="52" t="s">
        <v>144</v>
      </c>
      <c r="J170" s="52" t="s">
        <v>309</v>
      </c>
      <c r="K170" s="52" t="s">
        <v>198</v>
      </c>
    </row>
    <row r="171" spans="2:11" x14ac:dyDescent="0.2">
      <c r="B171" s="55">
        <v>166</v>
      </c>
      <c r="C171" s="50" t="s">
        <v>668</v>
      </c>
      <c r="D171" s="51" t="s">
        <v>608</v>
      </c>
      <c r="E171" s="52" t="s">
        <v>278</v>
      </c>
      <c r="F171" s="52" t="s">
        <v>279</v>
      </c>
      <c r="G171" s="52" t="s">
        <v>332</v>
      </c>
      <c r="H171" s="52" t="s">
        <v>144</v>
      </c>
      <c r="I171" s="52" t="s">
        <v>301</v>
      </c>
      <c r="J171" s="52" t="s">
        <v>220</v>
      </c>
      <c r="K171" s="52" t="s">
        <v>264</v>
      </c>
    </row>
    <row r="172" spans="2:11" x14ac:dyDescent="0.2">
      <c r="B172" s="55">
        <v>167</v>
      </c>
      <c r="C172" s="50" t="s">
        <v>669</v>
      </c>
      <c r="D172" s="51" t="s">
        <v>670</v>
      </c>
      <c r="E172" s="52" t="s">
        <v>671</v>
      </c>
      <c r="F172" s="52" t="s">
        <v>424</v>
      </c>
      <c r="G172" s="52" t="s">
        <v>551</v>
      </c>
      <c r="H172" s="52" t="s">
        <v>282</v>
      </c>
      <c r="I172" s="52" t="s">
        <v>401</v>
      </c>
      <c r="J172" s="52" t="s">
        <v>672</v>
      </c>
      <c r="K172" s="52" t="s">
        <v>540</v>
      </c>
    </row>
    <row r="173" spans="2:11" x14ac:dyDescent="0.2">
      <c r="B173" s="55">
        <v>168</v>
      </c>
      <c r="C173" s="50" t="s">
        <v>673</v>
      </c>
      <c r="D173" s="51" t="s">
        <v>674</v>
      </c>
      <c r="E173" s="52" t="s">
        <v>392</v>
      </c>
      <c r="F173" s="52" t="s">
        <v>137</v>
      </c>
      <c r="G173" s="52" t="s">
        <v>305</v>
      </c>
      <c r="H173" s="52" t="s">
        <v>659</v>
      </c>
      <c r="I173" s="52" t="s">
        <v>263</v>
      </c>
      <c r="J173" s="52" t="s">
        <v>510</v>
      </c>
      <c r="K173" s="52" t="s">
        <v>675</v>
      </c>
    </row>
    <row r="174" spans="2:11" x14ac:dyDescent="0.2">
      <c r="B174" s="55">
        <v>169</v>
      </c>
      <c r="C174" s="50" t="s">
        <v>676</v>
      </c>
      <c r="D174" s="51" t="s">
        <v>677</v>
      </c>
      <c r="E174" s="52" t="s">
        <v>211</v>
      </c>
      <c r="F174" s="52" t="s">
        <v>230</v>
      </c>
      <c r="G174" s="52" t="s">
        <v>337</v>
      </c>
      <c r="H174" s="52" t="s">
        <v>184</v>
      </c>
      <c r="I174" s="52" t="s">
        <v>230</v>
      </c>
      <c r="J174" s="52" t="s">
        <v>678</v>
      </c>
      <c r="K174" s="52" t="s">
        <v>262</v>
      </c>
    </row>
    <row r="175" spans="2:11" x14ac:dyDescent="0.2">
      <c r="B175" s="55">
        <v>170</v>
      </c>
      <c r="C175" s="50" t="s">
        <v>679</v>
      </c>
      <c r="D175" s="51" t="s">
        <v>680</v>
      </c>
      <c r="E175" s="52" t="s">
        <v>230</v>
      </c>
      <c r="F175" s="52" t="s">
        <v>186</v>
      </c>
      <c r="G175" s="52" t="s">
        <v>681</v>
      </c>
      <c r="H175" s="52" t="s">
        <v>144</v>
      </c>
      <c r="I175" s="52" t="s">
        <v>230</v>
      </c>
      <c r="J175" s="52" t="s">
        <v>682</v>
      </c>
      <c r="K175" s="52" t="s">
        <v>683</v>
      </c>
    </row>
    <row r="176" spans="2:11" x14ac:dyDescent="0.2">
      <c r="B176" s="55">
        <v>171</v>
      </c>
      <c r="C176" s="50" t="s">
        <v>684</v>
      </c>
      <c r="D176" s="51" t="s">
        <v>667</v>
      </c>
      <c r="E176" s="52" t="s">
        <v>685</v>
      </c>
      <c r="F176" s="52" t="s">
        <v>685</v>
      </c>
      <c r="G176" s="52" t="s">
        <v>685</v>
      </c>
      <c r="H176" s="52" t="s">
        <v>144</v>
      </c>
      <c r="I176" s="52" t="s">
        <v>685</v>
      </c>
      <c r="J176" s="52" t="s">
        <v>280</v>
      </c>
      <c r="K176" s="52" t="s">
        <v>685</v>
      </c>
    </row>
    <row r="177" spans="2:11" x14ac:dyDescent="0.2">
      <c r="B177" s="55">
        <v>172</v>
      </c>
      <c r="C177" s="50" t="s">
        <v>686</v>
      </c>
      <c r="D177" s="51" t="s">
        <v>687</v>
      </c>
      <c r="E177" s="52" t="s">
        <v>309</v>
      </c>
      <c r="F177" s="52" t="s">
        <v>295</v>
      </c>
      <c r="G177" s="52" t="s">
        <v>223</v>
      </c>
      <c r="H177" s="52" t="s">
        <v>424</v>
      </c>
      <c r="I177" s="52" t="s">
        <v>420</v>
      </c>
      <c r="J177" s="52" t="s">
        <v>514</v>
      </c>
      <c r="K177" s="52" t="s">
        <v>688</v>
      </c>
    </row>
    <row r="178" spans="2:11" x14ac:dyDescent="0.2">
      <c r="B178" s="55">
        <v>173</v>
      </c>
      <c r="C178" s="50" t="s">
        <v>689</v>
      </c>
      <c r="D178" s="51" t="s">
        <v>690</v>
      </c>
      <c r="E178" s="52" t="s">
        <v>326</v>
      </c>
      <c r="F178" s="52" t="s">
        <v>250</v>
      </c>
      <c r="G178" s="52" t="s">
        <v>270</v>
      </c>
      <c r="H178" s="52" t="s">
        <v>146</v>
      </c>
      <c r="I178" s="52" t="s">
        <v>136</v>
      </c>
      <c r="J178" s="52" t="s">
        <v>289</v>
      </c>
      <c r="K178" s="52" t="s">
        <v>691</v>
      </c>
    </row>
    <row r="179" spans="2:11" x14ac:dyDescent="0.2">
      <c r="B179" s="55">
        <v>174</v>
      </c>
      <c r="C179" s="50" t="s">
        <v>692</v>
      </c>
      <c r="D179" s="51" t="s">
        <v>667</v>
      </c>
      <c r="E179" s="52" t="s">
        <v>441</v>
      </c>
      <c r="F179" s="52" t="s">
        <v>454</v>
      </c>
      <c r="G179" s="52" t="s">
        <v>495</v>
      </c>
      <c r="H179" s="52" t="s">
        <v>559</v>
      </c>
      <c r="I179" s="52" t="s">
        <v>441</v>
      </c>
      <c r="J179" s="52" t="s">
        <v>454</v>
      </c>
      <c r="K179" s="52" t="s">
        <v>454</v>
      </c>
    </row>
    <row r="180" spans="2:11" x14ac:dyDescent="0.2">
      <c r="B180" s="55">
        <v>175</v>
      </c>
      <c r="C180" s="50" t="s">
        <v>693</v>
      </c>
      <c r="D180" s="51" t="s">
        <v>694</v>
      </c>
      <c r="E180" s="52" t="s">
        <v>613</v>
      </c>
      <c r="F180" s="52" t="s">
        <v>179</v>
      </c>
      <c r="G180" s="52" t="s">
        <v>136</v>
      </c>
      <c r="H180" s="52" t="s">
        <v>334</v>
      </c>
      <c r="I180" s="52" t="s">
        <v>164</v>
      </c>
      <c r="J180" s="52" t="s">
        <v>384</v>
      </c>
      <c r="K180" s="52" t="s">
        <v>331</v>
      </c>
    </row>
    <row r="181" spans="2:11" x14ac:dyDescent="0.2">
      <c r="B181" s="55">
        <v>176</v>
      </c>
      <c r="C181" s="50" t="s">
        <v>695</v>
      </c>
      <c r="D181" s="51" t="s">
        <v>696</v>
      </c>
      <c r="E181" s="52" t="s">
        <v>309</v>
      </c>
      <c r="F181" s="52" t="s">
        <v>309</v>
      </c>
      <c r="G181" s="52" t="s">
        <v>198</v>
      </c>
      <c r="H181" s="52" t="s">
        <v>309</v>
      </c>
      <c r="I181" s="52" t="s">
        <v>198</v>
      </c>
      <c r="J181" s="52" t="s">
        <v>697</v>
      </c>
      <c r="K181" s="52" t="s">
        <v>147</v>
      </c>
    </row>
    <row r="182" spans="2:11" x14ac:dyDescent="0.2">
      <c r="B182" s="55">
        <v>177</v>
      </c>
      <c r="C182" s="50" t="s">
        <v>698</v>
      </c>
      <c r="D182" s="51" t="s">
        <v>344</v>
      </c>
      <c r="E182" s="52" t="s">
        <v>659</v>
      </c>
      <c r="F182" s="52" t="s">
        <v>659</v>
      </c>
      <c r="G182" s="52" t="s">
        <v>659</v>
      </c>
      <c r="H182" s="52" t="s">
        <v>251</v>
      </c>
      <c r="I182" s="52" t="s">
        <v>445</v>
      </c>
      <c r="J182" s="52" t="s">
        <v>445</v>
      </c>
      <c r="K182" s="52" t="s">
        <v>659</v>
      </c>
    </row>
    <row r="183" spans="2:11" x14ac:dyDescent="0.2">
      <c r="B183" s="55">
        <v>178</v>
      </c>
      <c r="C183" s="50" t="s">
        <v>113</v>
      </c>
      <c r="D183" s="51" t="s">
        <v>415</v>
      </c>
      <c r="E183" s="52" t="s">
        <v>313</v>
      </c>
      <c r="F183" s="52" t="s">
        <v>268</v>
      </c>
      <c r="G183" s="52" t="s">
        <v>144</v>
      </c>
      <c r="H183" s="52" t="s">
        <v>268</v>
      </c>
      <c r="I183" s="52" t="s">
        <v>314</v>
      </c>
      <c r="J183" s="52" t="s">
        <v>460</v>
      </c>
      <c r="K183" s="52" t="s">
        <v>685</v>
      </c>
    </row>
    <row r="184" spans="2:11" x14ac:dyDescent="0.2">
      <c r="B184" s="55">
        <v>179</v>
      </c>
      <c r="C184" s="50" t="s">
        <v>699</v>
      </c>
      <c r="D184" s="51" t="s">
        <v>700</v>
      </c>
      <c r="E184" s="52" t="s">
        <v>430</v>
      </c>
      <c r="F184" s="52" t="s">
        <v>528</v>
      </c>
      <c r="G184" s="52" t="s">
        <v>185</v>
      </c>
      <c r="H184" s="52" t="s">
        <v>238</v>
      </c>
      <c r="I184" s="52" t="s">
        <v>691</v>
      </c>
      <c r="J184" s="52" t="s">
        <v>436</v>
      </c>
      <c r="K184" s="52" t="s">
        <v>341</v>
      </c>
    </row>
    <row r="185" spans="2:11" x14ac:dyDescent="0.2">
      <c r="B185" s="55">
        <v>180</v>
      </c>
      <c r="C185" s="50" t="s">
        <v>701</v>
      </c>
      <c r="D185" s="51" t="s">
        <v>702</v>
      </c>
      <c r="E185" s="52" t="s">
        <v>448</v>
      </c>
      <c r="F185" s="52" t="s">
        <v>164</v>
      </c>
      <c r="G185" s="52" t="s">
        <v>275</v>
      </c>
      <c r="H185" s="52" t="s">
        <v>271</v>
      </c>
      <c r="I185" s="52" t="s">
        <v>341</v>
      </c>
      <c r="J185" s="52" t="s">
        <v>220</v>
      </c>
      <c r="K185" s="52" t="s">
        <v>182</v>
      </c>
    </row>
    <row r="186" spans="2:11" x14ac:dyDescent="0.2">
      <c r="B186" s="55">
        <v>181</v>
      </c>
      <c r="C186" s="50" t="s">
        <v>703</v>
      </c>
      <c r="D186" s="51" t="s">
        <v>704</v>
      </c>
      <c r="E186" s="52" t="s">
        <v>158</v>
      </c>
      <c r="F186" s="52" t="s">
        <v>147</v>
      </c>
      <c r="G186" s="52" t="s">
        <v>182</v>
      </c>
      <c r="H186" s="52" t="s">
        <v>573</v>
      </c>
      <c r="I186" s="52" t="s">
        <v>528</v>
      </c>
      <c r="J186" s="52" t="s">
        <v>196</v>
      </c>
      <c r="K186" s="52" t="s">
        <v>147</v>
      </c>
    </row>
    <row r="187" spans="2:11" x14ac:dyDescent="0.2">
      <c r="B187" s="55">
        <v>182</v>
      </c>
      <c r="C187" s="50" t="s">
        <v>705</v>
      </c>
      <c r="D187" s="51" t="s">
        <v>706</v>
      </c>
      <c r="E187" s="52" t="s">
        <v>164</v>
      </c>
      <c r="F187" s="52" t="s">
        <v>237</v>
      </c>
      <c r="G187" s="52" t="s">
        <v>158</v>
      </c>
      <c r="H187" s="52" t="s">
        <v>172</v>
      </c>
      <c r="I187" s="52" t="s">
        <v>172</v>
      </c>
      <c r="J187" s="52" t="s">
        <v>280</v>
      </c>
      <c r="K187" s="52" t="s">
        <v>190</v>
      </c>
    </row>
    <row r="188" spans="2:11" x14ac:dyDescent="0.2">
      <c r="B188" s="55">
        <v>183</v>
      </c>
      <c r="C188" s="50" t="s">
        <v>707</v>
      </c>
      <c r="D188" s="51" t="s">
        <v>708</v>
      </c>
      <c r="E188" s="52" t="s">
        <v>441</v>
      </c>
      <c r="F188" s="52" t="s">
        <v>709</v>
      </c>
      <c r="G188" s="52" t="s">
        <v>504</v>
      </c>
      <c r="H188" s="52" t="s">
        <v>710</v>
      </c>
      <c r="I188" s="52" t="s">
        <v>361</v>
      </c>
      <c r="J188" s="52" t="s">
        <v>711</v>
      </c>
      <c r="K188" s="52" t="s">
        <v>660</v>
      </c>
    </row>
    <row r="189" spans="2:11" x14ac:dyDescent="0.2">
      <c r="B189" s="55">
        <v>184</v>
      </c>
      <c r="C189" s="50" t="s">
        <v>712</v>
      </c>
      <c r="D189" s="51" t="s">
        <v>242</v>
      </c>
      <c r="E189" s="52" t="s">
        <v>246</v>
      </c>
      <c r="F189" s="52" t="s">
        <v>246</v>
      </c>
      <c r="G189" s="52" t="s">
        <v>246</v>
      </c>
      <c r="H189" s="52" t="s">
        <v>244</v>
      </c>
      <c r="I189" s="52" t="s">
        <v>243</v>
      </c>
      <c r="J189" s="52" t="s">
        <v>245</v>
      </c>
      <c r="K189" s="52" t="s">
        <v>244</v>
      </c>
    </row>
    <row r="190" spans="2:11" x14ac:dyDescent="0.2">
      <c r="B190" s="55">
        <v>185</v>
      </c>
      <c r="C190" s="50" t="s">
        <v>713</v>
      </c>
      <c r="D190" s="51" t="s">
        <v>714</v>
      </c>
      <c r="E190" s="52" t="s">
        <v>338</v>
      </c>
      <c r="F190" s="52" t="s">
        <v>338</v>
      </c>
      <c r="G190" s="52" t="s">
        <v>137</v>
      </c>
      <c r="H190" s="52" t="s">
        <v>349</v>
      </c>
      <c r="I190" s="52" t="s">
        <v>147</v>
      </c>
      <c r="J190" s="52" t="s">
        <v>200</v>
      </c>
      <c r="K190" s="52" t="s">
        <v>475</v>
      </c>
    </row>
    <row r="191" spans="2:11" x14ac:dyDescent="0.2">
      <c r="B191" s="55">
        <v>186</v>
      </c>
      <c r="C191" s="50" t="s">
        <v>715</v>
      </c>
      <c r="D191" s="53" t="s">
        <v>367</v>
      </c>
      <c r="E191" s="54" t="s">
        <v>144</v>
      </c>
      <c r="F191" s="54" t="s">
        <v>205</v>
      </c>
      <c r="G191" s="54" t="s">
        <v>228</v>
      </c>
      <c r="H191" s="54" t="s">
        <v>450</v>
      </c>
      <c r="I191" s="54" t="s">
        <v>144</v>
      </c>
      <c r="J191" s="54" t="s">
        <v>228</v>
      </c>
      <c r="K191" s="54" t="s">
        <v>349</v>
      </c>
    </row>
    <row r="192" spans="2:11" x14ac:dyDescent="0.2">
      <c r="B192" s="55">
        <v>187</v>
      </c>
      <c r="C192" s="50" t="s">
        <v>716</v>
      </c>
      <c r="D192" s="51" t="s">
        <v>717</v>
      </c>
      <c r="E192" s="52" t="s">
        <v>718</v>
      </c>
      <c r="F192" s="52" t="s">
        <v>718</v>
      </c>
      <c r="G192" s="52" t="s">
        <v>719</v>
      </c>
      <c r="H192" s="52" t="s">
        <v>168</v>
      </c>
      <c r="I192" s="52" t="s">
        <v>588</v>
      </c>
      <c r="J192" s="52" t="s">
        <v>720</v>
      </c>
      <c r="K192" s="52" t="s">
        <v>230</v>
      </c>
    </row>
    <row r="193" spans="2:11" x14ac:dyDescent="0.2">
      <c r="B193" s="55">
        <v>188</v>
      </c>
      <c r="C193" s="50" t="s">
        <v>721</v>
      </c>
      <c r="D193" s="51" t="s">
        <v>667</v>
      </c>
      <c r="E193" s="52" t="s">
        <v>278</v>
      </c>
      <c r="F193" s="52" t="s">
        <v>278</v>
      </c>
      <c r="G193" s="52" t="s">
        <v>294</v>
      </c>
      <c r="H193" s="52" t="s">
        <v>237</v>
      </c>
      <c r="I193" s="52" t="s">
        <v>144</v>
      </c>
      <c r="J193" s="52" t="s">
        <v>220</v>
      </c>
      <c r="K193" s="52" t="s">
        <v>294</v>
      </c>
    </row>
    <row r="194" spans="2:11" x14ac:dyDescent="0.2">
      <c r="B194" s="55">
        <v>189</v>
      </c>
      <c r="C194" s="50" t="s">
        <v>722</v>
      </c>
      <c r="D194" s="51" t="s">
        <v>667</v>
      </c>
      <c r="E194" s="52" t="s">
        <v>278</v>
      </c>
      <c r="F194" s="52" t="s">
        <v>278</v>
      </c>
      <c r="G194" s="52" t="s">
        <v>237</v>
      </c>
      <c r="H194" s="52" t="s">
        <v>246</v>
      </c>
      <c r="I194" s="52" t="s">
        <v>278</v>
      </c>
      <c r="J194" s="52" t="s">
        <v>535</v>
      </c>
      <c r="K194" s="52" t="s">
        <v>278</v>
      </c>
    </row>
    <row r="195" spans="2:11" x14ac:dyDescent="0.2">
      <c r="B195" s="55">
        <v>190</v>
      </c>
      <c r="C195" s="50" t="s">
        <v>723</v>
      </c>
      <c r="D195" s="51" t="s">
        <v>261</v>
      </c>
      <c r="E195" s="52" t="s">
        <v>685</v>
      </c>
      <c r="F195" s="52" t="s">
        <v>685</v>
      </c>
      <c r="G195" s="52" t="s">
        <v>144</v>
      </c>
      <c r="H195" s="52" t="s">
        <v>144</v>
      </c>
      <c r="I195" s="52" t="s">
        <v>685</v>
      </c>
      <c r="J195" s="52" t="s">
        <v>306</v>
      </c>
      <c r="K195" s="52" t="s">
        <v>685</v>
      </c>
    </row>
    <row r="196" spans="2:11" x14ac:dyDescent="0.2">
      <c r="B196" s="55">
        <v>191</v>
      </c>
      <c r="C196" s="50" t="s">
        <v>724</v>
      </c>
      <c r="D196" s="51" t="s">
        <v>288</v>
      </c>
      <c r="E196" s="52" t="s">
        <v>147</v>
      </c>
      <c r="F196" s="52" t="s">
        <v>348</v>
      </c>
      <c r="G196" s="52" t="s">
        <v>182</v>
      </c>
      <c r="H196" s="52" t="s">
        <v>548</v>
      </c>
      <c r="I196" s="52" t="s">
        <v>147</v>
      </c>
      <c r="J196" s="52" t="s">
        <v>138</v>
      </c>
      <c r="K196" s="52" t="s">
        <v>196</v>
      </c>
    </row>
    <row r="197" spans="2:11" x14ac:dyDescent="0.2">
      <c r="B197" s="55">
        <v>192</v>
      </c>
      <c r="C197" s="50" t="s">
        <v>725</v>
      </c>
      <c r="D197" s="51" t="s">
        <v>394</v>
      </c>
      <c r="E197" s="52" t="s">
        <v>192</v>
      </c>
      <c r="F197" s="52" t="s">
        <v>144</v>
      </c>
      <c r="G197" s="52" t="s">
        <v>144</v>
      </c>
      <c r="H197" s="52" t="s">
        <v>326</v>
      </c>
      <c r="I197" s="52" t="s">
        <v>144</v>
      </c>
      <c r="J197" s="52" t="s">
        <v>146</v>
      </c>
      <c r="K197" s="52" t="s">
        <v>144</v>
      </c>
    </row>
    <row r="198" spans="2:11" x14ac:dyDescent="0.2">
      <c r="B198" s="55">
        <v>193</v>
      </c>
      <c r="C198" s="50" t="s">
        <v>726</v>
      </c>
      <c r="D198" s="51" t="s">
        <v>257</v>
      </c>
      <c r="E198" s="52" t="s">
        <v>191</v>
      </c>
      <c r="F198" s="52" t="s">
        <v>191</v>
      </c>
      <c r="G198" s="52" t="s">
        <v>341</v>
      </c>
      <c r="H198" s="52" t="s">
        <v>528</v>
      </c>
      <c r="I198" s="52" t="s">
        <v>191</v>
      </c>
      <c r="J198" s="52" t="s">
        <v>278</v>
      </c>
      <c r="K198" s="52" t="s">
        <v>164</v>
      </c>
    </row>
    <row r="199" spans="2:11" x14ac:dyDescent="0.2">
      <c r="B199" s="55">
        <v>194</v>
      </c>
      <c r="C199" s="50" t="s">
        <v>727</v>
      </c>
      <c r="D199" s="51" t="s">
        <v>367</v>
      </c>
      <c r="E199" s="52" t="s">
        <v>438</v>
      </c>
      <c r="F199" s="52" t="s">
        <v>275</v>
      </c>
      <c r="G199" s="52" t="s">
        <v>275</v>
      </c>
      <c r="H199" s="52" t="s">
        <v>269</v>
      </c>
      <c r="I199" s="52" t="s">
        <v>275</v>
      </c>
      <c r="J199" s="52" t="s">
        <v>523</v>
      </c>
      <c r="K199" s="52" t="s">
        <v>240</v>
      </c>
    </row>
    <row r="200" spans="2:11" x14ac:dyDescent="0.2">
      <c r="B200" s="55">
        <v>195</v>
      </c>
      <c r="C200" s="50" t="s">
        <v>728</v>
      </c>
      <c r="D200" s="51" t="s">
        <v>344</v>
      </c>
      <c r="E200" s="52" t="s">
        <v>216</v>
      </c>
      <c r="F200" s="52" t="s">
        <v>217</v>
      </c>
      <c r="G200" s="52" t="s">
        <v>729</v>
      </c>
      <c r="H200" s="52" t="s">
        <v>216</v>
      </c>
      <c r="I200" s="52" t="s">
        <v>216</v>
      </c>
      <c r="J200" s="52" t="s">
        <v>730</v>
      </c>
      <c r="K200" s="52" t="s">
        <v>216</v>
      </c>
    </row>
    <row r="201" spans="2:11" x14ac:dyDescent="0.2">
      <c r="B201" s="55">
        <v>196</v>
      </c>
      <c r="C201" s="50" t="s">
        <v>731</v>
      </c>
      <c r="D201" s="51" t="s">
        <v>340</v>
      </c>
      <c r="E201" s="52" t="s">
        <v>341</v>
      </c>
      <c r="F201" s="52" t="s">
        <v>341</v>
      </c>
      <c r="G201" s="52" t="s">
        <v>341</v>
      </c>
      <c r="H201" s="52" t="s">
        <v>144</v>
      </c>
      <c r="I201" s="52" t="s">
        <v>144</v>
      </c>
      <c r="J201" s="52" t="s">
        <v>176</v>
      </c>
      <c r="K201" s="52" t="s">
        <v>341</v>
      </c>
    </row>
    <row r="202" spans="2:11" x14ac:dyDescent="0.2">
      <c r="B202" s="55">
        <v>197</v>
      </c>
      <c r="C202" s="50" t="s">
        <v>732</v>
      </c>
      <c r="D202" s="51" t="s">
        <v>248</v>
      </c>
      <c r="E202" s="52" t="s">
        <v>251</v>
      </c>
      <c r="F202" s="52" t="s">
        <v>251</v>
      </c>
      <c r="G202" s="52" t="s">
        <v>298</v>
      </c>
      <c r="H202" s="52" t="s">
        <v>251</v>
      </c>
      <c r="I202" s="52" t="s">
        <v>527</v>
      </c>
      <c r="J202" s="52" t="s">
        <v>204</v>
      </c>
      <c r="K202" s="52" t="s">
        <v>249</v>
      </c>
    </row>
    <row r="203" spans="2:11" x14ac:dyDescent="0.2">
      <c r="B203" s="55">
        <v>198</v>
      </c>
      <c r="C203" s="50" t="s">
        <v>733</v>
      </c>
      <c r="D203" s="51" t="s">
        <v>336</v>
      </c>
      <c r="E203" s="52" t="s">
        <v>234</v>
      </c>
      <c r="F203" s="52" t="s">
        <v>234</v>
      </c>
      <c r="G203" s="52" t="s">
        <v>206</v>
      </c>
      <c r="H203" s="52" t="s">
        <v>328</v>
      </c>
      <c r="I203" s="52" t="s">
        <v>573</v>
      </c>
      <c r="J203" s="52" t="s">
        <v>245</v>
      </c>
      <c r="K203" s="52" t="s">
        <v>298</v>
      </c>
    </row>
    <row r="204" spans="2:11" x14ac:dyDescent="0.2">
      <c r="B204" s="55">
        <v>199</v>
      </c>
      <c r="C204" s="50" t="s">
        <v>734</v>
      </c>
      <c r="D204" s="51" t="s">
        <v>444</v>
      </c>
      <c r="E204" s="52" t="s">
        <v>354</v>
      </c>
      <c r="F204" s="52" t="s">
        <v>301</v>
      </c>
      <c r="G204" s="52" t="s">
        <v>278</v>
      </c>
      <c r="H204" s="52" t="s">
        <v>354</v>
      </c>
      <c r="I204" s="52" t="s">
        <v>301</v>
      </c>
      <c r="J204" s="52" t="s">
        <v>294</v>
      </c>
      <c r="K204" s="52" t="s">
        <v>301</v>
      </c>
    </row>
    <row r="205" spans="2:11" x14ac:dyDescent="0.2">
      <c r="B205" s="55">
        <v>200</v>
      </c>
      <c r="C205" s="50" t="s">
        <v>735</v>
      </c>
      <c r="D205" s="51" t="s">
        <v>394</v>
      </c>
      <c r="E205" s="52" t="s">
        <v>326</v>
      </c>
      <c r="F205" s="52" t="s">
        <v>326</v>
      </c>
      <c r="G205" s="52" t="s">
        <v>326</v>
      </c>
      <c r="H205" s="52" t="s">
        <v>326</v>
      </c>
      <c r="I205" s="52" t="s">
        <v>326</v>
      </c>
      <c r="J205" s="52" t="s">
        <v>511</v>
      </c>
      <c r="K205" s="52" t="s">
        <v>326</v>
      </c>
    </row>
    <row r="206" spans="2:11" x14ac:dyDescent="0.2">
      <c r="B206" s="55">
        <v>201</v>
      </c>
      <c r="C206" s="50" t="s">
        <v>736</v>
      </c>
      <c r="D206" s="51" t="s">
        <v>593</v>
      </c>
      <c r="E206" s="52" t="s">
        <v>199</v>
      </c>
      <c r="F206" s="52" t="s">
        <v>234</v>
      </c>
      <c r="G206" s="52" t="s">
        <v>199</v>
      </c>
      <c r="H206" s="52" t="s">
        <v>355</v>
      </c>
      <c r="I206" s="52" t="s">
        <v>355</v>
      </c>
      <c r="J206" s="52" t="s">
        <v>168</v>
      </c>
      <c r="K206" s="52" t="s">
        <v>205</v>
      </c>
    </row>
    <row r="207" spans="2:11" x14ac:dyDescent="0.2">
      <c r="B207" s="55">
        <v>202</v>
      </c>
      <c r="C207" s="50" t="s">
        <v>737</v>
      </c>
      <c r="D207" s="51" t="s">
        <v>738</v>
      </c>
      <c r="E207" s="52" t="s">
        <v>195</v>
      </c>
      <c r="F207" s="52" t="s">
        <v>488</v>
      </c>
      <c r="G207" s="52" t="s">
        <v>587</v>
      </c>
      <c r="H207" s="52" t="s">
        <v>171</v>
      </c>
      <c r="I207" s="52" t="s">
        <v>195</v>
      </c>
      <c r="J207" s="52" t="s">
        <v>739</v>
      </c>
      <c r="K207" s="52" t="s">
        <v>472</v>
      </c>
    </row>
    <row r="208" spans="2:11" x14ac:dyDescent="0.2">
      <c r="B208" s="55">
        <v>203</v>
      </c>
      <c r="C208" s="50" t="s">
        <v>740</v>
      </c>
      <c r="D208" s="51" t="s">
        <v>741</v>
      </c>
      <c r="E208" s="52" t="s">
        <v>287</v>
      </c>
      <c r="F208" s="52" t="s">
        <v>348</v>
      </c>
      <c r="G208" s="52" t="s">
        <v>270</v>
      </c>
      <c r="H208" s="52" t="s">
        <v>278</v>
      </c>
      <c r="I208" s="52" t="s">
        <v>275</v>
      </c>
      <c r="J208" s="52" t="s">
        <v>212</v>
      </c>
      <c r="K208" s="52" t="s">
        <v>338</v>
      </c>
    </row>
    <row r="209" spans="2:11" x14ac:dyDescent="0.2">
      <c r="B209" s="55">
        <v>204</v>
      </c>
      <c r="C209" s="50" t="s">
        <v>742</v>
      </c>
      <c r="D209" s="51" t="s">
        <v>743</v>
      </c>
      <c r="E209" s="52" t="s">
        <v>337</v>
      </c>
      <c r="F209" s="52" t="s">
        <v>195</v>
      </c>
      <c r="G209" s="52" t="s">
        <v>441</v>
      </c>
      <c r="H209" s="52" t="s">
        <v>190</v>
      </c>
      <c r="I209" s="52" t="s">
        <v>180</v>
      </c>
      <c r="J209" s="52" t="s">
        <v>633</v>
      </c>
      <c r="K209" s="52" t="s">
        <v>441</v>
      </c>
    </row>
    <row r="210" spans="2:11" x14ac:dyDescent="0.2">
      <c r="B210" s="55">
        <v>205</v>
      </c>
      <c r="C210" s="50" t="s">
        <v>744</v>
      </c>
      <c r="D210" s="51" t="s">
        <v>178</v>
      </c>
      <c r="E210" s="52" t="s">
        <v>205</v>
      </c>
      <c r="F210" s="52" t="s">
        <v>185</v>
      </c>
      <c r="G210" s="52" t="s">
        <v>613</v>
      </c>
      <c r="H210" s="52" t="s">
        <v>463</v>
      </c>
      <c r="I210" s="52" t="s">
        <v>685</v>
      </c>
      <c r="J210" s="52" t="s">
        <v>245</v>
      </c>
      <c r="K210" s="52" t="s">
        <v>613</v>
      </c>
    </row>
    <row r="211" spans="2:11" x14ac:dyDescent="0.2">
      <c r="B211" s="55">
        <v>206</v>
      </c>
      <c r="C211" s="50" t="s">
        <v>745</v>
      </c>
      <c r="D211" s="51" t="s">
        <v>534</v>
      </c>
      <c r="E211" s="52" t="s">
        <v>278</v>
      </c>
      <c r="F211" s="52" t="s">
        <v>531</v>
      </c>
      <c r="G211" s="52" t="s">
        <v>234</v>
      </c>
      <c r="H211" s="52" t="s">
        <v>220</v>
      </c>
      <c r="I211" s="52" t="s">
        <v>294</v>
      </c>
      <c r="J211" s="52" t="s">
        <v>514</v>
      </c>
      <c r="K211" s="52" t="s">
        <v>559</v>
      </c>
    </row>
    <row r="212" spans="2:11" x14ac:dyDescent="0.2">
      <c r="B212" s="55">
        <v>207</v>
      </c>
      <c r="C212" s="50" t="s">
        <v>746</v>
      </c>
      <c r="D212" s="51" t="s">
        <v>214</v>
      </c>
      <c r="E212" s="52" t="s">
        <v>144</v>
      </c>
      <c r="F212" s="52" t="s">
        <v>217</v>
      </c>
      <c r="G212" s="52" t="s">
        <v>729</v>
      </c>
      <c r="H212" s="52" t="s">
        <v>216</v>
      </c>
      <c r="I212" s="52" t="s">
        <v>216</v>
      </c>
      <c r="J212" s="52" t="s">
        <v>747</v>
      </c>
      <c r="K212" s="52" t="s">
        <v>217</v>
      </c>
    </row>
    <row r="213" spans="2:11" x14ac:dyDescent="0.2">
      <c r="B213" s="55">
        <v>208</v>
      </c>
      <c r="C213" s="50" t="s">
        <v>748</v>
      </c>
      <c r="D213" s="51" t="s">
        <v>520</v>
      </c>
      <c r="E213" s="52" t="s">
        <v>164</v>
      </c>
      <c r="F213" s="52" t="s">
        <v>341</v>
      </c>
      <c r="G213" s="52" t="s">
        <v>341</v>
      </c>
      <c r="H213" s="52" t="s">
        <v>191</v>
      </c>
      <c r="I213" s="52" t="s">
        <v>191</v>
      </c>
      <c r="J213" s="52" t="s">
        <v>176</v>
      </c>
      <c r="K213" s="52" t="s">
        <v>164</v>
      </c>
    </row>
    <row r="214" spans="2:11" x14ac:dyDescent="0.2">
      <c r="B214" s="55">
        <v>209</v>
      </c>
      <c r="C214" s="50" t="s">
        <v>749</v>
      </c>
      <c r="D214" s="51" t="s">
        <v>750</v>
      </c>
      <c r="E214" s="52" t="s">
        <v>249</v>
      </c>
      <c r="F214" s="52" t="s">
        <v>249</v>
      </c>
      <c r="G214" s="52" t="s">
        <v>180</v>
      </c>
      <c r="H214" s="52" t="s">
        <v>527</v>
      </c>
      <c r="I214" s="52" t="s">
        <v>527</v>
      </c>
      <c r="J214" s="52" t="s">
        <v>211</v>
      </c>
      <c r="K214" s="52" t="s">
        <v>250</v>
      </c>
    </row>
    <row r="215" spans="2:11" x14ac:dyDescent="0.2">
      <c r="B215" s="55">
        <v>210</v>
      </c>
      <c r="C215" s="50" t="s">
        <v>751</v>
      </c>
      <c r="D215" s="51" t="s">
        <v>340</v>
      </c>
      <c r="E215" s="52" t="s">
        <v>185</v>
      </c>
      <c r="F215" s="52" t="s">
        <v>185</v>
      </c>
      <c r="G215" s="52" t="s">
        <v>144</v>
      </c>
      <c r="H215" s="52" t="s">
        <v>185</v>
      </c>
      <c r="I215" s="52" t="s">
        <v>186</v>
      </c>
      <c r="J215" s="52" t="s">
        <v>186</v>
      </c>
      <c r="K215" s="52" t="s">
        <v>294</v>
      </c>
    </row>
    <row r="216" spans="2:11" x14ac:dyDescent="0.2">
      <c r="B216" s="55">
        <v>211</v>
      </c>
      <c r="C216" s="50" t="s">
        <v>752</v>
      </c>
      <c r="D216" s="51" t="s">
        <v>753</v>
      </c>
      <c r="E216" s="52" t="s">
        <v>182</v>
      </c>
      <c r="F216" s="52" t="s">
        <v>349</v>
      </c>
      <c r="G216" s="52" t="s">
        <v>146</v>
      </c>
      <c r="H216" s="52" t="s">
        <v>185</v>
      </c>
      <c r="I216" s="52" t="s">
        <v>208</v>
      </c>
      <c r="J216" s="52" t="s">
        <v>754</v>
      </c>
      <c r="K216" s="52" t="s">
        <v>227</v>
      </c>
    </row>
    <row r="217" spans="2:11" x14ac:dyDescent="0.2">
      <c r="B217" s="55">
        <v>212</v>
      </c>
      <c r="C217" s="50" t="s">
        <v>755</v>
      </c>
      <c r="D217" s="51" t="s">
        <v>756</v>
      </c>
      <c r="E217" s="52" t="s">
        <v>170</v>
      </c>
      <c r="F217" s="52" t="s">
        <v>278</v>
      </c>
      <c r="G217" s="52" t="s">
        <v>180</v>
      </c>
      <c r="H217" s="52" t="s">
        <v>271</v>
      </c>
      <c r="I217" s="52" t="s">
        <v>172</v>
      </c>
      <c r="J217" s="52" t="s">
        <v>229</v>
      </c>
      <c r="K217" s="52" t="s">
        <v>168</v>
      </c>
    </row>
    <row r="218" spans="2:11" x14ac:dyDescent="0.2">
      <c r="B218" s="55">
        <v>213</v>
      </c>
      <c r="C218" s="50" t="s">
        <v>757</v>
      </c>
      <c r="D218" s="51" t="s">
        <v>312</v>
      </c>
      <c r="E218" s="52" t="s">
        <v>173</v>
      </c>
      <c r="F218" s="52" t="s">
        <v>441</v>
      </c>
      <c r="G218" s="52" t="s">
        <v>503</v>
      </c>
      <c r="H218" s="52" t="s">
        <v>264</v>
      </c>
      <c r="I218" s="52" t="s">
        <v>503</v>
      </c>
      <c r="J218" s="52" t="s">
        <v>758</v>
      </c>
      <c r="K218" s="52" t="s">
        <v>264</v>
      </c>
    </row>
    <row r="219" spans="2:11" x14ac:dyDescent="0.2">
      <c r="B219" s="55">
        <v>214</v>
      </c>
      <c r="C219" s="50" t="s">
        <v>759</v>
      </c>
      <c r="D219" s="51" t="s">
        <v>157</v>
      </c>
      <c r="E219" s="52" t="s">
        <v>237</v>
      </c>
      <c r="F219" s="52" t="s">
        <v>152</v>
      </c>
      <c r="G219" s="52" t="s">
        <v>152</v>
      </c>
      <c r="H219" s="52" t="s">
        <v>152</v>
      </c>
      <c r="I219" s="52" t="s">
        <v>237</v>
      </c>
      <c r="J219" s="52" t="s">
        <v>562</v>
      </c>
      <c r="K219" s="52" t="s">
        <v>348</v>
      </c>
    </row>
    <row r="220" spans="2:11" x14ac:dyDescent="0.2">
      <c r="B220" s="55">
        <v>215</v>
      </c>
      <c r="C220" s="50" t="s">
        <v>760</v>
      </c>
      <c r="D220" s="51" t="s">
        <v>572</v>
      </c>
      <c r="E220" s="52" t="s">
        <v>334</v>
      </c>
      <c r="F220" s="52" t="s">
        <v>217</v>
      </c>
      <c r="G220" s="52" t="s">
        <v>427</v>
      </c>
      <c r="H220" s="52" t="s">
        <v>144</v>
      </c>
      <c r="I220" s="52" t="s">
        <v>258</v>
      </c>
      <c r="J220" s="52" t="s">
        <v>522</v>
      </c>
      <c r="K220" s="52" t="s">
        <v>206</v>
      </c>
    </row>
    <row r="221" spans="2:11" x14ac:dyDescent="0.2">
      <c r="B221" s="55">
        <v>216</v>
      </c>
      <c r="C221" s="50" t="s">
        <v>761</v>
      </c>
      <c r="D221" s="51" t="s">
        <v>762</v>
      </c>
      <c r="E221" s="52" t="s">
        <v>320</v>
      </c>
      <c r="F221" s="52" t="s">
        <v>274</v>
      </c>
      <c r="G221" s="52" t="s">
        <v>246</v>
      </c>
      <c r="H221" s="52" t="s">
        <v>227</v>
      </c>
      <c r="I221" s="52" t="s">
        <v>246</v>
      </c>
      <c r="J221" s="52" t="s">
        <v>274</v>
      </c>
      <c r="K221" s="52" t="s">
        <v>227</v>
      </c>
    </row>
    <row r="222" spans="2:11" x14ac:dyDescent="0.2">
      <c r="B222" s="55">
        <v>217</v>
      </c>
      <c r="C222" s="50" t="s">
        <v>763</v>
      </c>
      <c r="D222" s="51" t="s">
        <v>434</v>
      </c>
      <c r="E222" s="52" t="s">
        <v>313</v>
      </c>
      <c r="F222" s="52" t="s">
        <v>144</v>
      </c>
      <c r="G222" s="52" t="s">
        <v>313</v>
      </c>
      <c r="H222" s="52" t="s">
        <v>144</v>
      </c>
      <c r="I222" s="52" t="s">
        <v>144</v>
      </c>
      <c r="J222" s="52" t="s">
        <v>317</v>
      </c>
      <c r="K222" s="52" t="s">
        <v>144</v>
      </c>
    </row>
    <row r="223" spans="2:11" x14ac:dyDescent="0.2">
      <c r="B223" s="55">
        <v>218</v>
      </c>
      <c r="C223" s="50" t="s">
        <v>764</v>
      </c>
      <c r="D223" s="51" t="s">
        <v>163</v>
      </c>
      <c r="E223" s="52" t="s">
        <v>220</v>
      </c>
      <c r="F223" s="52" t="s">
        <v>659</v>
      </c>
      <c r="G223" s="52" t="s">
        <v>228</v>
      </c>
      <c r="H223" s="52" t="s">
        <v>144</v>
      </c>
      <c r="I223" s="52" t="s">
        <v>251</v>
      </c>
      <c r="J223" s="52" t="s">
        <v>765</v>
      </c>
      <c r="K223" s="52" t="s">
        <v>228</v>
      </c>
    </row>
    <row r="224" spans="2:11" x14ac:dyDescent="0.2">
      <c r="B224" s="55">
        <v>219</v>
      </c>
      <c r="C224" s="50" t="s">
        <v>766</v>
      </c>
      <c r="D224" s="51" t="s">
        <v>708</v>
      </c>
      <c r="E224" s="52" t="s">
        <v>379</v>
      </c>
      <c r="F224" s="52" t="s">
        <v>767</v>
      </c>
      <c r="G224" s="52" t="s">
        <v>688</v>
      </c>
      <c r="H224" s="52" t="s">
        <v>165</v>
      </c>
      <c r="I224" s="52" t="s">
        <v>229</v>
      </c>
      <c r="J224" s="52" t="s">
        <v>768</v>
      </c>
      <c r="K224" s="52" t="s">
        <v>307</v>
      </c>
    </row>
    <row r="225" spans="2:11" x14ac:dyDescent="0.2">
      <c r="B225" s="55">
        <v>220</v>
      </c>
      <c r="C225" s="50" t="s">
        <v>769</v>
      </c>
      <c r="D225" s="51" t="s">
        <v>447</v>
      </c>
      <c r="E225" s="52" t="s">
        <v>270</v>
      </c>
      <c r="F225" s="52" t="s">
        <v>176</v>
      </c>
      <c r="G225" s="52" t="s">
        <v>270</v>
      </c>
      <c r="H225" s="52" t="s">
        <v>185</v>
      </c>
      <c r="I225" s="52" t="s">
        <v>270</v>
      </c>
      <c r="J225" s="52" t="s">
        <v>770</v>
      </c>
      <c r="K225" s="52" t="s">
        <v>228</v>
      </c>
    </row>
    <row r="226" spans="2:11" x14ac:dyDescent="0.2">
      <c r="B226" s="55">
        <v>221</v>
      </c>
      <c r="C226" s="50" t="s">
        <v>771</v>
      </c>
      <c r="D226" s="51" t="s">
        <v>772</v>
      </c>
      <c r="E226" s="52" t="s">
        <v>151</v>
      </c>
      <c r="F226" s="52" t="s">
        <v>208</v>
      </c>
      <c r="G226" s="52" t="s">
        <v>413</v>
      </c>
      <c r="H226" s="52" t="s">
        <v>337</v>
      </c>
      <c r="I226" s="52" t="s">
        <v>180</v>
      </c>
      <c r="J226" s="52" t="s">
        <v>531</v>
      </c>
      <c r="K226" s="52" t="s">
        <v>580</v>
      </c>
    </row>
    <row r="227" spans="2:11" x14ac:dyDescent="0.2">
      <c r="B227" s="55">
        <v>222</v>
      </c>
      <c r="C227" s="50" t="s">
        <v>773</v>
      </c>
      <c r="D227" s="51" t="s">
        <v>188</v>
      </c>
      <c r="E227" s="52" t="s">
        <v>774</v>
      </c>
      <c r="F227" s="52" t="s">
        <v>552</v>
      </c>
      <c r="G227" s="52" t="s">
        <v>305</v>
      </c>
      <c r="H227" s="52" t="s">
        <v>775</v>
      </c>
      <c r="I227" s="52" t="s">
        <v>427</v>
      </c>
      <c r="J227" s="52" t="s">
        <v>776</v>
      </c>
      <c r="K227" s="52" t="s">
        <v>140</v>
      </c>
    </row>
    <row r="228" spans="2:11" x14ac:dyDescent="0.2">
      <c r="B228" s="55">
        <v>223</v>
      </c>
      <c r="C228" s="50" t="s">
        <v>777</v>
      </c>
      <c r="D228" s="51" t="s">
        <v>778</v>
      </c>
      <c r="E228" s="52" t="s">
        <v>139</v>
      </c>
      <c r="F228" s="52" t="s">
        <v>147</v>
      </c>
      <c r="G228" s="52" t="s">
        <v>270</v>
      </c>
      <c r="H228" s="52" t="s">
        <v>602</v>
      </c>
      <c r="I228" s="52" t="s">
        <v>779</v>
      </c>
      <c r="J228" s="52" t="s">
        <v>511</v>
      </c>
      <c r="K228" s="52" t="s">
        <v>548</v>
      </c>
    </row>
    <row r="229" spans="2:11" x14ac:dyDescent="0.2">
      <c r="B229" s="55">
        <v>224</v>
      </c>
      <c r="C229" s="50" t="s">
        <v>780</v>
      </c>
      <c r="D229" s="51" t="s">
        <v>367</v>
      </c>
      <c r="E229" s="52" t="s">
        <v>182</v>
      </c>
      <c r="F229" s="52" t="s">
        <v>182</v>
      </c>
      <c r="G229" s="52" t="s">
        <v>184</v>
      </c>
      <c r="H229" s="52" t="s">
        <v>286</v>
      </c>
      <c r="I229" s="52" t="s">
        <v>182</v>
      </c>
      <c r="J229" s="52" t="s">
        <v>378</v>
      </c>
      <c r="K229" s="52" t="s">
        <v>368</v>
      </c>
    </row>
    <row r="230" spans="2:11" x14ac:dyDescent="0.2">
      <c r="B230" s="55">
        <v>225</v>
      </c>
      <c r="C230" s="50" t="s">
        <v>781</v>
      </c>
      <c r="D230" s="53" t="s">
        <v>357</v>
      </c>
      <c r="E230" s="54" t="s">
        <v>227</v>
      </c>
      <c r="F230" s="54" t="s">
        <v>227</v>
      </c>
      <c r="G230" s="54" t="s">
        <v>144</v>
      </c>
      <c r="H230" s="54" t="s">
        <v>355</v>
      </c>
      <c r="I230" s="54" t="s">
        <v>199</v>
      </c>
      <c r="J230" s="54" t="s">
        <v>212</v>
      </c>
      <c r="K230" s="54" t="s">
        <v>189</v>
      </c>
    </row>
    <row r="231" spans="2:11" x14ac:dyDescent="0.2">
      <c r="B231" s="55">
        <v>226</v>
      </c>
      <c r="C231" s="50" t="s">
        <v>782</v>
      </c>
      <c r="D231" s="51" t="s">
        <v>415</v>
      </c>
      <c r="E231" s="52" t="s">
        <v>269</v>
      </c>
      <c r="F231" s="52" t="s">
        <v>271</v>
      </c>
      <c r="G231" s="52" t="s">
        <v>271</v>
      </c>
      <c r="H231" s="52" t="s">
        <v>268</v>
      </c>
      <c r="I231" s="52" t="s">
        <v>269</v>
      </c>
      <c r="J231" s="52" t="s">
        <v>460</v>
      </c>
      <c r="K231" s="52" t="s">
        <v>269</v>
      </c>
    </row>
    <row r="232" spans="2:11" x14ac:dyDescent="0.2">
      <c r="B232" s="55">
        <v>227</v>
      </c>
      <c r="C232" s="50" t="s">
        <v>783</v>
      </c>
      <c r="D232" s="51" t="s">
        <v>696</v>
      </c>
      <c r="E232" s="52" t="s">
        <v>326</v>
      </c>
      <c r="F232" s="52" t="s">
        <v>146</v>
      </c>
      <c r="G232" s="52" t="s">
        <v>450</v>
      </c>
      <c r="H232" s="52" t="s">
        <v>193</v>
      </c>
      <c r="I232" s="52" t="s">
        <v>192</v>
      </c>
      <c r="J232" s="52" t="s">
        <v>262</v>
      </c>
      <c r="K232" s="52" t="s">
        <v>146</v>
      </c>
    </row>
    <row r="233" spans="2:11" x14ac:dyDescent="0.2">
      <c r="B233" s="55">
        <v>228</v>
      </c>
      <c r="C233" s="50" t="s">
        <v>784</v>
      </c>
      <c r="D233" s="51" t="s">
        <v>785</v>
      </c>
      <c r="E233" s="52" t="s">
        <v>166</v>
      </c>
      <c r="F233" s="52" t="s">
        <v>172</v>
      </c>
      <c r="G233" s="52" t="s">
        <v>234</v>
      </c>
      <c r="H233" s="52" t="s">
        <v>166</v>
      </c>
      <c r="I233" s="52" t="s">
        <v>365</v>
      </c>
      <c r="J233" s="52" t="s">
        <v>279</v>
      </c>
      <c r="K233" s="52" t="s">
        <v>279</v>
      </c>
    </row>
    <row r="234" spans="2:11" x14ac:dyDescent="0.2">
      <c r="B234" s="55">
        <v>229</v>
      </c>
      <c r="C234" s="50" t="s">
        <v>786</v>
      </c>
      <c r="D234" s="51" t="s">
        <v>478</v>
      </c>
      <c r="E234" s="52" t="s">
        <v>206</v>
      </c>
      <c r="F234" s="52" t="s">
        <v>206</v>
      </c>
      <c r="G234" s="52" t="s">
        <v>170</v>
      </c>
      <c r="H234" s="52" t="s">
        <v>182</v>
      </c>
      <c r="I234" s="52" t="s">
        <v>206</v>
      </c>
      <c r="J234" s="52" t="s">
        <v>230</v>
      </c>
      <c r="K234" s="52" t="s">
        <v>217</v>
      </c>
    </row>
    <row r="235" spans="2:11" x14ac:dyDescent="0.2">
      <c r="B235" s="55">
        <v>230</v>
      </c>
      <c r="C235" s="50" t="s">
        <v>787</v>
      </c>
      <c r="D235" s="51" t="s">
        <v>788</v>
      </c>
      <c r="E235" s="52" t="s">
        <v>205</v>
      </c>
      <c r="F235" s="52" t="s">
        <v>251</v>
      </c>
      <c r="G235" s="52" t="s">
        <v>659</v>
      </c>
      <c r="H235" s="52" t="s">
        <v>205</v>
      </c>
      <c r="I235" s="52" t="s">
        <v>659</v>
      </c>
      <c r="J235" s="52" t="s">
        <v>262</v>
      </c>
      <c r="K235" s="52" t="s">
        <v>205</v>
      </c>
    </row>
    <row r="236" spans="2:11" x14ac:dyDescent="0.2">
      <c r="B236" s="55">
        <v>231</v>
      </c>
      <c r="C236" s="50" t="s">
        <v>789</v>
      </c>
      <c r="D236" s="51" t="s">
        <v>517</v>
      </c>
      <c r="E236" s="52" t="s">
        <v>136</v>
      </c>
      <c r="F236" s="52" t="s">
        <v>136</v>
      </c>
      <c r="G236" s="52" t="s">
        <v>136</v>
      </c>
      <c r="H236" s="52" t="s">
        <v>355</v>
      </c>
      <c r="I236" s="52" t="s">
        <v>355</v>
      </c>
      <c r="J236" s="52" t="s">
        <v>441</v>
      </c>
      <c r="K236" s="52" t="s">
        <v>234</v>
      </c>
    </row>
    <row r="237" spans="2:11" x14ac:dyDescent="0.2">
      <c r="B237" s="55">
        <v>232</v>
      </c>
      <c r="C237" s="50" t="s">
        <v>790</v>
      </c>
      <c r="D237" s="51" t="s">
        <v>791</v>
      </c>
      <c r="E237" s="52" t="s">
        <v>179</v>
      </c>
      <c r="F237" s="52" t="s">
        <v>306</v>
      </c>
      <c r="G237" s="52" t="s">
        <v>250</v>
      </c>
      <c r="H237" s="52" t="s">
        <v>158</v>
      </c>
      <c r="I237" s="52" t="s">
        <v>146</v>
      </c>
      <c r="J237" s="52" t="s">
        <v>623</v>
      </c>
      <c r="K237" s="52" t="s">
        <v>551</v>
      </c>
    </row>
    <row r="238" spans="2:11" x14ac:dyDescent="0.2">
      <c r="B238" s="55">
        <v>233</v>
      </c>
      <c r="C238" s="50" t="s">
        <v>790</v>
      </c>
      <c r="D238" s="51" t="s">
        <v>791</v>
      </c>
      <c r="E238" s="52" t="s">
        <v>179</v>
      </c>
      <c r="F238" s="52" t="s">
        <v>306</v>
      </c>
      <c r="G238" s="52" t="s">
        <v>250</v>
      </c>
      <c r="H238" s="52" t="s">
        <v>158</v>
      </c>
      <c r="I238" s="52" t="s">
        <v>146</v>
      </c>
      <c r="J238" s="52" t="s">
        <v>623</v>
      </c>
      <c r="K238" s="52" t="s">
        <v>551</v>
      </c>
    </row>
    <row r="239" spans="2:11" x14ac:dyDescent="0.2">
      <c r="B239" s="55">
        <v>234</v>
      </c>
      <c r="C239" s="50" t="s">
        <v>792</v>
      </c>
      <c r="D239" s="51" t="s">
        <v>149</v>
      </c>
      <c r="E239" s="52" t="s">
        <v>341</v>
      </c>
      <c r="F239" s="52" t="s">
        <v>295</v>
      </c>
      <c r="G239" s="52" t="s">
        <v>176</v>
      </c>
      <c r="H239" s="52" t="s">
        <v>246</v>
      </c>
      <c r="I239" s="52" t="s">
        <v>232</v>
      </c>
      <c r="J239" s="52" t="s">
        <v>710</v>
      </c>
      <c r="K239" s="52" t="s">
        <v>176</v>
      </c>
    </row>
    <row r="240" spans="2:11" x14ac:dyDescent="0.2">
      <c r="B240" s="55">
        <v>235</v>
      </c>
      <c r="C240" s="50" t="s">
        <v>793</v>
      </c>
      <c r="D240" s="51" t="s">
        <v>680</v>
      </c>
      <c r="E240" s="52" t="s">
        <v>215</v>
      </c>
      <c r="F240" s="52" t="s">
        <v>215</v>
      </c>
      <c r="G240" s="52" t="s">
        <v>215</v>
      </c>
      <c r="H240" s="52" t="s">
        <v>217</v>
      </c>
      <c r="I240" s="52" t="s">
        <v>215</v>
      </c>
      <c r="J240" s="52" t="s">
        <v>217</v>
      </c>
      <c r="K240" s="52" t="s">
        <v>215</v>
      </c>
    </row>
    <row r="241" spans="2:11" x14ac:dyDescent="0.2">
      <c r="B241" s="55">
        <v>236</v>
      </c>
      <c r="C241" s="50" t="s">
        <v>794</v>
      </c>
      <c r="D241" s="51" t="s">
        <v>795</v>
      </c>
      <c r="E241" s="52" t="s">
        <v>372</v>
      </c>
      <c r="F241" s="52" t="s">
        <v>569</v>
      </c>
      <c r="G241" s="52" t="s">
        <v>348</v>
      </c>
      <c r="H241" s="52" t="s">
        <v>503</v>
      </c>
      <c r="I241" s="52" t="s">
        <v>391</v>
      </c>
      <c r="J241" s="52" t="s">
        <v>796</v>
      </c>
      <c r="K241" s="52" t="s">
        <v>445</v>
      </c>
    </row>
    <row r="242" spans="2:11" x14ac:dyDescent="0.2">
      <c r="B242" s="55">
        <v>237</v>
      </c>
      <c r="C242" s="50" t="s">
        <v>797</v>
      </c>
      <c r="D242" s="51" t="s">
        <v>288</v>
      </c>
      <c r="E242" s="52" t="s">
        <v>223</v>
      </c>
      <c r="F242" s="52" t="s">
        <v>341</v>
      </c>
      <c r="G242" s="52" t="s">
        <v>341</v>
      </c>
      <c r="H242" s="52" t="s">
        <v>326</v>
      </c>
      <c r="I242" s="52" t="s">
        <v>613</v>
      </c>
      <c r="J242" s="52" t="s">
        <v>767</v>
      </c>
      <c r="K242" s="52" t="s">
        <v>691</v>
      </c>
    </row>
    <row r="243" spans="2:11" x14ac:dyDescent="0.2">
      <c r="B243" s="55">
        <v>238</v>
      </c>
      <c r="C243" s="50" t="s">
        <v>798</v>
      </c>
      <c r="D243" s="51" t="s">
        <v>375</v>
      </c>
      <c r="E243" s="52" t="s">
        <v>341</v>
      </c>
      <c r="F243" s="52" t="s">
        <v>341</v>
      </c>
      <c r="G243" s="52" t="s">
        <v>144</v>
      </c>
      <c r="H243" s="52" t="s">
        <v>230</v>
      </c>
      <c r="I243" s="52" t="s">
        <v>341</v>
      </c>
      <c r="J243" s="52" t="s">
        <v>144</v>
      </c>
      <c r="K243" s="52" t="s">
        <v>341</v>
      </c>
    </row>
    <row r="244" spans="2:11" x14ac:dyDescent="0.2">
      <c r="B244" s="55">
        <v>239</v>
      </c>
      <c r="C244" s="50" t="s">
        <v>799</v>
      </c>
      <c r="D244" s="51" t="s">
        <v>800</v>
      </c>
      <c r="E244" s="52" t="s">
        <v>313</v>
      </c>
      <c r="F244" s="52" t="s">
        <v>179</v>
      </c>
      <c r="G244" s="52" t="s">
        <v>164</v>
      </c>
      <c r="H244" s="52" t="s">
        <v>450</v>
      </c>
      <c r="I244" s="52" t="s">
        <v>354</v>
      </c>
      <c r="J244" s="52" t="s">
        <v>360</v>
      </c>
      <c r="K244" s="52" t="s">
        <v>327</v>
      </c>
    </row>
    <row r="245" spans="2:11" x14ac:dyDescent="0.2">
      <c r="B245" s="55">
        <v>240</v>
      </c>
      <c r="C245" s="50" t="s">
        <v>801</v>
      </c>
      <c r="D245" s="51" t="s">
        <v>802</v>
      </c>
      <c r="E245" s="52" t="s">
        <v>161</v>
      </c>
      <c r="F245" s="52" t="s">
        <v>216</v>
      </c>
      <c r="G245" s="52" t="s">
        <v>259</v>
      </c>
      <c r="H245" s="52" t="s">
        <v>165</v>
      </c>
      <c r="I245" s="52" t="s">
        <v>348</v>
      </c>
      <c r="J245" s="52" t="s">
        <v>754</v>
      </c>
      <c r="K245" s="52" t="s">
        <v>372</v>
      </c>
    </row>
    <row r="246" spans="2:11" x14ac:dyDescent="0.2">
      <c r="B246" s="55">
        <v>241</v>
      </c>
      <c r="C246" s="50" t="s">
        <v>803</v>
      </c>
      <c r="D246" s="53" t="s">
        <v>738</v>
      </c>
      <c r="E246" s="54" t="s">
        <v>278</v>
      </c>
      <c r="F246" s="54" t="s">
        <v>315</v>
      </c>
      <c r="G246" s="54" t="s">
        <v>337</v>
      </c>
      <c r="H246" s="54" t="s">
        <v>279</v>
      </c>
      <c r="I246" s="54" t="s">
        <v>269</v>
      </c>
      <c r="J246" s="54" t="s">
        <v>484</v>
      </c>
      <c r="K246" s="54" t="s">
        <v>264</v>
      </c>
    </row>
    <row r="247" spans="2:11" x14ac:dyDescent="0.2">
      <c r="B247" s="55">
        <v>242</v>
      </c>
      <c r="C247" s="50" t="s">
        <v>804</v>
      </c>
      <c r="D247" s="51" t="s">
        <v>434</v>
      </c>
      <c r="E247" s="52" t="s">
        <v>217</v>
      </c>
      <c r="F247" s="52" t="s">
        <v>215</v>
      </c>
      <c r="G247" s="52" t="s">
        <v>215</v>
      </c>
      <c r="H247" s="52" t="s">
        <v>215</v>
      </c>
      <c r="I247" s="52" t="s">
        <v>215</v>
      </c>
      <c r="J247" s="52" t="s">
        <v>729</v>
      </c>
      <c r="K247" s="52" t="s">
        <v>217</v>
      </c>
    </row>
    <row r="248" spans="2:11" x14ac:dyDescent="0.2">
      <c r="B248" s="55">
        <v>243</v>
      </c>
      <c r="C248" s="50" t="s">
        <v>805</v>
      </c>
      <c r="D248" s="51" t="s">
        <v>444</v>
      </c>
      <c r="E248" s="52" t="s">
        <v>215</v>
      </c>
      <c r="F248" s="52" t="s">
        <v>613</v>
      </c>
      <c r="G248" s="52" t="s">
        <v>495</v>
      </c>
      <c r="H248" s="52" t="s">
        <v>217</v>
      </c>
      <c r="I248" s="52" t="s">
        <v>215</v>
      </c>
      <c r="J248" s="52" t="s">
        <v>775</v>
      </c>
      <c r="K248" s="52" t="s">
        <v>503</v>
      </c>
    </row>
    <row r="249" spans="2:11" x14ac:dyDescent="0.2">
      <c r="B249" s="55">
        <v>244</v>
      </c>
      <c r="C249" s="50" t="s">
        <v>806</v>
      </c>
      <c r="D249" s="51" t="s">
        <v>807</v>
      </c>
      <c r="E249" s="52" t="s">
        <v>475</v>
      </c>
      <c r="F249" s="52" t="s">
        <v>173</v>
      </c>
      <c r="G249" s="52" t="s">
        <v>384</v>
      </c>
      <c r="H249" s="52" t="s">
        <v>808</v>
      </c>
      <c r="I249" s="52" t="s">
        <v>809</v>
      </c>
      <c r="J249" s="52" t="s">
        <v>810</v>
      </c>
      <c r="K249" s="52" t="s">
        <v>351</v>
      </c>
    </row>
    <row r="250" spans="2:11" x14ac:dyDescent="0.2">
      <c r="B250" s="55">
        <v>245</v>
      </c>
      <c r="C250" s="50" t="s">
        <v>811</v>
      </c>
      <c r="D250" s="51" t="s">
        <v>812</v>
      </c>
      <c r="E250" s="52" t="s">
        <v>182</v>
      </c>
      <c r="F250" s="52" t="s">
        <v>368</v>
      </c>
      <c r="G250" s="52" t="s">
        <v>813</v>
      </c>
      <c r="H250" s="52" t="s">
        <v>315</v>
      </c>
      <c r="I250" s="52" t="s">
        <v>204</v>
      </c>
      <c r="J250" s="52" t="s">
        <v>814</v>
      </c>
      <c r="K250" s="52" t="s">
        <v>815</v>
      </c>
    </row>
    <row r="251" spans="2:11" x14ac:dyDescent="0.2">
      <c r="B251" s="55">
        <v>246</v>
      </c>
      <c r="C251" s="50" t="s">
        <v>816</v>
      </c>
      <c r="D251" s="51" t="s">
        <v>242</v>
      </c>
      <c r="E251" s="52" t="s">
        <v>274</v>
      </c>
      <c r="F251" s="52" t="s">
        <v>274</v>
      </c>
      <c r="G251" s="52" t="s">
        <v>259</v>
      </c>
      <c r="H251" s="52" t="s">
        <v>269</v>
      </c>
      <c r="I251" s="52" t="s">
        <v>269</v>
      </c>
      <c r="J251" s="52" t="s">
        <v>817</v>
      </c>
      <c r="K251" s="52" t="s">
        <v>141</v>
      </c>
    </row>
    <row r="252" spans="2:11" x14ac:dyDescent="0.2">
      <c r="B252" s="55">
        <v>247</v>
      </c>
      <c r="C252" s="50" t="s">
        <v>818</v>
      </c>
      <c r="D252" s="51" t="s">
        <v>517</v>
      </c>
      <c r="E252" s="52" t="s">
        <v>411</v>
      </c>
      <c r="F252" s="52" t="s">
        <v>232</v>
      </c>
      <c r="G252" s="52" t="s">
        <v>411</v>
      </c>
      <c r="H252" s="52" t="s">
        <v>243</v>
      </c>
      <c r="I252" s="52" t="s">
        <v>232</v>
      </c>
      <c r="J252" s="52" t="s">
        <v>691</v>
      </c>
      <c r="K252" s="52" t="s">
        <v>232</v>
      </c>
    </row>
    <row r="253" spans="2:11" x14ac:dyDescent="0.2">
      <c r="B253" s="55">
        <v>248</v>
      </c>
      <c r="C253" s="50" t="s">
        <v>819</v>
      </c>
      <c r="D253" s="51" t="s">
        <v>418</v>
      </c>
      <c r="E253" s="52" t="s">
        <v>144</v>
      </c>
      <c r="F253" s="52" t="s">
        <v>355</v>
      </c>
      <c r="G253" s="52" t="s">
        <v>355</v>
      </c>
      <c r="H253" s="52" t="s">
        <v>182</v>
      </c>
      <c r="I253" s="52" t="s">
        <v>313</v>
      </c>
      <c r="J253" s="52" t="s">
        <v>182</v>
      </c>
      <c r="K253" s="52" t="s">
        <v>182</v>
      </c>
    </row>
    <row r="254" spans="2:11" x14ac:dyDescent="0.2">
      <c r="B254" s="55">
        <v>249</v>
      </c>
      <c r="C254" s="50" t="s">
        <v>820</v>
      </c>
      <c r="D254" s="51" t="s">
        <v>821</v>
      </c>
      <c r="E254" s="52" t="s">
        <v>161</v>
      </c>
      <c r="F254" s="52" t="s">
        <v>274</v>
      </c>
      <c r="G254" s="52" t="s">
        <v>205</v>
      </c>
      <c r="H254" s="52" t="s">
        <v>691</v>
      </c>
      <c r="I254" s="52" t="s">
        <v>227</v>
      </c>
      <c r="J254" s="52" t="s">
        <v>345</v>
      </c>
      <c r="K254" s="52" t="s">
        <v>350</v>
      </c>
    </row>
    <row r="255" spans="2:11" x14ac:dyDescent="0.2">
      <c r="B255" s="55">
        <v>250</v>
      </c>
      <c r="C255" s="50" t="s">
        <v>822</v>
      </c>
      <c r="D255" s="51" t="s">
        <v>509</v>
      </c>
      <c r="E255" s="52" t="s">
        <v>341</v>
      </c>
      <c r="F255" s="52" t="s">
        <v>495</v>
      </c>
      <c r="G255" s="52" t="s">
        <v>640</v>
      </c>
      <c r="H255" s="52" t="s">
        <v>309</v>
      </c>
      <c r="I255" s="52" t="s">
        <v>365</v>
      </c>
      <c r="J255" s="52" t="s">
        <v>221</v>
      </c>
      <c r="K255" s="52" t="s">
        <v>309</v>
      </c>
    </row>
    <row r="256" spans="2:11" x14ac:dyDescent="0.2">
      <c r="B256" s="55">
        <v>251</v>
      </c>
      <c r="C256" s="50" t="s">
        <v>823</v>
      </c>
      <c r="D256" s="51" t="s">
        <v>254</v>
      </c>
      <c r="E256" s="52" t="s">
        <v>182</v>
      </c>
      <c r="F256" s="52" t="s">
        <v>165</v>
      </c>
      <c r="G256" s="52" t="s">
        <v>165</v>
      </c>
      <c r="H256" s="52" t="s">
        <v>166</v>
      </c>
      <c r="I256" s="52" t="s">
        <v>164</v>
      </c>
      <c r="J256" s="52" t="s">
        <v>452</v>
      </c>
      <c r="K256" s="52" t="s">
        <v>165</v>
      </c>
    </row>
    <row r="257" spans="2:11" x14ac:dyDescent="0.2">
      <c r="B257" s="55">
        <v>252</v>
      </c>
      <c r="C257" s="50" t="s">
        <v>110</v>
      </c>
      <c r="D257" s="51" t="s">
        <v>330</v>
      </c>
      <c r="E257" s="52" t="s">
        <v>180</v>
      </c>
      <c r="F257" s="52" t="s">
        <v>180</v>
      </c>
      <c r="G257" s="52" t="s">
        <v>401</v>
      </c>
      <c r="H257" s="52" t="s">
        <v>232</v>
      </c>
      <c r="I257" s="52" t="s">
        <v>249</v>
      </c>
      <c r="J257" s="52" t="s">
        <v>329</v>
      </c>
      <c r="K257" s="52" t="s">
        <v>211</v>
      </c>
    </row>
    <row r="258" spans="2:11" x14ac:dyDescent="0.2">
      <c r="B258" s="55">
        <v>253</v>
      </c>
      <c r="C258" s="50" t="s">
        <v>824</v>
      </c>
      <c r="D258" s="51" t="s">
        <v>825</v>
      </c>
      <c r="E258" s="52" t="s">
        <v>279</v>
      </c>
      <c r="F258" s="52" t="s">
        <v>279</v>
      </c>
      <c r="G258" s="52" t="s">
        <v>205</v>
      </c>
      <c r="H258" s="52" t="s">
        <v>233</v>
      </c>
      <c r="I258" s="52" t="s">
        <v>233</v>
      </c>
      <c r="J258" s="52" t="s">
        <v>137</v>
      </c>
      <c r="K258" s="52" t="s">
        <v>279</v>
      </c>
    </row>
    <row r="259" spans="2:11" x14ac:dyDescent="0.2">
      <c r="B259" s="55">
        <v>254</v>
      </c>
      <c r="C259" s="50" t="s">
        <v>826</v>
      </c>
      <c r="D259" s="51" t="s">
        <v>394</v>
      </c>
      <c r="E259" s="52" t="s">
        <v>685</v>
      </c>
      <c r="F259" s="52" t="s">
        <v>685</v>
      </c>
      <c r="G259" s="52" t="s">
        <v>685</v>
      </c>
      <c r="H259" s="52" t="s">
        <v>685</v>
      </c>
      <c r="I259" s="52" t="s">
        <v>144</v>
      </c>
      <c r="J259" s="52" t="s">
        <v>280</v>
      </c>
      <c r="K259" s="52" t="s">
        <v>685</v>
      </c>
    </row>
    <row r="260" spans="2:11" x14ac:dyDescent="0.2">
      <c r="B260" s="55">
        <v>255</v>
      </c>
      <c r="C260" s="50" t="s">
        <v>827</v>
      </c>
      <c r="D260" s="51" t="s">
        <v>530</v>
      </c>
      <c r="E260" s="52" t="s">
        <v>685</v>
      </c>
      <c r="F260" s="52" t="s">
        <v>685</v>
      </c>
      <c r="G260" s="52" t="s">
        <v>230</v>
      </c>
      <c r="H260" s="52" t="s">
        <v>144</v>
      </c>
      <c r="I260" s="52" t="s">
        <v>144</v>
      </c>
      <c r="J260" s="52" t="s">
        <v>230</v>
      </c>
      <c r="K260" s="52" t="s">
        <v>306</v>
      </c>
    </row>
    <row r="261" spans="2:11" x14ac:dyDescent="0.2">
      <c r="B261" s="55">
        <v>256</v>
      </c>
      <c r="C261" s="50" t="s">
        <v>828</v>
      </c>
      <c r="D261" s="51" t="s">
        <v>687</v>
      </c>
      <c r="E261" s="52" t="s">
        <v>348</v>
      </c>
      <c r="F261" s="52" t="s">
        <v>250</v>
      </c>
      <c r="G261" s="52" t="s">
        <v>671</v>
      </c>
      <c r="H261" s="52" t="s">
        <v>246</v>
      </c>
      <c r="I261" s="52" t="s">
        <v>185</v>
      </c>
      <c r="J261" s="52" t="s">
        <v>395</v>
      </c>
      <c r="K261" s="52" t="s">
        <v>691</v>
      </c>
    </row>
    <row r="262" spans="2:11" x14ac:dyDescent="0.2">
      <c r="B262" s="55">
        <v>257</v>
      </c>
      <c r="C262" s="50" t="s">
        <v>829</v>
      </c>
      <c r="D262" s="51" t="s">
        <v>188</v>
      </c>
      <c r="E262" s="52" t="s">
        <v>205</v>
      </c>
      <c r="F262" s="52" t="s">
        <v>327</v>
      </c>
      <c r="G262" s="52" t="s">
        <v>158</v>
      </c>
      <c r="H262" s="52" t="s">
        <v>327</v>
      </c>
      <c r="I262" s="52" t="s">
        <v>327</v>
      </c>
      <c r="J262" s="52" t="s">
        <v>535</v>
      </c>
      <c r="K262" s="52" t="s">
        <v>327</v>
      </c>
    </row>
    <row r="263" spans="2:11" x14ac:dyDescent="0.2">
      <c r="B263" s="55">
        <v>258</v>
      </c>
      <c r="C263" s="50" t="s">
        <v>830</v>
      </c>
      <c r="D263" s="51" t="s">
        <v>359</v>
      </c>
      <c r="E263" s="52" t="s">
        <v>427</v>
      </c>
      <c r="F263" s="52" t="s">
        <v>441</v>
      </c>
      <c r="G263" s="52" t="s">
        <v>154</v>
      </c>
      <c r="H263" s="52" t="s">
        <v>170</v>
      </c>
      <c r="I263" s="52" t="s">
        <v>170</v>
      </c>
      <c r="J263" s="52" t="s">
        <v>831</v>
      </c>
      <c r="K263" s="52" t="s">
        <v>196</v>
      </c>
    </row>
    <row r="264" spans="2:11" x14ac:dyDescent="0.2">
      <c r="B264" s="55">
        <v>259</v>
      </c>
      <c r="C264" s="50" t="s">
        <v>832</v>
      </c>
      <c r="D264" s="51" t="s">
        <v>353</v>
      </c>
      <c r="E264" s="52" t="s">
        <v>306</v>
      </c>
      <c r="F264" s="52" t="s">
        <v>341</v>
      </c>
      <c r="G264" s="52" t="s">
        <v>270</v>
      </c>
      <c r="H264" s="52" t="s">
        <v>255</v>
      </c>
      <c r="I264" s="52" t="s">
        <v>685</v>
      </c>
      <c r="J264" s="52" t="s">
        <v>197</v>
      </c>
      <c r="K264" s="52" t="s">
        <v>341</v>
      </c>
    </row>
    <row r="265" spans="2:11" x14ac:dyDescent="0.2">
      <c r="B265" s="55">
        <v>260</v>
      </c>
      <c r="C265" s="50" t="s">
        <v>833</v>
      </c>
      <c r="D265" s="53" t="s">
        <v>834</v>
      </c>
      <c r="E265" s="54" t="s">
        <v>315</v>
      </c>
      <c r="F265" s="54" t="s">
        <v>185</v>
      </c>
      <c r="G265" s="54" t="s">
        <v>285</v>
      </c>
      <c r="H265" s="54" t="s">
        <v>252</v>
      </c>
      <c r="I265" s="54" t="s">
        <v>185</v>
      </c>
      <c r="J265" s="54" t="s">
        <v>295</v>
      </c>
      <c r="K265" s="54" t="s">
        <v>315</v>
      </c>
    </row>
    <row r="266" spans="2:11" x14ac:dyDescent="0.2">
      <c r="B266" s="55">
        <v>261</v>
      </c>
      <c r="C266" s="50" t="s">
        <v>835</v>
      </c>
      <c r="D266" s="51" t="s">
        <v>273</v>
      </c>
      <c r="E266" s="52" t="s">
        <v>514</v>
      </c>
      <c r="F266" s="52" t="s">
        <v>237</v>
      </c>
      <c r="G266" s="52" t="s">
        <v>237</v>
      </c>
      <c r="H266" s="52" t="s">
        <v>144</v>
      </c>
      <c r="I266" s="52" t="s">
        <v>220</v>
      </c>
      <c r="J266" s="52" t="s">
        <v>224</v>
      </c>
      <c r="K266" s="52" t="s">
        <v>220</v>
      </c>
    </row>
    <row r="267" spans="2:11" x14ac:dyDescent="0.2">
      <c r="B267" s="55">
        <v>262</v>
      </c>
      <c r="C267" s="50" t="s">
        <v>836</v>
      </c>
      <c r="D267" s="51" t="s">
        <v>534</v>
      </c>
      <c r="E267" s="52" t="s">
        <v>274</v>
      </c>
      <c r="F267" s="52" t="s">
        <v>274</v>
      </c>
      <c r="G267" s="52" t="s">
        <v>275</v>
      </c>
      <c r="H267" s="52" t="s">
        <v>275</v>
      </c>
      <c r="I267" s="52" t="s">
        <v>275</v>
      </c>
      <c r="J267" s="52" t="s">
        <v>535</v>
      </c>
      <c r="K267" s="52" t="s">
        <v>275</v>
      </c>
    </row>
    <row r="268" spans="2:11" x14ac:dyDescent="0.2">
      <c r="B268" s="55">
        <v>263</v>
      </c>
      <c r="C268" s="50" t="s">
        <v>837</v>
      </c>
      <c r="D268" s="51" t="s">
        <v>390</v>
      </c>
      <c r="E268" s="52" t="s">
        <v>411</v>
      </c>
      <c r="F268" s="52" t="s">
        <v>269</v>
      </c>
      <c r="G268" s="52" t="s">
        <v>448</v>
      </c>
      <c r="H268" s="52" t="s">
        <v>685</v>
      </c>
      <c r="I268" s="52" t="s">
        <v>268</v>
      </c>
      <c r="J268" s="52" t="s">
        <v>350</v>
      </c>
      <c r="K268" s="52" t="s">
        <v>205</v>
      </c>
    </row>
    <row r="269" spans="2:11" x14ac:dyDescent="0.2">
      <c r="B269" s="55">
        <v>264</v>
      </c>
      <c r="C269" s="50" t="s">
        <v>838</v>
      </c>
      <c r="D269" s="51" t="s">
        <v>556</v>
      </c>
      <c r="E269" s="52" t="s">
        <v>450</v>
      </c>
      <c r="F269" s="52" t="s">
        <v>448</v>
      </c>
      <c r="G269" s="52" t="s">
        <v>299</v>
      </c>
      <c r="H269" s="52" t="s">
        <v>448</v>
      </c>
      <c r="I269" s="52" t="s">
        <v>448</v>
      </c>
      <c r="J269" s="52" t="s">
        <v>384</v>
      </c>
      <c r="K269" s="52" t="s">
        <v>315</v>
      </c>
    </row>
    <row r="270" spans="2:11" x14ac:dyDescent="0.2">
      <c r="B270" s="55">
        <v>265</v>
      </c>
      <c r="C270" s="50" t="s">
        <v>115</v>
      </c>
      <c r="D270" s="51" t="s">
        <v>839</v>
      </c>
      <c r="E270" s="52" t="s">
        <v>317</v>
      </c>
      <c r="F270" s="52" t="s">
        <v>460</v>
      </c>
      <c r="G270" s="52" t="s">
        <v>146</v>
      </c>
      <c r="H270" s="52" t="s">
        <v>158</v>
      </c>
      <c r="I270" s="52" t="s">
        <v>413</v>
      </c>
      <c r="J270" s="52" t="s">
        <v>515</v>
      </c>
      <c r="K270" s="52" t="s">
        <v>245</v>
      </c>
    </row>
    <row r="271" spans="2:11" x14ac:dyDescent="0.2">
      <c r="B271" s="55">
        <v>266</v>
      </c>
      <c r="C271" s="50" t="s">
        <v>840</v>
      </c>
      <c r="D271" s="51" t="s">
        <v>841</v>
      </c>
      <c r="E271" s="52" t="s">
        <v>410</v>
      </c>
      <c r="F271" s="52" t="s">
        <v>475</v>
      </c>
      <c r="G271" s="52" t="s">
        <v>379</v>
      </c>
      <c r="H271" s="52" t="s">
        <v>223</v>
      </c>
      <c r="I271" s="52" t="s">
        <v>280</v>
      </c>
      <c r="J271" s="52" t="s">
        <v>765</v>
      </c>
      <c r="K271" s="52" t="s">
        <v>193</v>
      </c>
    </row>
    <row r="272" spans="2:11" x14ac:dyDescent="0.2">
      <c r="B272" s="55">
        <v>267</v>
      </c>
      <c r="C272" s="50" t="s">
        <v>842</v>
      </c>
      <c r="D272" s="51" t="s">
        <v>175</v>
      </c>
      <c r="E272" s="52" t="s">
        <v>317</v>
      </c>
      <c r="F272" s="52" t="s">
        <v>184</v>
      </c>
      <c r="G272" s="52" t="s">
        <v>286</v>
      </c>
      <c r="H272" s="52" t="s">
        <v>184</v>
      </c>
      <c r="I272" s="52" t="s">
        <v>184</v>
      </c>
      <c r="J272" s="52" t="s">
        <v>636</v>
      </c>
      <c r="K272" s="52" t="s">
        <v>184</v>
      </c>
    </row>
    <row r="273" spans="2:11" x14ac:dyDescent="0.2">
      <c r="B273" s="55">
        <v>268</v>
      </c>
      <c r="C273" s="50" t="s">
        <v>843</v>
      </c>
      <c r="D273" s="51" t="s">
        <v>409</v>
      </c>
      <c r="E273" s="52" t="s">
        <v>182</v>
      </c>
      <c r="F273" s="52" t="s">
        <v>264</v>
      </c>
      <c r="G273" s="52" t="s">
        <v>223</v>
      </c>
      <c r="H273" s="52" t="s">
        <v>348</v>
      </c>
      <c r="I273" s="52" t="s">
        <v>285</v>
      </c>
      <c r="J273" s="52" t="s">
        <v>831</v>
      </c>
      <c r="K273" s="52" t="s">
        <v>410</v>
      </c>
    </row>
    <row r="274" spans="2:11" x14ac:dyDescent="0.2">
      <c r="B274" s="55">
        <v>269</v>
      </c>
      <c r="C274" s="50" t="s">
        <v>844</v>
      </c>
      <c r="D274" s="51" t="s">
        <v>157</v>
      </c>
      <c r="E274" s="52" t="s">
        <v>192</v>
      </c>
      <c r="F274" s="52" t="s">
        <v>278</v>
      </c>
      <c r="G274" s="52" t="s">
        <v>192</v>
      </c>
      <c r="H274" s="52" t="s">
        <v>237</v>
      </c>
      <c r="I274" s="52" t="s">
        <v>180</v>
      </c>
      <c r="J274" s="52" t="s">
        <v>475</v>
      </c>
      <c r="K274" s="52" t="s">
        <v>180</v>
      </c>
    </row>
    <row r="275" spans="2:11" x14ac:dyDescent="0.2">
      <c r="B275" s="55">
        <v>270</v>
      </c>
      <c r="C275" s="50" t="s">
        <v>844</v>
      </c>
      <c r="D275" s="51" t="s">
        <v>157</v>
      </c>
      <c r="E275" s="52" t="s">
        <v>192</v>
      </c>
      <c r="F275" s="52" t="s">
        <v>278</v>
      </c>
      <c r="G275" s="52" t="s">
        <v>192</v>
      </c>
      <c r="H275" s="52" t="s">
        <v>237</v>
      </c>
      <c r="I275" s="52" t="s">
        <v>180</v>
      </c>
      <c r="J275" s="52" t="s">
        <v>475</v>
      </c>
      <c r="K275" s="52" t="s">
        <v>180</v>
      </c>
    </row>
    <row r="276" spans="2:11" x14ac:dyDescent="0.2">
      <c r="B276" s="55">
        <v>271</v>
      </c>
      <c r="C276" s="50" t="s">
        <v>845</v>
      </c>
      <c r="D276" s="51" t="s">
        <v>175</v>
      </c>
      <c r="E276" s="52" t="s">
        <v>317</v>
      </c>
      <c r="F276" s="52" t="s">
        <v>144</v>
      </c>
      <c r="G276" s="52" t="s">
        <v>144</v>
      </c>
      <c r="H276" s="52" t="s">
        <v>313</v>
      </c>
      <c r="I276" s="52" t="s">
        <v>317</v>
      </c>
      <c r="J276" s="52" t="s">
        <v>317</v>
      </c>
      <c r="K276" s="52" t="s">
        <v>317</v>
      </c>
    </row>
    <row r="277" spans="2:11" x14ac:dyDescent="0.2">
      <c r="B277" s="55">
        <v>272</v>
      </c>
      <c r="C277" s="50" t="s">
        <v>845</v>
      </c>
      <c r="D277" s="51" t="s">
        <v>175</v>
      </c>
      <c r="E277" s="52" t="s">
        <v>317</v>
      </c>
      <c r="F277" s="52" t="s">
        <v>144</v>
      </c>
      <c r="G277" s="52" t="s">
        <v>144</v>
      </c>
      <c r="H277" s="52" t="s">
        <v>313</v>
      </c>
      <c r="I277" s="52" t="s">
        <v>317</v>
      </c>
      <c r="J277" s="52" t="s">
        <v>317</v>
      </c>
      <c r="K277" s="52" t="s">
        <v>317</v>
      </c>
    </row>
    <row r="278" spans="2:11" x14ac:dyDescent="0.2">
      <c r="B278" s="55">
        <v>273</v>
      </c>
      <c r="C278" s="50" t="s">
        <v>846</v>
      </c>
      <c r="D278" s="51" t="s">
        <v>188</v>
      </c>
      <c r="E278" s="52" t="s">
        <v>189</v>
      </c>
      <c r="F278" s="52" t="s">
        <v>511</v>
      </c>
      <c r="G278" s="52" t="s">
        <v>240</v>
      </c>
      <c r="H278" s="52" t="s">
        <v>326</v>
      </c>
      <c r="I278" s="52" t="s">
        <v>326</v>
      </c>
      <c r="J278" s="52" t="s">
        <v>847</v>
      </c>
      <c r="K278" s="52" t="s">
        <v>146</v>
      </c>
    </row>
    <row r="279" spans="2:11" x14ac:dyDescent="0.2">
      <c r="B279" s="55">
        <v>274</v>
      </c>
      <c r="C279" s="50" t="s">
        <v>848</v>
      </c>
      <c r="D279" s="51" t="s">
        <v>418</v>
      </c>
      <c r="E279" s="52" t="s">
        <v>211</v>
      </c>
      <c r="F279" s="52" t="s">
        <v>211</v>
      </c>
      <c r="G279" s="52" t="s">
        <v>249</v>
      </c>
      <c r="H279" s="52" t="s">
        <v>385</v>
      </c>
      <c r="I279" s="52" t="s">
        <v>385</v>
      </c>
      <c r="J279" s="52" t="s">
        <v>809</v>
      </c>
      <c r="K279" s="52" t="s">
        <v>468</v>
      </c>
    </row>
    <row r="280" spans="2:11" x14ac:dyDescent="0.2">
      <c r="B280" s="55">
        <v>275</v>
      </c>
      <c r="C280" s="50" t="s">
        <v>849</v>
      </c>
      <c r="D280" s="51" t="s">
        <v>850</v>
      </c>
      <c r="E280" s="52" t="s">
        <v>182</v>
      </c>
      <c r="F280" s="52" t="s">
        <v>313</v>
      </c>
      <c r="G280" s="52" t="s">
        <v>355</v>
      </c>
      <c r="H280" s="52" t="s">
        <v>313</v>
      </c>
      <c r="I280" s="52" t="s">
        <v>355</v>
      </c>
      <c r="J280" s="52" t="s">
        <v>317</v>
      </c>
      <c r="K280" s="52" t="s">
        <v>313</v>
      </c>
    </row>
    <row r="281" spans="2:11" x14ac:dyDescent="0.2">
      <c r="B281" s="55">
        <v>276</v>
      </c>
      <c r="C281" s="50" t="s">
        <v>851</v>
      </c>
      <c r="D281" s="51" t="s">
        <v>143</v>
      </c>
      <c r="E281" s="52" t="s">
        <v>205</v>
      </c>
      <c r="F281" s="52" t="s">
        <v>349</v>
      </c>
      <c r="G281" s="52" t="s">
        <v>450</v>
      </c>
      <c r="H281" s="52" t="s">
        <v>450</v>
      </c>
      <c r="I281" s="52" t="s">
        <v>765</v>
      </c>
      <c r="J281" s="52" t="s">
        <v>852</v>
      </c>
      <c r="K281" s="52" t="s">
        <v>349</v>
      </c>
    </row>
    <row r="282" spans="2:11" x14ac:dyDescent="0.2">
      <c r="B282" s="55">
        <v>277</v>
      </c>
      <c r="C282" s="50" t="s">
        <v>853</v>
      </c>
      <c r="D282" s="51" t="s">
        <v>330</v>
      </c>
      <c r="E282" s="52" t="s">
        <v>264</v>
      </c>
      <c r="F282" s="52" t="s">
        <v>264</v>
      </c>
      <c r="G282" s="52" t="s">
        <v>348</v>
      </c>
      <c r="H282" s="52" t="s">
        <v>506</v>
      </c>
      <c r="I282" s="52" t="s">
        <v>298</v>
      </c>
      <c r="J282" s="52" t="s">
        <v>171</v>
      </c>
      <c r="K282" s="52" t="s">
        <v>264</v>
      </c>
    </row>
    <row r="283" spans="2:11" x14ac:dyDescent="0.2">
      <c r="B283" s="55">
        <v>278</v>
      </c>
      <c r="C283" s="50" t="s">
        <v>854</v>
      </c>
      <c r="D283" s="51" t="s">
        <v>434</v>
      </c>
      <c r="E283" s="52" t="s">
        <v>144</v>
      </c>
      <c r="F283" s="52" t="s">
        <v>144</v>
      </c>
      <c r="G283" s="52" t="s">
        <v>217</v>
      </c>
      <c r="H283" s="52" t="s">
        <v>215</v>
      </c>
      <c r="I283" s="52" t="s">
        <v>215</v>
      </c>
      <c r="J283" s="52" t="s">
        <v>216</v>
      </c>
      <c r="K283" s="52" t="s">
        <v>215</v>
      </c>
    </row>
    <row r="284" spans="2:11" x14ac:dyDescent="0.2">
      <c r="B284" s="55">
        <v>279</v>
      </c>
      <c r="C284" s="50" t="s">
        <v>855</v>
      </c>
      <c r="D284" s="51" t="s">
        <v>542</v>
      </c>
      <c r="E284" s="52" t="s">
        <v>185</v>
      </c>
      <c r="F284" s="52" t="s">
        <v>264</v>
      </c>
      <c r="G284" s="52" t="s">
        <v>445</v>
      </c>
      <c r="H284" s="52" t="s">
        <v>659</v>
      </c>
      <c r="I284" s="52" t="s">
        <v>264</v>
      </c>
      <c r="J284" s="52" t="s">
        <v>544</v>
      </c>
      <c r="K284" s="52" t="s">
        <v>228</v>
      </c>
    </row>
    <row r="285" spans="2:11" x14ac:dyDescent="0.2">
      <c r="B285" s="55">
        <v>280</v>
      </c>
      <c r="C285" s="50" t="s">
        <v>856</v>
      </c>
      <c r="D285" s="51" t="s">
        <v>586</v>
      </c>
      <c r="E285" s="52" t="s">
        <v>239</v>
      </c>
      <c r="F285" s="52" t="s">
        <v>144</v>
      </c>
      <c r="G285" s="52" t="s">
        <v>301</v>
      </c>
      <c r="H285" s="52" t="s">
        <v>144</v>
      </c>
      <c r="I285" s="52" t="s">
        <v>364</v>
      </c>
      <c r="J285" s="52" t="s">
        <v>602</v>
      </c>
      <c r="K285" s="52" t="s">
        <v>364</v>
      </c>
    </row>
    <row r="286" spans="2:11" x14ac:dyDescent="0.2">
      <c r="B286" s="55">
        <v>281</v>
      </c>
      <c r="C286" s="50" t="s">
        <v>857</v>
      </c>
      <c r="D286" s="51" t="s">
        <v>850</v>
      </c>
      <c r="E286" s="52" t="s">
        <v>217</v>
      </c>
      <c r="F286" s="52" t="s">
        <v>613</v>
      </c>
      <c r="G286" s="52" t="s">
        <v>217</v>
      </c>
      <c r="H286" s="52" t="s">
        <v>139</v>
      </c>
      <c r="I286" s="52" t="s">
        <v>613</v>
      </c>
      <c r="J286" s="52" t="s">
        <v>216</v>
      </c>
      <c r="K286" s="52" t="s">
        <v>196</v>
      </c>
    </row>
    <row r="287" spans="2:11" x14ac:dyDescent="0.2">
      <c r="B287" s="55">
        <v>282</v>
      </c>
      <c r="C287" s="50" t="s">
        <v>858</v>
      </c>
      <c r="D287" s="51" t="s">
        <v>415</v>
      </c>
      <c r="E287" s="52" t="s">
        <v>144</v>
      </c>
      <c r="F287" s="52" t="s">
        <v>198</v>
      </c>
      <c r="G287" s="52" t="s">
        <v>198</v>
      </c>
      <c r="H287" s="52" t="s">
        <v>365</v>
      </c>
      <c r="I287" s="52" t="s">
        <v>144</v>
      </c>
      <c r="J287" s="52" t="s">
        <v>199</v>
      </c>
      <c r="K287" s="52" t="s">
        <v>198</v>
      </c>
    </row>
    <row r="288" spans="2:11" x14ac:dyDescent="0.2">
      <c r="B288" s="55">
        <v>283</v>
      </c>
      <c r="C288" s="50" t="s">
        <v>859</v>
      </c>
      <c r="D288" s="51" t="s">
        <v>621</v>
      </c>
      <c r="E288" s="52" t="s">
        <v>161</v>
      </c>
      <c r="F288" s="52" t="s">
        <v>299</v>
      </c>
      <c r="G288" s="52" t="s">
        <v>245</v>
      </c>
      <c r="H288" s="52" t="s">
        <v>161</v>
      </c>
      <c r="I288" s="52" t="s">
        <v>136</v>
      </c>
      <c r="J288" s="52" t="s">
        <v>860</v>
      </c>
      <c r="K288" s="52" t="s">
        <v>460</v>
      </c>
    </row>
    <row r="289" spans="2:11" x14ac:dyDescent="0.2">
      <c r="B289" s="55">
        <v>284</v>
      </c>
      <c r="C289" s="50" t="s">
        <v>861</v>
      </c>
      <c r="D289" s="51" t="s">
        <v>312</v>
      </c>
      <c r="E289" s="52" t="s">
        <v>365</v>
      </c>
      <c r="F289" s="52" t="s">
        <v>279</v>
      </c>
      <c r="G289" s="52" t="s">
        <v>365</v>
      </c>
      <c r="H289" s="52" t="s">
        <v>279</v>
      </c>
      <c r="I289" s="52" t="s">
        <v>144</v>
      </c>
      <c r="J289" s="52" t="s">
        <v>503</v>
      </c>
      <c r="K289" s="52" t="s">
        <v>172</v>
      </c>
    </row>
    <row r="290" spans="2:11" x14ac:dyDescent="0.2">
      <c r="B290" s="55">
        <v>285</v>
      </c>
      <c r="C290" s="50" t="s">
        <v>862</v>
      </c>
      <c r="D290" s="51" t="s">
        <v>530</v>
      </c>
      <c r="E290" s="52" t="s">
        <v>198</v>
      </c>
      <c r="F290" s="52" t="s">
        <v>147</v>
      </c>
      <c r="G290" s="52" t="s">
        <v>147</v>
      </c>
      <c r="H290" s="52" t="s">
        <v>147</v>
      </c>
      <c r="I290" s="52" t="s">
        <v>147</v>
      </c>
      <c r="J290" s="52" t="s">
        <v>160</v>
      </c>
      <c r="K290" s="52" t="s">
        <v>309</v>
      </c>
    </row>
    <row r="291" spans="2:11" x14ac:dyDescent="0.2">
      <c r="B291" s="55">
        <v>286</v>
      </c>
      <c r="C291" s="50" t="s">
        <v>863</v>
      </c>
      <c r="D291" s="51" t="s">
        <v>487</v>
      </c>
      <c r="E291" s="52" t="s">
        <v>167</v>
      </c>
      <c r="F291" s="52" t="s">
        <v>167</v>
      </c>
      <c r="G291" s="52" t="s">
        <v>263</v>
      </c>
      <c r="H291" s="52" t="s">
        <v>503</v>
      </c>
      <c r="I291" s="52" t="s">
        <v>503</v>
      </c>
      <c r="J291" s="52" t="s">
        <v>544</v>
      </c>
      <c r="K291" s="52" t="s">
        <v>540</v>
      </c>
    </row>
    <row r="292" spans="2:11" x14ac:dyDescent="0.2">
      <c r="B292" s="55">
        <v>287</v>
      </c>
      <c r="C292" s="50" t="s">
        <v>864</v>
      </c>
      <c r="D292" s="51" t="s">
        <v>680</v>
      </c>
      <c r="E292" s="52" t="s">
        <v>164</v>
      </c>
      <c r="F292" s="52" t="s">
        <v>144</v>
      </c>
      <c r="G292" s="52" t="s">
        <v>164</v>
      </c>
      <c r="H292" s="52" t="s">
        <v>144</v>
      </c>
      <c r="I292" s="52" t="s">
        <v>144</v>
      </c>
      <c r="J292" s="52" t="s">
        <v>168</v>
      </c>
      <c r="K292" s="52" t="s">
        <v>144</v>
      </c>
    </row>
    <row r="293" spans="2:11" x14ac:dyDescent="0.2">
      <c r="B293" s="55">
        <v>288</v>
      </c>
      <c r="C293" s="50" t="s">
        <v>865</v>
      </c>
      <c r="D293" s="51" t="s">
        <v>135</v>
      </c>
      <c r="E293" s="52" t="s">
        <v>866</v>
      </c>
      <c r="F293" s="52" t="s">
        <v>719</v>
      </c>
      <c r="G293" s="52" t="s">
        <v>223</v>
      </c>
      <c r="H293" s="52" t="s">
        <v>223</v>
      </c>
      <c r="I293" s="52" t="s">
        <v>223</v>
      </c>
      <c r="J293" s="52" t="s">
        <v>867</v>
      </c>
      <c r="K293" s="52" t="s">
        <v>719</v>
      </c>
    </row>
    <row r="294" spans="2:11" x14ac:dyDescent="0.2">
      <c r="B294" s="55">
        <v>289</v>
      </c>
      <c r="C294" s="50" t="s">
        <v>868</v>
      </c>
      <c r="D294" s="51" t="s">
        <v>850</v>
      </c>
      <c r="E294" s="52" t="s">
        <v>327</v>
      </c>
      <c r="F294" s="52" t="s">
        <v>328</v>
      </c>
      <c r="G294" s="52" t="s">
        <v>279</v>
      </c>
      <c r="H294" s="52" t="s">
        <v>144</v>
      </c>
      <c r="I294" s="52" t="s">
        <v>327</v>
      </c>
      <c r="J294" s="52" t="s">
        <v>278</v>
      </c>
      <c r="K294" s="52" t="s">
        <v>327</v>
      </c>
    </row>
    <row r="295" spans="2:11" x14ac:dyDescent="0.2">
      <c r="B295" s="55">
        <v>290</v>
      </c>
      <c r="C295" s="50" t="s">
        <v>869</v>
      </c>
      <c r="D295" s="51" t="s">
        <v>359</v>
      </c>
      <c r="E295" s="52" t="s">
        <v>234</v>
      </c>
      <c r="F295" s="52" t="s">
        <v>234</v>
      </c>
      <c r="G295" s="52" t="s">
        <v>234</v>
      </c>
      <c r="H295" s="52" t="s">
        <v>199</v>
      </c>
      <c r="I295" s="52" t="s">
        <v>205</v>
      </c>
      <c r="J295" s="52" t="s">
        <v>211</v>
      </c>
      <c r="K295" s="52" t="s">
        <v>168</v>
      </c>
    </row>
    <row r="296" spans="2:11" x14ac:dyDescent="0.2">
      <c r="B296" s="55">
        <v>291</v>
      </c>
      <c r="C296" s="50" t="s">
        <v>870</v>
      </c>
      <c r="D296" s="51" t="s">
        <v>704</v>
      </c>
      <c r="E296" s="52" t="s">
        <v>294</v>
      </c>
      <c r="F296" s="52" t="s">
        <v>227</v>
      </c>
      <c r="G296" s="52" t="s">
        <v>192</v>
      </c>
      <c r="H296" s="52" t="s">
        <v>306</v>
      </c>
      <c r="I296" s="52" t="s">
        <v>227</v>
      </c>
      <c r="J296" s="52" t="s">
        <v>186</v>
      </c>
      <c r="K296" s="52" t="s">
        <v>511</v>
      </c>
    </row>
    <row r="297" spans="2:11" x14ac:dyDescent="0.2">
      <c r="B297" s="55">
        <v>292</v>
      </c>
      <c r="C297" s="50" t="s">
        <v>871</v>
      </c>
      <c r="D297" s="51" t="s">
        <v>872</v>
      </c>
      <c r="E297" s="52" t="s">
        <v>159</v>
      </c>
      <c r="F297" s="52" t="s">
        <v>379</v>
      </c>
      <c r="G297" s="52" t="s">
        <v>269</v>
      </c>
      <c r="H297" s="52" t="s">
        <v>269</v>
      </c>
      <c r="I297" s="52" t="s">
        <v>195</v>
      </c>
      <c r="J297" s="52" t="s">
        <v>454</v>
      </c>
      <c r="K297" s="52" t="s">
        <v>259</v>
      </c>
    </row>
    <row r="298" spans="2:11" x14ac:dyDescent="0.2">
      <c r="B298" s="55">
        <v>293</v>
      </c>
      <c r="C298" s="50" t="s">
        <v>873</v>
      </c>
      <c r="D298" s="51" t="s">
        <v>397</v>
      </c>
      <c r="E298" s="52" t="s">
        <v>196</v>
      </c>
      <c r="F298" s="52" t="s">
        <v>165</v>
      </c>
      <c r="G298" s="52" t="s">
        <v>306</v>
      </c>
      <c r="H298" s="52" t="s">
        <v>199</v>
      </c>
      <c r="I298" s="52" t="s">
        <v>365</v>
      </c>
      <c r="J298" s="52" t="s">
        <v>221</v>
      </c>
      <c r="K298" s="52" t="s">
        <v>165</v>
      </c>
    </row>
    <row r="299" spans="2:11" x14ac:dyDescent="0.2">
      <c r="B299" s="55">
        <v>294</v>
      </c>
      <c r="C299" s="50" t="s">
        <v>874</v>
      </c>
      <c r="D299" s="51" t="s">
        <v>610</v>
      </c>
      <c r="E299" s="52" t="s">
        <v>326</v>
      </c>
      <c r="F299" s="52" t="s">
        <v>602</v>
      </c>
      <c r="G299" s="52" t="s">
        <v>192</v>
      </c>
      <c r="H299" s="52" t="s">
        <v>602</v>
      </c>
      <c r="I299" s="52" t="s">
        <v>326</v>
      </c>
      <c r="J299" s="52" t="s">
        <v>309</v>
      </c>
      <c r="K299" s="52" t="s">
        <v>602</v>
      </c>
    </row>
    <row r="300" spans="2:11" x14ac:dyDescent="0.2">
      <c r="B300" s="55">
        <v>295</v>
      </c>
      <c r="C300" s="50" t="s">
        <v>875</v>
      </c>
      <c r="D300" s="51" t="s">
        <v>163</v>
      </c>
      <c r="E300" s="52" t="s">
        <v>246</v>
      </c>
      <c r="F300" s="52" t="s">
        <v>246</v>
      </c>
      <c r="G300" s="52" t="s">
        <v>161</v>
      </c>
      <c r="H300" s="52" t="s">
        <v>275</v>
      </c>
      <c r="I300" s="52" t="s">
        <v>227</v>
      </c>
      <c r="J300" s="52" t="s">
        <v>291</v>
      </c>
      <c r="K300" s="52" t="s">
        <v>227</v>
      </c>
    </row>
    <row r="301" spans="2:11" x14ac:dyDescent="0.2">
      <c r="B301" s="55">
        <v>296</v>
      </c>
      <c r="C301" s="50" t="s">
        <v>876</v>
      </c>
      <c r="D301" s="51" t="s">
        <v>877</v>
      </c>
      <c r="E301" s="52" t="s">
        <v>685</v>
      </c>
      <c r="F301" s="52" t="s">
        <v>258</v>
      </c>
      <c r="G301" s="52" t="s">
        <v>164</v>
      </c>
      <c r="H301" s="52" t="s">
        <v>647</v>
      </c>
      <c r="I301" s="52" t="s">
        <v>685</v>
      </c>
      <c r="J301" s="52" t="s">
        <v>227</v>
      </c>
      <c r="K301" s="52" t="s">
        <v>685</v>
      </c>
    </row>
    <row r="302" spans="2:11" x14ac:dyDescent="0.2">
      <c r="B302" s="55">
        <v>297</v>
      </c>
      <c r="C302" s="50" t="s">
        <v>878</v>
      </c>
      <c r="D302" s="51" t="s">
        <v>520</v>
      </c>
      <c r="E302" s="52" t="s">
        <v>144</v>
      </c>
      <c r="F302" s="52" t="s">
        <v>419</v>
      </c>
      <c r="G302" s="52" t="s">
        <v>419</v>
      </c>
      <c r="H302" s="52" t="s">
        <v>419</v>
      </c>
      <c r="I302" s="52" t="s">
        <v>252</v>
      </c>
      <c r="J302" s="52" t="s">
        <v>185</v>
      </c>
      <c r="K302" s="52" t="s">
        <v>481</v>
      </c>
    </row>
    <row r="303" spans="2:11" x14ac:dyDescent="0.2">
      <c r="B303" s="55">
        <v>298</v>
      </c>
      <c r="C303" s="50" t="s">
        <v>879</v>
      </c>
      <c r="D303" s="51" t="s">
        <v>880</v>
      </c>
      <c r="E303" s="52" t="s">
        <v>613</v>
      </c>
      <c r="F303" s="52" t="s">
        <v>659</v>
      </c>
      <c r="G303" s="52" t="s">
        <v>151</v>
      </c>
      <c r="H303" s="52" t="s">
        <v>244</v>
      </c>
      <c r="I303" s="52" t="s">
        <v>227</v>
      </c>
      <c r="J303" s="52" t="s">
        <v>153</v>
      </c>
      <c r="K303" s="52" t="s">
        <v>176</v>
      </c>
    </row>
    <row r="304" spans="2:11" x14ac:dyDescent="0.2">
      <c r="B304" s="55">
        <v>299</v>
      </c>
      <c r="C304" s="50" t="s">
        <v>881</v>
      </c>
      <c r="D304" s="51" t="s">
        <v>687</v>
      </c>
      <c r="E304" s="52" t="s">
        <v>587</v>
      </c>
      <c r="F304" s="52" t="s">
        <v>349</v>
      </c>
      <c r="G304" s="52" t="s">
        <v>161</v>
      </c>
      <c r="H304" s="52" t="s">
        <v>495</v>
      </c>
      <c r="I304" s="52" t="s">
        <v>406</v>
      </c>
      <c r="J304" s="52" t="s">
        <v>882</v>
      </c>
      <c r="K304" s="52" t="s">
        <v>424</v>
      </c>
    </row>
    <row r="305" spans="2:11" x14ac:dyDescent="0.2">
      <c r="B305" s="55">
        <v>300</v>
      </c>
      <c r="C305" s="50" t="s">
        <v>883</v>
      </c>
      <c r="D305" s="51" t="s">
        <v>462</v>
      </c>
      <c r="E305" s="52" t="s">
        <v>884</v>
      </c>
      <c r="F305" s="52" t="s">
        <v>182</v>
      </c>
      <c r="G305" s="52" t="s">
        <v>259</v>
      </c>
      <c r="H305" s="52" t="s">
        <v>269</v>
      </c>
      <c r="I305" s="52" t="s">
        <v>258</v>
      </c>
      <c r="J305" s="52" t="s">
        <v>220</v>
      </c>
      <c r="K305" s="52" t="s">
        <v>217</v>
      </c>
    </row>
    <row r="306" spans="2:11" x14ac:dyDescent="0.2">
      <c r="B306" s="55">
        <v>301</v>
      </c>
      <c r="C306" s="50" t="s">
        <v>885</v>
      </c>
      <c r="D306" s="51" t="s">
        <v>509</v>
      </c>
      <c r="E306" s="52" t="s">
        <v>258</v>
      </c>
      <c r="F306" s="52" t="s">
        <v>448</v>
      </c>
      <c r="G306" s="52" t="s">
        <v>151</v>
      </c>
      <c r="H306" s="52" t="s">
        <v>328</v>
      </c>
      <c r="I306" s="52" t="s">
        <v>884</v>
      </c>
      <c r="J306" s="52" t="s">
        <v>580</v>
      </c>
      <c r="K306" s="52" t="s">
        <v>306</v>
      </c>
    </row>
    <row r="307" spans="2:11" x14ac:dyDescent="0.2">
      <c r="B307" s="55">
        <v>302</v>
      </c>
      <c r="C307" s="50" t="s">
        <v>886</v>
      </c>
      <c r="D307" s="51" t="s">
        <v>175</v>
      </c>
      <c r="E307" s="52" t="s">
        <v>341</v>
      </c>
      <c r="F307" s="52" t="s">
        <v>144</v>
      </c>
      <c r="G307" s="52" t="s">
        <v>887</v>
      </c>
      <c r="H307" s="52" t="s">
        <v>341</v>
      </c>
      <c r="I307" s="52" t="s">
        <v>341</v>
      </c>
      <c r="J307" s="52" t="s">
        <v>342</v>
      </c>
      <c r="K307" s="52" t="s">
        <v>341</v>
      </c>
    </row>
    <row r="308" spans="2:11" x14ac:dyDescent="0.2">
      <c r="B308" s="55">
        <v>303</v>
      </c>
      <c r="C308" s="50" t="s">
        <v>888</v>
      </c>
      <c r="D308" s="51" t="s">
        <v>415</v>
      </c>
      <c r="E308" s="52" t="s">
        <v>294</v>
      </c>
      <c r="F308" s="52" t="s">
        <v>195</v>
      </c>
      <c r="G308" s="52" t="s">
        <v>195</v>
      </c>
      <c r="H308" s="52" t="s">
        <v>144</v>
      </c>
      <c r="I308" s="52" t="s">
        <v>233</v>
      </c>
      <c r="J308" s="52" t="s">
        <v>473</v>
      </c>
      <c r="K308" s="52" t="s">
        <v>195</v>
      </c>
    </row>
    <row r="309" spans="2:11" x14ac:dyDescent="0.2">
      <c r="B309" s="55">
        <v>304</v>
      </c>
      <c r="C309" s="50" t="s">
        <v>889</v>
      </c>
      <c r="D309" s="51" t="s">
        <v>595</v>
      </c>
      <c r="E309" s="52" t="s">
        <v>144</v>
      </c>
      <c r="F309" s="52" t="s">
        <v>164</v>
      </c>
      <c r="G309" s="52" t="s">
        <v>191</v>
      </c>
      <c r="H309" s="52" t="s">
        <v>164</v>
      </c>
      <c r="I309" s="52" t="s">
        <v>528</v>
      </c>
      <c r="J309" s="52" t="s">
        <v>152</v>
      </c>
      <c r="K309" s="52" t="s">
        <v>528</v>
      </c>
    </row>
    <row r="310" spans="2:11" x14ac:dyDescent="0.2">
      <c r="B310" s="55">
        <v>305</v>
      </c>
      <c r="C310" s="50" t="s">
        <v>890</v>
      </c>
      <c r="D310" s="51" t="s">
        <v>383</v>
      </c>
      <c r="E310" s="52" t="s">
        <v>172</v>
      </c>
      <c r="F310" s="52" t="s">
        <v>173</v>
      </c>
      <c r="G310" s="52" t="s">
        <v>264</v>
      </c>
      <c r="H310" s="52" t="s">
        <v>171</v>
      </c>
      <c r="I310" s="52" t="s">
        <v>264</v>
      </c>
      <c r="J310" s="52" t="s">
        <v>891</v>
      </c>
      <c r="K310" s="52" t="s">
        <v>173</v>
      </c>
    </row>
    <row r="311" spans="2:11" x14ac:dyDescent="0.2">
      <c r="B311" s="55">
        <v>306</v>
      </c>
      <c r="C311" s="50" t="s">
        <v>892</v>
      </c>
      <c r="D311" s="51" t="s">
        <v>304</v>
      </c>
      <c r="E311" s="52" t="s">
        <v>137</v>
      </c>
      <c r="F311" s="52" t="s">
        <v>234</v>
      </c>
      <c r="G311" s="52" t="s">
        <v>152</v>
      </c>
      <c r="H311" s="52" t="s">
        <v>144</v>
      </c>
      <c r="I311" s="52" t="s">
        <v>152</v>
      </c>
      <c r="J311" s="52" t="s">
        <v>153</v>
      </c>
      <c r="K311" s="52" t="s">
        <v>234</v>
      </c>
    </row>
    <row r="312" spans="2:11" x14ac:dyDescent="0.2">
      <c r="B312" s="55">
        <v>307</v>
      </c>
      <c r="C312" s="50" t="s">
        <v>893</v>
      </c>
      <c r="D312" s="51" t="s">
        <v>248</v>
      </c>
      <c r="E312" s="52" t="s">
        <v>251</v>
      </c>
      <c r="F312" s="52" t="s">
        <v>208</v>
      </c>
      <c r="G312" s="52" t="s">
        <v>309</v>
      </c>
      <c r="H312" s="52" t="s">
        <v>249</v>
      </c>
      <c r="I312" s="52" t="s">
        <v>251</v>
      </c>
      <c r="J312" s="52" t="s">
        <v>894</v>
      </c>
      <c r="K312" s="52" t="s">
        <v>208</v>
      </c>
    </row>
    <row r="313" spans="2:11" x14ac:dyDescent="0.2">
      <c r="B313" s="55">
        <v>308</v>
      </c>
      <c r="C313" s="50" t="s">
        <v>895</v>
      </c>
      <c r="D313" s="51" t="s">
        <v>388</v>
      </c>
      <c r="E313" s="52" t="s">
        <v>285</v>
      </c>
      <c r="F313" s="52" t="s">
        <v>401</v>
      </c>
      <c r="G313" s="52" t="s">
        <v>211</v>
      </c>
      <c r="H313" s="52" t="s">
        <v>896</v>
      </c>
      <c r="I313" s="52" t="s">
        <v>481</v>
      </c>
      <c r="J313" s="52" t="s">
        <v>897</v>
      </c>
      <c r="K313" s="52" t="s">
        <v>184</v>
      </c>
    </row>
    <row r="314" spans="2:11" x14ac:dyDescent="0.2">
      <c r="B314" s="55">
        <v>309</v>
      </c>
      <c r="C314" s="50" t="s">
        <v>898</v>
      </c>
      <c r="D314" s="51" t="s">
        <v>762</v>
      </c>
      <c r="E314" s="52" t="s">
        <v>427</v>
      </c>
      <c r="F314" s="52" t="s">
        <v>503</v>
      </c>
      <c r="G314" s="52" t="s">
        <v>206</v>
      </c>
      <c r="H314" s="52" t="s">
        <v>206</v>
      </c>
      <c r="I314" s="52" t="s">
        <v>503</v>
      </c>
      <c r="J314" s="52" t="s">
        <v>899</v>
      </c>
      <c r="K314" s="52" t="s">
        <v>206</v>
      </c>
    </row>
    <row r="315" spans="2:11" x14ac:dyDescent="0.2">
      <c r="B315" s="55">
        <v>310</v>
      </c>
      <c r="C315" s="50" t="s">
        <v>900</v>
      </c>
      <c r="D315" s="51" t="s">
        <v>901</v>
      </c>
      <c r="E315" s="52" t="s">
        <v>351</v>
      </c>
      <c r="F315" s="52" t="s">
        <v>468</v>
      </c>
      <c r="G315" s="52" t="s">
        <v>351</v>
      </c>
      <c r="H315" s="52" t="s">
        <v>211</v>
      </c>
      <c r="I315" s="52" t="s">
        <v>211</v>
      </c>
      <c r="J315" s="52" t="s">
        <v>902</v>
      </c>
      <c r="K315" s="52" t="s">
        <v>809</v>
      </c>
    </row>
    <row r="316" spans="2:11" x14ac:dyDescent="0.2">
      <c r="B316" s="55">
        <v>311</v>
      </c>
      <c r="C316" s="50" t="s">
        <v>903</v>
      </c>
      <c r="D316" s="51" t="s">
        <v>753</v>
      </c>
      <c r="E316" s="52" t="s">
        <v>227</v>
      </c>
      <c r="F316" s="52" t="s">
        <v>603</v>
      </c>
      <c r="G316" s="52" t="s">
        <v>159</v>
      </c>
      <c r="H316" s="52" t="s">
        <v>504</v>
      </c>
      <c r="I316" s="52" t="s">
        <v>206</v>
      </c>
      <c r="J316" s="52" t="s">
        <v>904</v>
      </c>
      <c r="K316" s="52" t="s">
        <v>475</v>
      </c>
    </row>
    <row r="317" spans="2:11" x14ac:dyDescent="0.2">
      <c r="B317" s="55">
        <v>312</v>
      </c>
      <c r="C317" s="50" t="s">
        <v>905</v>
      </c>
      <c r="D317" s="51" t="s">
        <v>188</v>
      </c>
      <c r="E317" s="52" t="s">
        <v>215</v>
      </c>
      <c r="F317" s="52" t="s">
        <v>215</v>
      </c>
      <c r="G317" s="52" t="s">
        <v>258</v>
      </c>
      <c r="H317" s="52" t="s">
        <v>258</v>
      </c>
      <c r="I317" s="52" t="s">
        <v>144</v>
      </c>
      <c r="J317" s="52" t="s">
        <v>182</v>
      </c>
      <c r="K317" s="52" t="s">
        <v>215</v>
      </c>
    </row>
    <row r="318" spans="2:11" x14ac:dyDescent="0.2">
      <c r="B318" s="55">
        <v>313</v>
      </c>
      <c r="C318" s="50" t="s">
        <v>906</v>
      </c>
      <c r="D318" s="51" t="s">
        <v>157</v>
      </c>
      <c r="E318" s="52" t="s">
        <v>894</v>
      </c>
      <c r="F318" s="52" t="s">
        <v>894</v>
      </c>
      <c r="G318" s="52" t="s">
        <v>894</v>
      </c>
      <c r="H318" s="52" t="s">
        <v>894</v>
      </c>
      <c r="I318" s="52" t="s">
        <v>548</v>
      </c>
      <c r="J318" s="52" t="s">
        <v>907</v>
      </c>
      <c r="K318" s="52" t="s">
        <v>569</v>
      </c>
    </row>
    <row r="319" spans="2:11" x14ac:dyDescent="0.2">
      <c r="B319" s="55">
        <v>314</v>
      </c>
      <c r="C319" s="50" t="s">
        <v>908</v>
      </c>
      <c r="D319" s="51" t="s">
        <v>497</v>
      </c>
      <c r="E319" s="52" t="s">
        <v>185</v>
      </c>
      <c r="F319" s="52" t="s">
        <v>294</v>
      </c>
      <c r="G319" s="52" t="s">
        <v>419</v>
      </c>
      <c r="H319" s="52" t="s">
        <v>419</v>
      </c>
      <c r="I319" s="52" t="s">
        <v>185</v>
      </c>
      <c r="J319" s="52" t="s">
        <v>295</v>
      </c>
      <c r="K319" s="52" t="s">
        <v>285</v>
      </c>
    </row>
    <row r="320" spans="2:11" x14ac:dyDescent="0.2">
      <c r="B320" s="55">
        <v>315</v>
      </c>
      <c r="C320" s="50" t="s">
        <v>909</v>
      </c>
      <c r="D320" s="51" t="s">
        <v>910</v>
      </c>
      <c r="E320" s="52" t="s">
        <v>150</v>
      </c>
      <c r="F320" s="52" t="s">
        <v>623</v>
      </c>
      <c r="G320" s="52" t="s">
        <v>348</v>
      </c>
      <c r="H320" s="52" t="s">
        <v>270</v>
      </c>
      <c r="I320" s="52" t="s">
        <v>305</v>
      </c>
      <c r="J320" s="52" t="s">
        <v>911</v>
      </c>
      <c r="K320" s="52" t="s">
        <v>391</v>
      </c>
    </row>
    <row r="321" spans="2:11" x14ac:dyDescent="0.2">
      <c r="B321" s="55">
        <v>316</v>
      </c>
      <c r="C321" s="50" t="s">
        <v>912</v>
      </c>
      <c r="D321" s="51" t="s">
        <v>214</v>
      </c>
      <c r="E321" s="52" t="s">
        <v>251</v>
      </c>
      <c r="F321" s="52" t="s">
        <v>659</v>
      </c>
      <c r="G321" s="52" t="s">
        <v>659</v>
      </c>
      <c r="H321" s="52" t="s">
        <v>659</v>
      </c>
      <c r="I321" s="52" t="s">
        <v>144</v>
      </c>
      <c r="J321" s="52" t="s">
        <v>228</v>
      </c>
      <c r="K321" s="52" t="s">
        <v>659</v>
      </c>
    </row>
    <row r="322" spans="2:11" x14ac:dyDescent="0.2">
      <c r="B322" s="55">
        <v>317</v>
      </c>
      <c r="C322" s="50" t="s">
        <v>913</v>
      </c>
      <c r="D322" s="51" t="s">
        <v>359</v>
      </c>
      <c r="E322" s="52" t="s">
        <v>144</v>
      </c>
      <c r="F322" s="52" t="s">
        <v>192</v>
      </c>
      <c r="G322" s="52" t="s">
        <v>264</v>
      </c>
      <c r="H322" s="52" t="s">
        <v>144</v>
      </c>
      <c r="I322" s="52" t="s">
        <v>237</v>
      </c>
      <c r="J322" s="52" t="s">
        <v>264</v>
      </c>
      <c r="K322" s="52" t="s">
        <v>192</v>
      </c>
    </row>
    <row r="323" spans="2:11" x14ac:dyDescent="0.2">
      <c r="B323" s="55">
        <v>318</v>
      </c>
      <c r="C323" s="50" t="s">
        <v>914</v>
      </c>
      <c r="D323" s="51" t="s">
        <v>655</v>
      </c>
      <c r="E323" s="52" t="s">
        <v>150</v>
      </c>
      <c r="F323" s="52" t="s">
        <v>168</v>
      </c>
      <c r="G323" s="52" t="s">
        <v>427</v>
      </c>
      <c r="H323" s="52" t="s">
        <v>251</v>
      </c>
      <c r="I323" s="52" t="s">
        <v>179</v>
      </c>
      <c r="J323" s="52" t="s">
        <v>518</v>
      </c>
      <c r="K323" s="52" t="s">
        <v>195</v>
      </c>
    </row>
    <row r="324" spans="2:11" x14ac:dyDescent="0.2">
      <c r="B324" s="55">
        <v>319</v>
      </c>
      <c r="C324" s="50" t="s">
        <v>915</v>
      </c>
      <c r="D324" s="53" t="s">
        <v>916</v>
      </c>
      <c r="E324" s="54" t="s">
        <v>150</v>
      </c>
      <c r="F324" s="54" t="s">
        <v>217</v>
      </c>
      <c r="G324" s="54" t="s">
        <v>337</v>
      </c>
      <c r="H324" s="54" t="s">
        <v>503</v>
      </c>
      <c r="I324" s="54" t="s">
        <v>278</v>
      </c>
      <c r="J324" s="54" t="s">
        <v>917</v>
      </c>
      <c r="K324" s="54" t="s">
        <v>309</v>
      </c>
    </row>
    <row r="325" spans="2:11" x14ac:dyDescent="0.2">
      <c r="B325" s="55">
        <v>320</v>
      </c>
      <c r="C325" s="50" t="s">
        <v>918</v>
      </c>
      <c r="D325" s="51" t="s">
        <v>788</v>
      </c>
      <c r="E325" s="52" t="s">
        <v>205</v>
      </c>
      <c r="F325" s="52" t="s">
        <v>205</v>
      </c>
      <c r="G325" s="52" t="s">
        <v>238</v>
      </c>
      <c r="H325" s="52" t="s">
        <v>245</v>
      </c>
      <c r="I325" s="52" t="s">
        <v>144</v>
      </c>
      <c r="J325" s="52" t="s">
        <v>445</v>
      </c>
      <c r="K325" s="52" t="s">
        <v>251</v>
      </c>
    </row>
    <row r="326" spans="2:11" x14ac:dyDescent="0.2">
      <c r="B326" s="55">
        <v>321</v>
      </c>
      <c r="C326" s="50" t="s">
        <v>919</v>
      </c>
      <c r="D326" s="51" t="s">
        <v>920</v>
      </c>
      <c r="E326" s="52" t="s">
        <v>220</v>
      </c>
      <c r="F326" s="52" t="s">
        <v>332</v>
      </c>
      <c r="G326" s="52" t="s">
        <v>220</v>
      </c>
      <c r="H326" s="52" t="s">
        <v>401</v>
      </c>
      <c r="I326" s="52" t="s">
        <v>348</v>
      </c>
      <c r="J326" s="52" t="s">
        <v>896</v>
      </c>
      <c r="K326" s="52" t="s">
        <v>598</v>
      </c>
    </row>
    <row r="327" spans="2:11" x14ac:dyDescent="0.2">
      <c r="B327" s="55">
        <v>322</v>
      </c>
      <c r="C327" s="50" t="s">
        <v>921</v>
      </c>
      <c r="D327" s="51" t="s">
        <v>550</v>
      </c>
      <c r="E327" s="52" t="s">
        <v>171</v>
      </c>
      <c r="F327" s="52" t="s">
        <v>147</v>
      </c>
      <c r="G327" s="52" t="s">
        <v>151</v>
      </c>
      <c r="H327" s="52" t="s">
        <v>237</v>
      </c>
      <c r="I327" s="52" t="s">
        <v>206</v>
      </c>
      <c r="J327" s="52" t="s">
        <v>922</v>
      </c>
      <c r="K327" s="52" t="s">
        <v>348</v>
      </c>
    </row>
    <row r="328" spans="2:11" x14ac:dyDescent="0.2">
      <c r="B328" s="55">
        <v>323</v>
      </c>
      <c r="C328" s="50" t="s">
        <v>923</v>
      </c>
      <c r="D328" s="51" t="s">
        <v>924</v>
      </c>
      <c r="E328" s="52" t="s">
        <v>189</v>
      </c>
      <c r="F328" s="52" t="s">
        <v>548</v>
      </c>
      <c r="G328" s="52" t="s">
        <v>613</v>
      </c>
      <c r="H328" s="52" t="s">
        <v>685</v>
      </c>
      <c r="I328" s="52" t="s">
        <v>215</v>
      </c>
      <c r="J328" s="52" t="s">
        <v>173</v>
      </c>
      <c r="K328" s="52" t="s">
        <v>299</v>
      </c>
    </row>
    <row r="329" spans="2:11" x14ac:dyDescent="0.2">
      <c r="B329" s="55">
        <v>324</v>
      </c>
      <c r="C329" s="50" t="s">
        <v>925</v>
      </c>
      <c r="D329" s="51" t="s">
        <v>434</v>
      </c>
      <c r="E329" s="52" t="s">
        <v>313</v>
      </c>
      <c r="F329" s="52" t="s">
        <v>317</v>
      </c>
      <c r="G329" s="52" t="s">
        <v>313</v>
      </c>
      <c r="H329" s="52" t="s">
        <v>317</v>
      </c>
      <c r="I329" s="52" t="s">
        <v>313</v>
      </c>
      <c r="J329" s="52" t="s">
        <v>184</v>
      </c>
      <c r="K329" s="52" t="s">
        <v>313</v>
      </c>
    </row>
    <row r="330" spans="2:11" x14ac:dyDescent="0.2">
      <c r="B330" s="55">
        <v>325</v>
      </c>
      <c r="C330" s="50" t="s">
        <v>926</v>
      </c>
      <c r="D330" s="51" t="s">
        <v>497</v>
      </c>
      <c r="E330" s="52" t="s">
        <v>144</v>
      </c>
      <c r="F330" s="52" t="s">
        <v>528</v>
      </c>
      <c r="G330" s="52" t="s">
        <v>528</v>
      </c>
      <c r="H330" s="52" t="s">
        <v>528</v>
      </c>
      <c r="I330" s="52" t="s">
        <v>144</v>
      </c>
      <c r="J330" s="52" t="s">
        <v>168</v>
      </c>
      <c r="K330" s="52" t="s">
        <v>144</v>
      </c>
    </row>
    <row r="331" spans="2:11" x14ac:dyDescent="0.2">
      <c r="B331" s="55">
        <v>326</v>
      </c>
      <c r="C331" s="50" t="s">
        <v>927</v>
      </c>
      <c r="D331" s="51" t="s">
        <v>432</v>
      </c>
      <c r="E331" s="52" t="s">
        <v>317</v>
      </c>
      <c r="F331" s="52" t="s">
        <v>317</v>
      </c>
      <c r="G331" s="52" t="s">
        <v>184</v>
      </c>
      <c r="H331" s="52" t="s">
        <v>313</v>
      </c>
      <c r="I331" s="52" t="s">
        <v>317</v>
      </c>
      <c r="J331" s="52" t="s">
        <v>636</v>
      </c>
      <c r="K331" s="52" t="s">
        <v>317</v>
      </c>
    </row>
    <row r="332" spans="2:11" x14ac:dyDescent="0.2">
      <c r="B332" s="55">
        <v>327</v>
      </c>
      <c r="C332" s="50" t="s">
        <v>928</v>
      </c>
      <c r="D332" s="51" t="s">
        <v>680</v>
      </c>
      <c r="E332" s="52" t="s">
        <v>317</v>
      </c>
      <c r="F332" s="52" t="s">
        <v>317</v>
      </c>
      <c r="G332" s="52" t="s">
        <v>313</v>
      </c>
      <c r="H332" s="52" t="s">
        <v>313</v>
      </c>
      <c r="I332" s="52" t="s">
        <v>313</v>
      </c>
      <c r="J332" s="52" t="s">
        <v>317</v>
      </c>
      <c r="K332" s="52" t="s">
        <v>317</v>
      </c>
    </row>
    <row r="333" spans="2:11" x14ac:dyDescent="0.2">
      <c r="B333" s="55">
        <v>328</v>
      </c>
      <c r="C333" s="50" t="s">
        <v>929</v>
      </c>
      <c r="D333" s="51" t="s">
        <v>377</v>
      </c>
      <c r="E333" s="52" t="s">
        <v>204</v>
      </c>
      <c r="F333" s="52" t="s">
        <v>197</v>
      </c>
      <c r="G333" s="52" t="s">
        <v>315</v>
      </c>
      <c r="H333" s="52" t="s">
        <v>313</v>
      </c>
      <c r="I333" s="52" t="s">
        <v>197</v>
      </c>
      <c r="J333" s="52" t="s">
        <v>636</v>
      </c>
      <c r="K333" s="52" t="s">
        <v>197</v>
      </c>
    </row>
    <row r="334" spans="2:11" x14ac:dyDescent="0.2">
      <c r="B334" s="55">
        <v>329</v>
      </c>
      <c r="C334" s="50" t="s">
        <v>930</v>
      </c>
      <c r="D334" s="51" t="s">
        <v>750</v>
      </c>
      <c r="E334" s="52" t="s">
        <v>349</v>
      </c>
      <c r="F334" s="52" t="s">
        <v>228</v>
      </c>
      <c r="G334" s="52" t="s">
        <v>349</v>
      </c>
      <c r="H334" s="52" t="s">
        <v>450</v>
      </c>
      <c r="I334" s="52" t="s">
        <v>349</v>
      </c>
      <c r="J334" s="52" t="s">
        <v>765</v>
      </c>
      <c r="K334" s="52" t="s">
        <v>294</v>
      </c>
    </row>
    <row r="335" spans="2:11" x14ac:dyDescent="0.2">
      <c r="B335" s="55">
        <v>330</v>
      </c>
      <c r="C335" s="50" t="s">
        <v>931</v>
      </c>
      <c r="D335" s="51" t="s">
        <v>304</v>
      </c>
      <c r="E335" s="52" t="s">
        <v>407</v>
      </c>
      <c r="F335" s="52" t="s">
        <v>407</v>
      </c>
      <c r="G335" s="52" t="s">
        <v>441</v>
      </c>
      <c r="H335" s="52" t="s">
        <v>232</v>
      </c>
      <c r="I335" s="52" t="s">
        <v>144</v>
      </c>
      <c r="J335" s="52" t="s">
        <v>922</v>
      </c>
      <c r="K335" s="52" t="s">
        <v>495</v>
      </c>
    </row>
    <row r="336" spans="2:11" x14ac:dyDescent="0.2">
      <c r="B336" s="55">
        <v>331</v>
      </c>
      <c r="C336" s="50" t="s">
        <v>932</v>
      </c>
      <c r="D336" s="51" t="s">
        <v>293</v>
      </c>
      <c r="E336" s="52" t="s">
        <v>176</v>
      </c>
      <c r="F336" s="52" t="s">
        <v>341</v>
      </c>
      <c r="G336" s="52" t="s">
        <v>220</v>
      </c>
      <c r="H336" s="52" t="s">
        <v>528</v>
      </c>
      <c r="I336" s="52" t="s">
        <v>341</v>
      </c>
      <c r="J336" s="52" t="s">
        <v>774</v>
      </c>
      <c r="K336" s="52" t="s">
        <v>176</v>
      </c>
    </row>
    <row r="337" spans="2:11" x14ac:dyDescent="0.2">
      <c r="B337" s="55">
        <v>332</v>
      </c>
      <c r="C337" s="50" t="s">
        <v>933</v>
      </c>
      <c r="D337" s="53" t="s">
        <v>344</v>
      </c>
      <c r="E337" s="54" t="s">
        <v>216</v>
      </c>
      <c r="F337" s="54" t="s">
        <v>216</v>
      </c>
      <c r="G337" s="54" t="s">
        <v>345</v>
      </c>
      <c r="H337" s="54" t="s">
        <v>217</v>
      </c>
      <c r="I337" s="54" t="s">
        <v>217</v>
      </c>
      <c r="J337" s="54" t="s">
        <v>747</v>
      </c>
      <c r="K337" s="54" t="s">
        <v>345</v>
      </c>
    </row>
    <row r="338" spans="2:11" x14ac:dyDescent="0.2">
      <c r="B338" s="55">
        <v>333</v>
      </c>
      <c r="C338" s="50" t="s">
        <v>934</v>
      </c>
      <c r="D338" s="51" t="s">
        <v>497</v>
      </c>
      <c r="E338" s="52" t="s">
        <v>528</v>
      </c>
      <c r="F338" s="52" t="s">
        <v>220</v>
      </c>
      <c r="G338" s="52" t="s">
        <v>220</v>
      </c>
      <c r="H338" s="52" t="s">
        <v>528</v>
      </c>
      <c r="I338" s="52" t="s">
        <v>144</v>
      </c>
      <c r="J338" s="52" t="s">
        <v>774</v>
      </c>
      <c r="K338" s="52" t="s">
        <v>220</v>
      </c>
    </row>
    <row r="339" spans="2:11" x14ac:dyDescent="0.2">
      <c r="B339" s="55">
        <v>334</v>
      </c>
      <c r="C339" s="50" t="s">
        <v>935</v>
      </c>
      <c r="D339" s="51" t="s">
        <v>936</v>
      </c>
      <c r="E339" s="52" t="s">
        <v>215</v>
      </c>
      <c r="F339" s="52" t="s">
        <v>729</v>
      </c>
      <c r="G339" s="52" t="s">
        <v>216</v>
      </c>
      <c r="H339" s="52" t="s">
        <v>215</v>
      </c>
      <c r="I339" s="52" t="s">
        <v>215</v>
      </c>
      <c r="J339" s="52" t="s">
        <v>345</v>
      </c>
      <c r="K339" s="52" t="s">
        <v>216</v>
      </c>
    </row>
    <row r="340" spans="2:11" x14ac:dyDescent="0.2">
      <c r="B340" s="55">
        <v>335</v>
      </c>
      <c r="C340" s="50" t="s">
        <v>937</v>
      </c>
      <c r="D340" s="51" t="s">
        <v>938</v>
      </c>
      <c r="E340" s="52" t="s">
        <v>270</v>
      </c>
      <c r="F340" s="52" t="s">
        <v>223</v>
      </c>
      <c r="G340" s="52" t="s">
        <v>165</v>
      </c>
      <c r="H340" s="52" t="s">
        <v>227</v>
      </c>
      <c r="I340" s="52" t="s">
        <v>245</v>
      </c>
      <c r="J340" s="52" t="s">
        <v>140</v>
      </c>
      <c r="K340" s="52" t="s">
        <v>240</v>
      </c>
    </row>
    <row r="341" spans="2:11" x14ac:dyDescent="0.2">
      <c r="B341" s="55">
        <v>336</v>
      </c>
      <c r="C341" s="50" t="s">
        <v>939</v>
      </c>
      <c r="D341" s="51" t="s">
        <v>940</v>
      </c>
      <c r="E341" s="52" t="s">
        <v>481</v>
      </c>
      <c r="F341" s="52" t="s">
        <v>205</v>
      </c>
      <c r="G341" s="52" t="s">
        <v>270</v>
      </c>
      <c r="H341" s="52" t="s">
        <v>481</v>
      </c>
      <c r="I341" s="52" t="s">
        <v>430</v>
      </c>
      <c r="J341" s="52" t="s">
        <v>184</v>
      </c>
      <c r="K341" s="52" t="s">
        <v>285</v>
      </c>
    </row>
    <row r="342" spans="2:11" x14ac:dyDescent="0.2">
      <c r="B342" s="55">
        <v>337</v>
      </c>
      <c r="C342" s="50" t="s">
        <v>941</v>
      </c>
      <c r="D342" s="51" t="s">
        <v>188</v>
      </c>
      <c r="E342" s="52" t="s">
        <v>450</v>
      </c>
      <c r="F342" s="52" t="s">
        <v>450</v>
      </c>
      <c r="G342" s="52" t="s">
        <v>158</v>
      </c>
      <c r="H342" s="52" t="s">
        <v>239</v>
      </c>
      <c r="I342" s="52" t="s">
        <v>239</v>
      </c>
      <c r="J342" s="52" t="s">
        <v>299</v>
      </c>
      <c r="K342" s="52" t="s">
        <v>450</v>
      </c>
    </row>
    <row r="343" spans="2:11" x14ac:dyDescent="0.2">
      <c r="B343" s="55">
        <v>338</v>
      </c>
      <c r="C343" s="50" t="s">
        <v>942</v>
      </c>
      <c r="D343" s="51" t="s">
        <v>497</v>
      </c>
      <c r="E343" s="52" t="s">
        <v>205</v>
      </c>
      <c r="F343" s="52" t="s">
        <v>450</v>
      </c>
      <c r="G343" s="52" t="s">
        <v>450</v>
      </c>
      <c r="H343" s="52" t="s">
        <v>205</v>
      </c>
      <c r="I343" s="52" t="s">
        <v>450</v>
      </c>
      <c r="J343" s="52" t="s">
        <v>349</v>
      </c>
      <c r="K343" s="52" t="s">
        <v>450</v>
      </c>
    </row>
    <row r="344" spans="2:11" x14ac:dyDescent="0.2">
      <c r="B344" s="55">
        <v>339</v>
      </c>
      <c r="C344" s="50" t="s">
        <v>943</v>
      </c>
      <c r="D344" s="51" t="s">
        <v>377</v>
      </c>
      <c r="E344" s="52" t="s">
        <v>159</v>
      </c>
      <c r="F344" s="52" t="s">
        <v>334</v>
      </c>
      <c r="G344" s="52" t="s">
        <v>204</v>
      </c>
      <c r="H344" s="52" t="s">
        <v>334</v>
      </c>
      <c r="I344" s="52" t="s">
        <v>144</v>
      </c>
      <c r="J344" s="52" t="s">
        <v>282</v>
      </c>
      <c r="K344" s="52" t="s">
        <v>159</v>
      </c>
    </row>
    <row r="345" spans="2:11" x14ac:dyDescent="0.2">
      <c r="B345" s="55">
        <v>340</v>
      </c>
      <c r="C345" s="50" t="s">
        <v>944</v>
      </c>
      <c r="D345" s="51" t="s">
        <v>418</v>
      </c>
      <c r="E345" s="52" t="s">
        <v>144</v>
      </c>
      <c r="F345" s="52" t="s">
        <v>411</v>
      </c>
      <c r="G345" s="52" t="s">
        <v>269</v>
      </c>
      <c r="H345" s="52" t="s">
        <v>144</v>
      </c>
      <c r="I345" s="52" t="s">
        <v>144</v>
      </c>
      <c r="J345" s="52" t="s">
        <v>269</v>
      </c>
      <c r="K345" s="52" t="s">
        <v>411</v>
      </c>
    </row>
    <row r="346" spans="2:11" x14ac:dyDescent="0.2">
      <c r="B346" s="55">
        <v>341</v>
      </c>
      <c r="C346" s="50" t="s">
        <v>945</v>
      </c>
      <c r="D346" s="51" t="s">
        <v>254</v>
      </c>
      <c r="E346" s="52" t="s">
        <v>198</v>
      </c>
      <c r="F346" s="52" t="s">
        <v>198</v>
      </c>
      <c r="G346" s="52" t="s">
        <v>255</v>
      </c>
      <c r="H346" s="52" t="s">
        <v>136</v>
      </c>
      <c r="I346" s="52" t="s">
        <v>255</v>
      </c>
      <c r="J346" s="52" t="s">
        <v>227</v>
      </c>
      <c r="K346" s="52" t="s">
        <v>166</v>
      </c>
    </row>
    <row r="347" spans="2:11" x14ac:dyDescent="0.2">
      <c r="B347" s="55">
        <v>342</v>
      </c>
      <c r="C347" s="50" t="s">
        <v>946</v>
      </c>
      <c r="D347" s="51" t="s">
        <v>566</v>
      </c>
      <c r="E347" s="52" t="s">
        <v>884</v>
      </c>
      <c r="F347" s="52" t="s">
        <v>287</v>
      </c>
      <c r="G347" s="52" t="s">
        <v>168</v>
      </c>
      <c r="H347" s="52" t="s">
        <v>279</v>
      </c>
      <c r="I347" s="52" t="s">
        <v>315</v>
      </c>
      <c r="J347" s="52" t="s">
        <v>718</v>
      </c>
      <c r="K347" s="52" t="s">
        <v>176</v>
      </c>
    </row>
    <row r="348" spans="2:11" x14ac:dyDescent="0.2">
      <c r="B348" s="55">
        <v>343</v>
      </c>
      <c r="C348" s="50" t="s">
        <v>947</v>
      </c>
      <c r="D348" s="51" t="s">
        <v>143</v>
      </c>
      <c r="E348" s="52" t="s">
        <v>205</v>
      </c>
      <c r="F348" s="52" t="s">
        <v>228</v>
      </c>
      <c r="G348" s="52" t="s">
        <v>173</v>
      </c>
      <c r="H348" s="52" t="s">
        <v>264</v>
      </c>
      <c r="I348" s="52" t="s">
        <v>349</v>
      </c>
      <c r="J348" s="52" t="s">
        <v>891</v>
      </c>
      <c r="K348" s="52" t="s">
        <v>228</v>
      </c>
    </row>
    <row r="349" spans="2:11" x14ac:dyDescent="0.2">
      <c r="B349" s="55">
        <v>344</v>
      </c>
      <c r="C349" s="50" t="s">
        <v>948</v>
      </c>
      <c r="D349" s="51" t="s">
        <v>949</v>
      </c>
      <c r="E349" s="52" t="s">
        <v>481</v>
      </c>
      <c r="F349" s="52" t="s">
        <v>182</v>
      </c>
      <c r="G349" s="52" t="s">
        <v>269</v>
      </c>
      <c r="H349" s="52" t="s">
        <v>354</v>
      </c>
      <c r="I349" s="52" t="s">
        <v>326</v>
      </c>
      <c r="J349" s="52" t="s">
        <v>154</v>
      </c>
      <c r="K349" s="52" t="s">
        <v>269</v>
      </c>
    </row>
    <row r="350" spans="2:11" x14ac:dyDescent="0.2">
      <c r="B350" s="55">
        <v>345</v>
      </c>
      <c r="C350" s="50" t="s">
        <v>950</v>
      </c>
      <c r="D350" s="51" t="s">
        <v>242</v>
      </c>
      <c r="E350" s="52" t="s">
        <v>313</v>
      </c>
      <c r="F350" s="52" t="s">
        <v>170</v>
      </c>
      <c r="G350" s="52" t="s">
        <v>170</v>
      </c>
      <c r="H350" s="52" t="s">
        <v>355</v>
      </c>
      <c r="I350" s="52" t="s">
        <v>355</v>
      </c>
      <c r="J350" s="52" t="s">
        <v>317</v>
      </c>
      <c r="K350" s="52" t="s">
        <v>182</v>
      </c>
    </row>
    <row r="351" spans="2:11" x14ac:dyDescent="0.2">
      <c r="B351" s="55">
        <v>346</v>
      </c>
      <c r="C351" s="50" t="s">
        <v>951</v>
      </c>
      <c r="D351" s="51" t="s">
        <v>667</v>
      </c>
      <c r="E351" s="52" t="s">
        <v>278</v>
      </c>
      <c r="F351" s="52" t="s">
        <v>237</v>
      </c>
      <c r="G351" s="52" t="s">
        <v>294</v>
      </c>
      <c r="H351" s="52" t="s">
        <v>237</v>
      </c>
      <c r="I351" s="52" t="s">
        <v>278</v>
      </c>
      <c r="J351" s="52" t="s">
        <v>294</v>
      </c>
      <c r="K351" s="52" t="s">
        <v>294</v>
      </c>
    </row>
    <row r="352" spans="2:11" x14ac:dyDescent="0.2">
      <c r="B352" s="55">
        <v>347</v>
      </c>
      <c r="C352" s="50" t="s">
        <v>952</v>
      </c>
      <c r="D352" s="51" t="s">
        <v>530</v>
      </c>
      <c r="E352" s="52" t="s">
        <v>309</v>
      </c>
      <c r="F352" s="52" t="s">
        <v>198</v>
      </c>
      <c r="G352" s="52" t="s">
        <v>147</v>
      </c>
      <c r="H352" s="52" t="s">
        <v>144</v>
      </c>
      <c r="I352" s="52" t="s">
        <v>141</v>
      </c>
      <c r="J352" s="52" t="s">
        <v>138</v>
      </c>
      <c r="K352" s="52" t="s">
        <v>147</v>
      </c>
    </row>
    <row r="353" spans="2:11" x14ac:dyDescent="0.2">
      <c r="B353" s="55">
        <v>348</v>
      </c>
      <c r="C353" s="50" t="s">
        <v>953</v>
      </c>
      <c r="D353" s="51" t="s">
        <v>242</v>
      </c>
      <c r="E353" s="52" t="s">
        <v>234</v>
      </c>
      <c r="F353" s="52" t="s">
        <v>495</v>
      </c>
      <c r="G353" s="52" t="s">
        <v>495</v>
      </c>
      <c r="H353" s="52" t="s">
        <v>313</v>
      </c>
      <c r="I353" s="52" t="s">
        <v>234</v>
      </c>
      <c r="J353" s="52" t="s">
        <v>866</v>
      </c>
      <c r="K353" s="52" t="s">
        <v>427</v>
      </c>
    </row>
    <row r="354" spans="2:11" x14ac:dyDescent="0.2">
      <c r="B354" s="55">
        <v>349</v>
      </c>
      <c r="C354" s="50" t="s">
        <v>954</v>
      </c>
      <c r="D354" s="51" t="s">
        <v>566</v>
      </c>
      <c r="E354" s="52" t="s">
        <v>190</v>
      </c>
      <c r="F354" s="52" t="s">
        <v>448</v>
      </c>
      <c r="G354" s="52" t="s">
        <v>271</v>
      </c>
      <c r="H354" s="52" t="s">
        <v>647</v>
      </c>
      <c r="I354" s="52" t="s">
        <v>323</v>
      </c>
      <c r="J354" s="52" t="s">
        <v>392</v>
      </c>
      <c r="K354" s="52" t="s">
        <v>179</v>
      </c>
    </row>
    <row r="355" spans="2:11" x14ac:dyDescent="0.2">
      <c r="B355" s="55">
        <v>350</v>
      </c>
      <c r="C355" s="50" t="s">
        <v>955</v>
      </c>
      <c r="D355" s="51" t="s">
        <v>494</v>
      </c>
      <c r="E355" s="52" t="s">
        <v>445</v>
      </c>
      <c r="F355" s="52" t="s">
        <v>659</v>
      </c>
      <c r="G355" s="52" t="s">
        <v>251</v>
      </c>
      <c r="H355" s="52" t="s">
        <v>251</v>
      </c>
      <c r="I355" s="52" t="s">
        <v>228</v>
      </c>
      <c r="J355" s="52" t="s">
        <v>485</v>
      </c>
      <c r="K355" s="52" t="s">
        <v>228</v>
      </c>
    </row>
    <row r="356" spans="2:11" x14ac:dyDescent="0.2">
      <c r="B356" s="55">
        <v>351</v>
      </c>
      <c r="C356" s="50" t="s">
        <v>956</v>
      </c>
      <c r="D356" s="51" t="s">
        <v>957</v>
      </c>
      <c r="E356" s="52" t="s">
        <v>958</v>
      </c>
      <c r="F356" s="52" t="s">
        <v>441</v>
      </c>
      <c r="G356" s="52" t="s">
        <v>441</v>
      </c>
      <c r="H356" s="52" t="s">
        <v>454</v>
      </c>
      <c r="I356" s="52" t="s">
        <v>454</v>
      </c>
      <c r="J356" s="52" t="s">
        <v>959</v>
      </c>
      <c r="K356" s="52" t="s">
        <v>454</v>
      </c>
    </row>
    <row r="357" spans="2:11" x14ac:dyDescent="0.2">
      <c r="B357" s="55">
        <v>352</v>
      </c>
      <c r="C357" s="50" t="s">
        <v>960</v>
      </c>
      <c r="D357" s="51" t="s">
        <v>788</v>
      </c>
      <c r="E357" s="52" t="s">
        <v>229</v>
      </c>
      <c r="F357" s="52" t="s">
        <v>227</v>
      </c>
      <c r="G357" s="52" t="s">
        <v>227</v>
      </c>
      <c r="H357" s="52" t="s">
        <v>229</v>
      </c>
      <c r="I357" s="52" t="s">
        <v>199</v>
      </c>
      <c r="J357" s="52" t="s">
        <v>961</v>
      </c>
      <c r="K357" s="52" t="s">
        <v>228</v>
      </c>
    </row>
    <row r="358" spans="2:11" x14ac:dyDescent="0.2">
      <c r="B358" s="55">
        <v>353</v>
      </c>
      <c r="C358" s="50" t="s">
        <v>962</v>
      </c>
      <c r="D358" s="51" t="s">
        <v>680</v>
      </c>
      <c r="E358" s="52" t="s">
        <v>216</v>
      </c>
      <c r="F358" s="52" t="s">
        <v>729</v>
      </c>
      <c r="G358" s="52" t="s">
        <v>216</v>
      </c>
      <c r="H358" s="52" t="s">
        <v>215</v>
      </c>
      <c r="I358" s="52" t="s">
        <v>216</v>
      </c>
      <c r="J358" s="52" t="s">
        <v>345</v>
      </c>
      <c r="K358" s="52" t="s">
        <v>729</v>
      </c>
    </row>
    <row r="359" spans="2:11" x14ac:dyDescent="0.2">
      <c r="B359" s="55">
        <v>354</v>
      </c>
      <c r="C359" s="50" t="s">
        <v>963</v>
      </c>
      <c r="D359" s="51" t="s">
        <v>344</v>
      </c>
      <c r="E359" s="52" t="s">
        <v>217</v>
      </c>
      <c r="F359" s="52" t="s">
        <v>217</v>
      </c>
      <c r="G359" s="52" t="s">
        <v>215</v>
      </c>
      <c r="H359" s="52" t="s">
        <v>144</v>
      </c>
      <c r="I359" s="52" t="s">
        <v>144</v>
      </c>
      <c r="J359" s="52" t="s">
        <v>217</v>
      </c>
      <c r="K359" s="52" t="s">
        <v>217</v>
      </c>
    </row>
    <row r="360" spans="2:11" x14ac:dyDescent="0.2">
      <c r="B360" s="55">
        <v>355</v>
      </c>
      <c r="C360" s="50" t="s">
        <v>964</v>
      </c>
      <c r="D360" s="51" t="s">
        <v>957</v>
      </c>
      <c r="E360" s="52" t="s">
        <v>268</v>
      </c>
      <c r="F360" s="52" t="s">
        <v>685</v>
      </c>
      <c r="G360" s="52" t="s">
        <v>306</v>
      </c>
      <c r="H360" s="52" t="s">
        <v>268</v>
      </c>
      <c r="I360" s="52" t="s">
        <v>244</v>
      </c>
      <c r="J360" s="52" t="s">
        <v>569</v>
      </c>
      <c r="K360" s="52" t="s">
        <v>685</v>
      </c>
    </row>
    <row r="361" spans="2:11" x14ac:dyDescent="0.2">
      <c r="B361" s="55">
        <v>356</v>
      </c>
      <c r="C361" s="50" t="s">
        <v>111</v>
      </c>
      <c r="D361" s="51" t="s">
        <v>550</v>
      </c>
      <c r="E361" s="52" t="s">
        <v>309</v>
      </c>
      <c r="F361" s="52" t="s">
        <v>504</v>
      </c>
      <c r="G361" s="52" t="s">
        <v>350</v>
      </c>
      <c r="H361" s="52" t="s">
        <v>511</v>
      </c>
      <c r="I361" s="52" t="s">
        <v>201</v>
      </c>
      <c r="J361" s="52" t="s">
        <v>965</v>
      </c>
      <c r="K361" s="52" t="s">
        <v>504</v>
      </c>
    </row>
    <row r="362" spans="2:11" x14ac:dyDescent="0.2">
      <c r="B362" s="55">
        <v>357</v>
      </c>
      <c r="C362" s="50" t="s">
        <v>966</v>
      </c>
      <c r="D362" s="51" t="s">
        <v>667</v>
      </c>
      <c r="E362" s="52" t="s">
        <v>144</v>
      </c>
      <c r="F362" s="52" t="s">
        <v>144</v>
      </c>
      <c r="G362" s="52" t="s">
        <v>237</v>
      </c>
      <c r="H362" s="52" t="s">
        <v>144</v>
      </c>
      <c r="I362" s="52" t="s">
        <v>144</v>
      </c>
      <c r="J362" s="52" t="s">
        <v>237</v>
      </c>
      <c r="K362" s="52" t="s">
        <v>144</v>
      </c>
    </row>
    <row r="363" spans="2:11" x14ac:dyDescent="0.2">
      <c r="B363" s="55">
        <v>358</v>
      </c>
      <c r="C363" s="50" t="s">
        <v>38</v>
      </c>
      <c r="D363" s="51" t="s">
        <v>967</v>
      </c>
      <c r="E363" s="52" t="s">
        <v>278</v>
      </c>
      <c r="F363" s="52" t="s">
        <v>338</v>
      </c>
      <c r="G363" s="52" t="s">
        <v>205</v>
      </c>
      <c r="H363" s="52" t="s">
        <v>659</v>
      </c>
      <c r="I363" s="52" t="s">
        <v>350</v>
      </c>
      <c r="J363" s="52" t="s">
        <v>307</v>
      </c>
      <c r="K363" s="52" t="s">
        <v>245</v>
      </c>
    </row>
    <row r="364" spans="2:11" x14ac:dyDescent="0.2">
      <c r="B364" s="55">
        <v>359</v>
      </c>
      <c r="C364" s="50" t="s">
        <v>968</v>
      </c>
      <c r="D364" s="51" t="s">
        <v>572</v>
      </c>
      <c r="E364" s="52" t="s">
        <v>775</v>
      </c>
      <c r="F364" s="52" t="s">
        <v>775</v>
      </c>
      <c r="G364" s="52" t="s">
        <v>217</v>
      </c>
      <c r="H364" s="52" t="s">
        <v>137</v>
      </c>
      <c r="I364" s="52" t="s">
        <v>503</v>
      </c>
      <c r="J364" s="52" t="s">
        <v>969</v>
      </c>
      <c r="K364" s="52" t="s">
        <v>775</v>
      </c>
    </row>
    <row r="365" spans="2:11" x14ac:dyDescent="0.2">
      <c r="B365" s="55">
        <v>360</v>
      </c>
      <c r="C365" s="50" t="s">
        <v>970</v>
      </c>
      <c r="D365" s="51" t="s">
        <v>971</v>
      </c>
      <c r="E365" s="52" t="s">
        <v>285</v>
      </c>
      <c r="F365" s="52" t="s">
        <v>475</v>
      </c>
      <c r="G365" s="52" t="s">
        <v>151</v>
      </c>
      <c r="H365" s="52" t="s">
        <v>401</v>
      </c>
      <c r="I365" s="52" t="s">
        <v>588</v>
      </c>
      <c r="J365" s="52" t="s">
        <v>958</v>
      </c>
      <c r="K365" s="52" t="s">
        <v>540</v>
      </c>
    </row>
    <row r="366" spans="2:11" x14ac:dyDescent="0.2">
      <c r="B366" s="55">
        <v>361</v>
      </c>
      <c r="C366" s="50" t="s">
        <v>972</v>
      </c>
      <c r="D366" s="51" t="s">
        <v>973</v>
      </c>
      <c r="E366" s="52" t="s">
        <v>176</v>
      </c>
      <c r="F366" s="52" t="s">
        <v>522</v>
      </c>
      <c r="G366" s="52" t="s">
        <v>350</v>
      </c>
      <c r="H366" s="52" t="s">
        <v>171</v>
      </c>
      <c r="I366" s="52" t="s">
        <v>974</v>
      </c>
      <c r="J366" s="52" t="s">
        <v>975</v>
      </c>
      <c r="K366" s="52" t="s">
        <v>454</v>
      </c>
    </row>
    <row r="367" spans="2:11" x14ac:dyDescent="0.2">
      <c r="B367" s="55">
        <v>362</v>
      </c>
      <c r="C367" s="50" t="s">
        <v>116</v>
      </c>
      <c r="D367" s="51" t="s">
        <v>976</v>
      </c>
      <c r="E367" s="52" t="s">
        <v>279</v>
      </c>
      <c r="F367" s="52" t="s">
        <v>323</v>
      </c>
      <c r="G367" s="52" t="s">
        <v>413</v>
      </c>
      <c r="H367" s="52" t="s">
        <v>441</v>
      </c>
      <c r="I367" s="52" t="s">
        <v>269</v>
      </c>
      <c r="J367" s="52" t="s">
        <v>563</v>
      </c>
      <c r="K367" s="52" t="s">
        <v>379</v>
      </c>
    </row>
    <row r="368" spans="2:11" x14ac:dyDescent="0.2">
      <c r="B368" s="55">
        <v>363</v>
      </c>
      <c r="C368" s="50" t="s">
        <v>977</v>
      </c>
      <c r="D368" s="51" t="s">
        <v>178</v>
      </c>
      <c r="E368" s="52" t="s">
        <v>587</v>
      </c>
      <c r="F368" s="52" t="s">
        <v>587</v>
      </c>
      <c r="G368" s="52" t="s">
        <v>413</v>
      </c>
      <c r="H368" s="52" t="s">
        <v>158</v>
      </c>
      <c r="I368" s="52" t="s">
        <v>613</v>
      </c>
      <c r="J368" s="52" t="s">
        <v>221</v>
      </c>
      <c r="K368" s="52" t="s">
        <v>587</v>
      </c>
    </row>
    <row r="369" spans="2:11" x14ac:dyDescent="0.2">
      <c r="B369" s="55">
        <v>364</v>
      </c>
      <c r="C369" s="50" t="s">
        <v>978</v>
      </c>
      <c r="D369" s="51" t="s">
        <v>595</v>
      </c>
      <c r="E369" s="52" t="s">
        <v>527</v>
      </c>
      <c r="F369" s="52" t="s">
        <v>250</v>
      </c>
      <c r="G369" s="52" t="s">
        <v>180</v>
      </c>
      <c r="H369" s="52" t="s">
        <v>144</v>
      </c>
      <c r="I369" s="52" t="s">
        <v>252</v>
      </c>
      <c r="J369" s="52" t="s">
        <v>384</v>
      </c>
      <c r="K369" s="52" t="s">
        <v>249</v>
      </c>
    </row>
    <row r="370" spans="2:11" x14ac:dyDescent="0.2">
      <c r="B370" s="55">
        <v>365</v>
      </c>
      <c r="C370" s="50" t="s">
        <v>979</v>
      </c>
      <c r="D370" s="51" t="s">
        <v>530</v>
      </c>
      <c r="E370" s="52" t="s">
        <v>144</v>
      </c>
      <c r="F370" s="52" t="s">
        <v>278</v>
      </c>
      <c r="G370" s="52" t="s">
        <v>531</v>
      </c>
      <c r="H370" s="52" t="s">
        <v>237</v>
      </c>
      <c r="I370" s="52" t="s">
        <v>144</v>
      </c>
      <c r="J370" s="52" t="s">
        <v>342</v>
      </c>
      <c r="K370" s="52" t="s">
        <v>278</v>
      </c>
    </row>
    <row r="371" spans="2:11" x14ac:dyDescent="0.2">
      <c r="B371" s="55">
        <v>366</v>
      </c>
      <c r="C371" s="50" t="s">
        <v>980</v>
      </c>
      <c r="D371" s="51" t="s">
        <v>981</v>
      </c>
      <c r="E371" s="52" t="s">
        <v>192</v>
      </c>
      <c r="F371" s="52" t="s">
        <v>151</v>
      </c>
      <c r="G371" s="52" t="s">
        <v>306</v>
      </c>
      <c r="H371" s="52" t="s">
        <v>150</v>
      </c>
      <c r="I371" s="52" t="s">
        <v>270</v>
      </c>
      <c r="J371" s="52" t="s">
        <v>472</v>
      </c>
      <c r="K371" s="52" t="s">
        <v>264</v>
      </c>
    </row>
    <row r="372" spans="2:11" x14ac:dyDescent="0.2">
      <c r="B372" s="55">
        <v>367</v>
      </c>
      <c r="C372" s="50" t="s">
        <v>982</v>
      </c>
      <c r="D372" s="51" t="s">
        <v>983</v>
      </c>
      <c r="E372" s="52" t="s">
        <v>287</v>
      </c>
      <c r="F372" s="52" t="s">
        <v>552</v>
      </c>
      <c r="G372" s="52" t="s">
        <v>274</v>
      </c>
      <c r="H372" s="52" t="s">
        <v>309</v>
      </c>
      <c r="I372" s="52" t="s">
        <v>540</v>
      </c>
      <c r="J372" s="52" t="s">
        <v>969</v>
      </c>
      <c r="K372" s="52" t="s">
        <v>775</v>
      </c>
    </row>
    <row r="373" spans="2:11" x14ac:dyDescent="0.2">
      <c r="B373" s="55">
        <v>368</v>
      </c>
      <c r="C373" s="50" t="s">
        <v>984</v>
      </c>
      <c r="D373" s="51" t="s">
        <v>367</v>
      </c>
      <c r="E373" s="52" t="s">
        <v>182</v>
      </c>
      <c r="F373" s="52" t="s">
        <v>182</v>
      </c>
      <c r="G373" s="52" t="s">
        <v>317</v>
      </c>
      <c r="H373" s="52" t="s">
        <v>144</v>
      </c>
      <c r="I373" s="52" t="s">
        <v>355</v>
      </c>
      <c r="J373" s="52" t="s">
        <v>369</v>
      </c>
      <c r="K373" s="52" t="s">
        <v>313</v>
      </c>
    </row>
    <row r="374" spans="2:11" x14ac:dyDescent="0.2">
      <c r="B374" s="55">
        <v>369</v>
      </c>
      <c r="C374" s="50" t="s">
        <v>985</v>
      </c>
      <c r="D374" s="51" t="s">
        <v>986</v>
      </c>
      <c r="E374" s="52" t="s">
        <v>427</v>
      </c>
      <c r="F374" s="52" t="s">
        <v>197</v>
      </c>
      <c r="G374" s="52" t="s">
        <v>197</v>
      </c>
      <c r="H374" s="52" t="s">
        <v>598</v>
      </c>
      <c r="I374" s="52" t="s">
        <v>350</v>
      </c>
      <c r="J374" s="52" t="s">
        <v>987</v>
      </c>
      <c r="K374" s="52" t="s">
        <v>988</v>
      </c>
    </row>
    <row r="375" spans="2:11" x14ac:dyDescent="0.2">
      <c r="B375" s="55">
        <v>370</v>
      </c>
      <c r="C375" s="50" t="s">
        <v>989</v>
      </c>
      <c r="D375" s="51" t="s">
        <v>990</v>
      </c>
      <c r="E375" s="52" t="s">
        <v>204</v>
      </c>
      <c r="F375" s="52" t="s">
        <v>227</v>
      </c>
      <c r="G375" s="52" t="s">
        <v>285</v>
      </c>
      <c r="H375" s="52" t="s">
        <v>613</v>
      </c>
      <c r="I375" s="52" t="s">
        <v>379</v>
      </c>
      <c r="J375" s="52" t="s">
        <v>453</v>
      </c>
      <c r="K375" s="52" t="s">
        <v>441</v>
      </c>
    </row>
    <row r="376" spans="2:11" x14ac:dyDescent="0.2">
      <c r="B376" s="55">
        <v>371</v>
      </c>
      <c r="C376" s="50" t="s">
        <v>991</v>
      </c>
      <c r="D376" s="51" t="s">
        <v>432</v>
      </c>
      <c r="E376" s="52" t="s">
        <v>186</v>
      </c>
      <c r="F376" s="52" t="s">
        <v>185</v>
      </c>
      <c r="G376" s="52" t="s">
        <v>294</v>
      </c>
      <c r="H376" s="52" t="s">
        <v>294</v>
      </c>
      <c r="I376" s="52" t="s">
        <v>294</v>
      </c>
      <c r="J376" s="52" t="s">
        <v>987</v>
      </c>
      <c r="K376" s="52" t="s">
        <v>452</v>
      </c>
    </row>
    <row r="377" spans="2:11" x14ac:dyDescent="0.2">
      <c r="B377" s="55">
        <v>372</v>
      </c>
      <c r="C377" s="50" t="s">
        <v>992</v>
      </c>
      <c r="D377" s="51" t="s">
        <v>444</v>
      </c>
      <c r="E377" s="52" t="s">
        <v>195</v>
      </c>
      <c r="F377" s="52" t="s">
        <v>315</v>
      </c>
      <c r="G377" s="52" t="s">
        <v>275</v>
      </c>
      <c r="H377" s="52" t="s">
        <v>315</v>
      </c>
      <c r="I377" s="52" t="s">
        <v>249</v>
      </c>
      <c r="J377" s="52" t="s">
        <v>295</v>
      </c>
      <c r="K377" s="52" t="s">
        <v>195</v>
      </c>
    </row>
    <row r="378" spans="2:11" x14ac:dyDescent="0.2">
      <c r="B378" s="55">
        <v>373</v>
      </c>
      <c r="C378" s="50" t="s">
        <v>993</v>
      </c>
      <c r="D378" s="51" t="s">
        <v>261</v>
      </c>
      <c r="E378" s="52" t="s">
        <v>144</v>
      </c>
      <c r="F378" s="52" t="s">
        <v>349</v>
      </c>
      <c r="G378" s="52" t="s">
        <v>450</v>
      </c>
      <c r="H378" s="52" t="s">
        <v>349</v>
      </c>
      <c r="I378" s="52" t="s">
        <v>144</v>
      </c>
      <c r="J378" s="52" t="s">
        <v>228</v>
      </c>
      <c r="K378" s="52" t="s">
        <v>205</v>
      </c>
    </row>
    <row r="379" spans="2:11" x14ac:dyDescent="0.2">
      <c r="B379" s="55">
        <v>374</v>
      </c>
      <c r="C379" s="50" t="s">
        <v>994</v>
      </c>
      <c r="D379" s="51" t="s">
        <v>995</v>
      </c>
      <c r="E379" s="52" t="s">
        <v>250</v>
      </c>
      <c r="F379" s="52" t="s">
        <v>146</v>
      </c>
      <c r="G379" s="52" t="s">
        <v>192</v>
      </c>
      <c r="H379" s="52" t="s">
        <v>355</v>
      </c>
      <c r="I379" s="52" t="s">
        <v>199</v>
      </c>
      <c r="J379" s="52" t="s">
        <v>540</v>
      </c>
      <c r="K379" s="52" t="s">
        <v>551</v>
      </c>
    </row>
    <row r="380" spans="2:11" x14ac:dyDescent="0.2">
      <c r="B380" s="55">
        <v>375</v>
      </c>
      <c r="C380" s="50" t="s">
        <v>996</v>
      </c>
      <c r="D380" s="51" t="s">
        <v>447</v>
      </c>
      <c r="E380" s="52" t="s">
        <v>154</v>
      </c>
      <c r="F380" s="52" t="s">
        <v>472</v>
      </c>
      <c r="G380" s="52" t="s">
        <v>351</v>
      </c>
      <c r="H380" s="52" t="s">
        <v>263</v>
      </c>
      <c r="I380" s="52" t="s">
        <v>368</v>
      </c>
      <c r="J380" s="52" t="s">
        <v>997</v>
      </c>
      <c r="K380" s="52" t="s">
        <v>453</v>
      </c>
    </row>
    <row r="381" spans="2:11" x14ac:dyDescent="0.2">
      <c r="B381" s="55">
        <v>376</v>
      </c>
      <c r="C381" s="50" t="s">
        <v>998</v>
      </c>
      <c r="D381" s="51" t="s">
        <v>135</v>
      </c>
      <c r="E381" s="52" t="s">
        <v>264</v>
      </c>
      <c r="F381" s="52" t="s">
        <v>278</v>
      </c>
      <c r="G381" s="52" t="s">
        <v>278</v>
      </c>
      <c r="H381" s="52" t="s">
        <v>278</v>
      </c>
      <c r="I381" s="52" t="s">
        <v>278</v>
      </c>
      <c r="J381" s="52" t="s">
        <v>186</v>
      </c>
      <c r="K381" s="52" t="s">
        <v>264</v>
      </c>
    </row>
    <row r="382" spans="2:11" x14ac:dyDescent="0.2">
      <c r="B382" s="55">
        <v>377</v>
      </c>
      <c r="C382" s="50" t="s">
        <v>999</v>
      </c>
      <c r="D382" s="51" t="s">
        <v>293</v>
      </c>
      <c r="E382" s="52" t="s">
        <v>313</v>
      </c>
      <c r="F382" s="52" t="s">
        <v>313</v>
      </c>
      <c r="G382" s="52" t="s">
        <v>355</v>
      </c>
      <c r="H382" s="52" t="s">
        <v>144</v>
      </c>
      <c r="I382" s="52" t="s">
        <v>313</v>
      </c>
      <c r="J382" s="52" t="s">
        <v>317</v>
      </c>
      <c r="K382" s="52" t="s">
        <v>355</v>
      </c>
    </row>
    <row r="383" spans="2:11" x14ac:dyDescent="0.2">
      <c r="B383" s="55">
        <v>378</v>
      </c>
      <c r="C383" s="50" t="s">
        <v>1000</v>
      </c>
      <c r="D383" s="51" t="s">
        <v>149</v>
      </c>
      <c r="E383" s="52" t="s">
        <v>268</v>
      </c>
      <c r="F383" s="52" t="s">
        <v>770</v>
      </c>
      <c r="G383" s="52" t="s">
        <v>228</v>
      </c>
      <c r="H383" s="52" t="s">
        <v>271</v>
      </c>
      <c r="I383" s="52" t="s">
        <v>269</v>
      </c>
      <c r="J383" s="52" t="s">
        <v>378</v>
      </c>
      <c r="K383" s="52" t="s">
        <v>228</v>
      </c>
    </row>
    <row r="384" spans="2:11" x14ac:dyDescent="0.2">
      <c r="B384" s="55">
        <v>379</v>
      </c>
      <c r="C384" s="50" t="s">
        <v>1001</v>
      </c>
      <c r="D384" s="51" t="s">
        <v>1002</v>
      </c>
      <c r="E384" s="52" t="s">
        <v>527</v>
      </c>
      <c r="F384" s="52" t="s">
        <v>436</v>
      </c>
      <c r="G384" s="52" t="s">
        <v>327</v>
      </c>
      <c r="H384" s="52" t="s">
        <v>573</v>
      </c>
      <c r="I384" s="52" t="s">
        <v>249</v>
      </c>
      <c r="J384" s="52" t="s">
        <v>754</v>
      </c>
      <c r="K384" s="52" t="s">
        <v>180</v>
      </c>
    </row>
    <row r="385" spans="2:11" x14ac:dyDescent="0.2">
      <c r="B385" s="55">
        <v>380</v>
      </c>
      <c r="C385" s="50" t="s">
        <v>1003</v>
      </c>
      <c r="D385" s="51" t="s">
        <v>608</v>
      </c>
      <c r="E385" s="52" t="s">
        <v>144</v>
      </c>
      <c r="F385" s="52" t="s">
        <v>144</v>
      </c>
      <c r="G385" s="52" t="s">
        <v>144</v>
      </c>
      <c r="H385" s="52" t="s">
        <v>144</v>
      </c>
      <c r="I385" s="52" t="s">
        <v>144</v>
      </c>
      <c r="J385" s="52" t="s">
        <v>144</v>
      </c>
      <c r="K385" s="52" t="s">
        <v>144</v>
      </c>
    </row>
    <row r="386" spans="2:11" x14ac:dyDescent="0.2">
      <c r="B386" s="55">
        <v>381</v>
      </c>
      <c r="C386" s="50" t="s">
        <v>1004</v>
      </c>
      <c r="D386" s="51" t="s">
        <v>590</v>
      </c>
      <c r="E386" s="52" t="s">
        <v>238</v>
      </c>
      <c r="F386" s="52" t="s">
        <v>199</v>
      </c>
      <c r="G386" s="52" t="s">
        <v>199</v>
      </c>
      <c r="H386" s="52" t="s">
        <v>144</v>
      </c>
      <c r="I386" s="52" t="s">
        <v>238</v>
      </c>
      <c r="J386" s="52" t="s">
        <v>691</v>
      </c>
      <c r="K386" s="52" t="s">
        <v>199</v>
      </c>
    </row>
    <row r="387" spans="2:11" x14ac:dyDescent="0.2">
      <c r="B387" s="55">
        <v>382</v>
      </c>
      <c r="C387" s="50" t="s">
        <v>1005</v>
      </c>
      <c r="D387" s="51" t="s">
        <v>444</v>
      </c>
      <c r="E387" s="52" t="s">
        <v>139</v>
      </c>
      <c r="F387" s="52" t="s">
        <v>139</v>
      </c>
      <c r="G387" s="52" t="s">
        <v>314</v>
      </c>
      <c r="H387" s="52" t="s">
        <v>139</v>
      </c>
      <c r="I387" s="52" t="s">
        <v>314</v>
      </c>
      <c r="J387" s="52" t="s">
        <v>551</v>
      </c>
      <c r="K387" s="52" t="s">
        <v>215</v>
      </c>
    </row>
    <row r="388" spans="2:11" x14ac:dyDescent="0.2">
      <c r="B388" s="55">
        <v>383</v>
      </c>
      <c r="C388" s="50" t="s">
        <v>1006</v>
      </c>
      <c r="D388" s="51" t="s">
        <v>1007</v>
      </c>
      <c r="E388" s="52" t="s">
        <v>182</v>
      </c>
      <c r="F388" s="52" t="s">
        <v>659</v>
      </c>
      <c r="G388" s="52" t="s">
        <v>240</v>
      </c>
      <c r="H388" s="52" t="s">
        <v>313</v>
      </c>
      <c r="I388" s="52" t="s">
        <v>448</v>
      </c>
      <c r="J388" s="52" t="s">
        <v>522</v>
      </c>
      <c r="K388" s="52" t="s">
        <v>240</v>
      </c>
    </row>
    <row r="389" spans="2:11" x14ac:dyDescent="0.2">
      <c r="B389" s="55">
        <v>384</v>
      </c>
      <c r="C389" s="50" t="s">
        <v>1008</v>
      </c>
      <c r="D389" s="51" t="s">
        <v>812</v>
      </c>
      <c r="E389" s="52" t="s">
        <v>369</v>
      </c>
      <c r="F389" s="52" t="s">
        <v>515</v>
      </c>
      <c r="G389" s="52" t="s">
        <v>633</v>
      </c>
      <c r="H389" s="52" t="s">
        <v>562</v>
      </c>
      <c r="I389" s="52" t="s">
        <v>562</v>
      </c>
      <c r="J389" s="52" t="s">
        <v>1009</v>
      </c>
      <c r="K389" s="52" t="s">
        <v>1010</v>
      </c>
    </row>
    <row r="390" spans="2:11" x14ac:dyDescent="0.2">
      <c r="B390" s="55">
        <v>385</v>
      </c>
      <c r="C390" s="50" t="s">
        <v>1011</v>
      </c>
      <c r="D390" s="51" t="s">
        <v>566</v>
      </c>
      <c r="E390" s="52" t="s">
        <v>250</v>
      </c>
      <c r="F390" s="52" t="s">
        <v>205</v>
      </c>
      <c r="G390" s="52" t="s">
        <v>275</v>
      </c>
      <c r="H390" s="52" t="s">
        <v>685</v>
      </c>
      <c r="I390" s="52" t="s">
        <v>685</v>
      </c>
      <c r="J390" s="52" t="s">
        <v>488</v>
      </c>
      <c r="K390" s="52" t="s">
        <v>331</v>
      </c>
    </row>
    <row r="391" spans="2:11" x14ac:dyDescent="0.2">
      <c r="B391" s="55">
        <v>386</v>
      </c>
      <c r="C391" s="50" t="s">
        <v>1012</v>
      </c>
      <c r="D391" s="51" t="s">
        <v>1013</v>
      </c>
      <c r="E391" s="52" t="s">
        <v>410</v>
      </c>
      <c r="F391" s="52" t="s">
        <v>137</v>
      </c>
      <c r="G391" s="52" t="s">
        <v>410</v>
      </c>
      <c r="H391" s="52" t="s">
        <v>279</v>
      </c>
      <c r="I391" s="52" t="s">
        <v>179</v>
      </c>
      <c r="J391" s="52" t="s">
        <v>369</v>
      </c>
      <c r="K391" s="52" t="s">
        <v>176</v>
      </c>
    </row>
    <row r="392" spans="2:11" x14ac:dyDescent="0.2">
      <c r="B392" s="55">
        <v>387</v>
      </c>
      <c r="C392" s="50" t="s">
        <v>1014</v>
      </c>
      <c r="D392" s="51" t="s">
        <v>1015</v>
      </c>
      <c r="E392" s="52" t="s">
        <v>185</v>
      </c>
      <c r="F392" s="52" t="s">
        <v>189</v>
      </c>
      <c r="G392" s="52" t="s">
        <v>306</v>
      </c>
      <c r="H392" s="52" t="s">
        <v>199</v>
      </c>
      <c r="I392" s="52" t="s">
        <v>192</v>
      </c>
      <c r="J392" s="52" t="s">
        <v>675</v>
      </c>
      <c r="K392" s="52" t="s">
        <v>189</v>
      </c>
    </row>
    <row r="393" spans="2:11" x14ac:dyDescent="0.2">
      <c r="B393" s="55">
        <v>388</v>
      </c>
      <c r="C393" s="50" t="s">
        <v>1016</v>
      </c>
      <c r="D393" s="51" t="s">
        <v>432</v>
      </c>
      <c r="E393" s="52" t="s">
        <v>184</v>
      </c>
      <c r="F393" s="52" t="s">
        <v>184</v>
      </c>
      <c r="G393" s="52" t="s">
        <v>313</v>
      </c>
      <c r="H393" s="52" t="s">
        <v>313</v>
      </c>
      <c r="I393" s="52" t="s">
        <v>313</v>
      </c>
      <c r="J393" s="52" t="s">
        <v>184</v>
      </c>
      <c r="K393" s="52" t="s">
        <v>184</v>
      </c>
    </row>
    <row r="394" spans="2:11" x14ac:dyDescent="0.2">
      <c r="B394" s="55">
        <v>389</v>
      </c>
      <c r="C394" s="50" t="s">
        <v>1017</v>
      </c>
      <c r="D394" s="51" t="s">
        <v>1018</v>
      </c>
      <c r="E394" s="52" t="s">
        <v>307</v>
      </c>
      <c r="F394" s="52" t="s">
        <v>263</v>
      </c>
      <c r="G394" s="52" t="s">
        <v>361</v>
      </c>
      <c r="H394" s="52" t="s">
        <v>263</v>
      </c>
      <c r="I394" s="52" t="s">
        <v>640</v>
      </c>
      <c r="J394" s="52" t="s">
        <v>1019</v>
      </c>
      <c r="K394" s="52" t="s">
        <v>307</v>
      </c>
    </row>
    <row r="395" spans="2:11" x14ac:dyDescent="0.2">
      <c r="B395" s="55">
        <v>390</v>
      </c>
      <c r="C395" s="50" t="s">
        <v>1020</v>
      </c>
      <c r="D395" s="51" t="s">
        <v>418</v>
      </c>
      <c r="E395" s="52" t="s">
        <v>184</v>
      </c>
      <c r="F395" s="52" t="s">
        <v>368</v>
      </c>
      <c r="G395" s="52" t="s">
        <v>369</v>
      </c>
      <c r="H395" s="52" t="s">
        <v>317</v>
      </c>
      <c r="I395" s="52" t="s">
        <v>355</v>
      </c>
      <c r="J395" s="52" t="s">
        <v>636</v>
      </c>
      <c r="K395" s="52" t="s">
        <v>369</v>
      </c>
    </row>
    <row r="396" spans="2:11" x14ac:dyDescent="0.2">
      <c r="B396" s="55">
        <v>391</v>
      </c>
      <c r="C396" s="50" t="s">
        <v>1021</v>
      </c>
      <c r="D396" s="51" t="s">
        <v>375</v>
      </c>
      <c r="E396" s="52" t="s">
        <v>176</v>
      </c>
      <c r="F396" s="52" t="s">
        <v>144</v>
      </c>
      <c r="G396" s="52" t="s">
        <v>341</v>
      </c>
      <c r="H396" s="52" t="s">
        <v>144</v>
      </c>
      <c r="I396" s="52" t="s">
        <v>144</v>
      </c>
      <c r="J396" s="52" t="s">
        <v>176</v>
      </c>
      <c r="K396" s="52" t="s">
        <v>341</v>
      </c>
    </row>
    <row r="397" spans="2:11" x14ac:dyDescent="0.2">
      <c r="B397" s="55">
        <v>392</v>
      </c>
      <c r="C397" s="50" t="s">
        <v>1022</v>
      </c>
      <c r="D397" s="51" t="s">
        <v>492</v>
      </c>
      <c r="E397" s="52" t="s">
        <v>252</v>
      </c>
      <c r="F397" s="52" t="s">
        <v>481</v>
      </c>
      <c r="G397" s="52" t="s">
        <v>206</v>
      </c>
      <c r="H397" s="52" t="s">
        <v>144</v>
      </c>
      <c r="I397" s="52" t="s">
        <v>233</v>
      </c>
      <c r="J397" s="52" t="s">
        <v>159</v>
      </c>
      <c r="K397" s="52" t="s">
        <v>215</v>
      </c>
    </row>
    <row r="398" spans="2:11" x14ac:dyDescent="0.2">
      <c r="B398" s="55">
        <v>393</v>
      </c>
      <c r="C398" s="50" t="s">
        <v>1023</v>
      </c>
      <c r="D398" s="51" t="s">
        <v>1024</v>
      </c>
      <c r="E398" s="52" t="s">
        <v>189</v>
      </c>
      <c r="F398" s="52" t="s">
        <v>327</v>
      </c>
      <c r="G398" s="52" t="s">
        <v>327</v>
      </c>
      <c r="H398" s="52" t="s">
        <v>573</v>
      </c>
      <c r="I398" s="52" t="s">
        <v>232</v>
      </c>
      <c r="J398" s="52" t="s">
        <v>438</v>
      </c>
      <c r="K398" s="52" t="s">
        <v>234</v>
      </c>
    </row>
    <row r="399" spans="2:11" x14ac:dyDescent="0.2">
      <c r="B399" s="55">
        <v>394</v>
      </c>
      <c r="C399" s="50" t="s">
        <v>1025</v>
      </c>
      <c r="D399" s="51" t="s">
        <v>680</v>
      </c>
      <c r="E399" s="52" t="s">
        <v>216</v>
      </c>
      <c r="F399" s="52" t="s">
        <v>729</v>
      </c>
      <c r="G399" s="52" t="s">
        <v>345</v>
      </c>
      <c r="H399" s="52" t="s">
        <v>144</v>
      </c>
      <c r="I399" s="52" t="s">
        <v>216</v>
      </c>
      <c r="J399" s="52" t="s">
        <v>747</v>
      </c>
      <c r="K399" s="52" t="s">
        <v>345</v>
      </c>
    </row>
    <row r="400" spans="2:11" x14ac:dyDescent="0.2">
      <c r="B400" s="55">
        <v>395</v>
      </c>
      <c r="C400" s="50" t="s">
        <v>1026</v>
      </c>
      <c r="D400" s="51" t="s">
        <v>667</v>
      </c>
      <c r="E400" s="52" t="s">
        <v>144</v>
      </c>
      <c r="F400" s="52" t="s">
        <v>147</v>
      </c>
      <c r="G400" s="52" t="s">
        <v>306</v>
      </c>
      <c r="H400" s="52" t="s">
        <v>144</v>
      </c>
      <c r="I400" s="52" t="s">
        <v>198</v>
      </c>
      <c r="J400" s="52" t="s">
        <v>306</v>
      </c>
      <c r="K400" s="52" t="s">
        <v>147</v>
      </c>
    </row>
    <row r="401" spans="2:11" x14ac:dyDescent="0.2">
      <c r="B401" s="55">
        <v>396</v>
      </c>
      <c r="C401" s="50" t="s">
        <v>1027</v>
      </c>
      <c r="D401" s="51" t="s">
        <v>236</v>
      </c>
      <c r="E401" s="52" t="s">
        <v>198</v>
      </c>
      <c r="F401" s="52" t="s">
        <v>166</v>
      </c>
      <c r="G401" s="52" t="s">
        <v>884</v>
      </c>
      <c r="H401" s="52" t="s">
        <v>1028</v>
      </c>
      <c r="I401" s="52" t="s">
        <v>419</v>
      </c>
      <c r="J401" s="52" t="s">
        <v>168</v>
      </c>
      <c r="K401" s="52" t="s">
        <v>419</v>
      </c>
    </row>
    <row r="402" spans="2:11" x14ac:dyDescent="0.2">
      <c r="B402" s="55">
        <v>397</v>
      </c>
      <c r="C402" s="50" t="s">
        <v>1029</v>
      </c>
      <c r="D402" s="51" t="s">
        <v>383</v>
      </c>
      <c r="E402" s="52" t="s">
        <v>809</v>
      </c>
      <c r="F402" s="52" t="s">
        <v>1030</v>
      </c>
      <c r="G402" s="52" t="s">
        <v>1031</v>
      </c>
      <c r="H402" s="52" t="s">
        <v>468</v>
      </c>
      <c r="I402" s="52" t="s">
        <v>385</v>
      </c>
      <c r="J402" s="52" t="s">
        <v>810</v>
      </c>
      <c r="K402" s="52" t="s">
        <v>1032</v>
      </c>
    </row>
    <row r="403" spans="2:11" x14ac:dyDescent="0.2">
      <c r="B403" s="55">
        <v>398</v>
      </c>
      <c r="C403" s="50" t="s">
        <v>1033</v>
      </c>
      <c r="D403" s="51" t="s">
        <v>1034</v>
      </c>
      <c r="E403" s="52" t="s">
        <v>158</v>
      </c>
      <c r="F403" s="52" t="s">
        <v>249</v>
      </c>
      <c r="G403" s="52" t="s">
        <v>205</v>
      </c>
      <c r="H403" s="52" t="s">
        <v>237</v>
      </c>
      <c r="I403" s="52" t="s">
        <v>334</v>
      </c>
      <c r="J403" s="52" t="s">
        <v>866</v>
      </c>
      <c r="K403" s="52" t="s">
        <v>165</v>
      </c>
    </row>
    <row r="404" spans="2:11" x14ac:dyDescent="0.2">
      <c r="B404" s="55">
        <v>399</v>
      </c>
      <c r="C404" s="50" t="s">
        <v>1033</v>
      </c>
      <c r="D404" s="51" t="s">
        <v>1034</v>
      </c>
      <c r="E404" s="52" t="s">
        <v>158</v>
      </c>
      <c r="F404" s="52" t="s">
        <v>249</v>
      </c>
      <c r="G404" s="52" t="s">
        <v>205</v>
      </c>
      <c r="H404" s="52" t="s">
        <v>237</v>
      </c>
      <c r="I404" s="52" t="s">
        <v>334</v>
      </c>
      <c r="J404" s="52" t="s">
        <v>866</v>
      </c>
      <c r="K404" s="52" t="s">
        <v>165</v>
      </c>
    </row>
    <row r="405" spans="2:11" x14ac:dyDescent="0.2">
      <c r="B405" s="55">
        <v>400</v>
      </c>
      <c r="C405" s="50" t="s">
        <v>1035</v>
      </c>
      <c r="D405" s="51" t="s">
        <v>940</v>
      </c>
      <c r="E405" s="52" t="s">
        <v>691</v>
      </c>
      <c r="F405" s="52" t="s">
        <v>337</v>
      </c>
      <c r="G405" s="52" t="s">
        <v>159</v>
      </c>
      <c r="H405" s="52" t="s">
        <v>239</v>
      </c>
      <c r="I405" s="52" t="s">
        <v>251</v>
      </c>
      <c r="J405" s="52" t="s">
        <v>775</v>
      </c>
      <c r="K405" s="52" t="s">
        <v>671</v>
      </c>
    </row>
    <row r="406" spans="2:11" x14ac:dyDescent="0.2">
      <c r="B406" s="55">
        <v>401</v>
      </c>
      <c r="C406" s="50" t="s">
        <v>1035</v>
      </c>
      <c r="D406" s="51" t="s">
        <v>940</v>
      </c>
      <c r="E406" s="52" t="s">
        <v>691</v>
      </c>
      <c r="F406" s="52" t="s">
        <v>337</v>
      </c>
      <c r="G406" s="52" t="s">
        <v>159</v>
      </c>
      <c r="H406" s="52" t="s">
        <v>239</v>
      </c>
      <c r="I406" s="52" t="s">
        <v>251</v>
      </c>
      <c r="J406" s="52" t="s">
        <v>775</v>
      </c>
      <c r="K406" s="52" t="s">
        <v>671</v>
      </c>
    </row>
    <row r="407" spans="2:11" x14ac:dyDescent="0.2">
      <c r="B407" s="55">
        <v>402</v>
      </c>
      <c r="C407" s="50" t="s">
        <v>1036</v>
      </c>
      <c r="D407" s="51" t="s">
        <v>650</v>
      </c>
      <c r="E407" s="52" t="s">
        <v>205</v>
      </c>
      <c r="F407" s="52" t="s">
        <v>488</v>
      </c>
      <c r="G407" s="52" t="s">
        <v>228</v>
      </c>
      <c r="H407" s="52" t="s">
        <v>238</v>
      </c>
      <c r="I407" s="52" t="s">
        <v>251</v>
      </c>
      <c r="J407" s="52" t="s">
        <v>262</v>
      </c>
      <c r="K407" s="52" t="s">
        <v>245</v>
      </c>
    </row>
    <row r="408" spans="2:11" x14ac:dyDescent="0.2">
      <c r="B408" s="55">
        <v>403</v>
      </c>
      <c r="C408" s="50" t="s">
        <v>1037</v>
      </c>
      <c r="D408" s="51" t="s">
        <v>497</v>
      </c>
      <c r="E408" s="52" t="s">
        <v>249</v>
      </c>
      <c r="F408" s="52" t="s">
        <v>527</v>
      </c>
      <c r="G408" s="52" t="s">
        <v>249</v>
      </c>
      <c r="H408" s="52" t="s">
        <v>527</v>
      </c>
      <c r="I408" s="52" t="s">
        <v>144</v>
      </c>
      <c r="J408" s="52" t="s">
        <v>384</v>
      </c>
      <c r="K408" s="52" t="s">
        <v>527</v>
      </c>
    </row>
    <row r="409" spans="2:11" x14ac:dyDescent="0.2">
      <c r="B409" s="55">
        <v>404</v>
      </c>
      <c r="C409" s="50" t="s">
        <v>1038</v>
      </c>
      <c r="D409" s="51" t="s">
        <v>432</v>
      </c>
      <c r="E409" s="52" t="s">
        <v>294</v>
      </c>
      <c r="F409" s="52" t="s">
        <v>186</v>
      </c>
      <c r="G409" s="52" t="s">
        <v>186</v>
      </c>
      <c r="H409" s="52" t="s">
        <v>987</v>
      </c>
      <c r="I409" s="52" t="s">
        <v>294</v>
      </c>
      <c r="J409" s="52" t="s">
        <v>1039</v>
      </c>
      <c r="K409" s="52" t="s">
        <v>186</v>
      </c>
    </row>
    <row r="410" spans="2:11" x14ac:dyDescent="0.2">
      <c r="B410" s="55">
        <v>405</v>
      </c>
      <c r="C410" s="50" t="s">
        <v>1040</v>
      </c>
      <c r="D410" s="51" t="s">
        <v>1041</v>
      </c>
      <c r="E410" s="52" t="s">
        <v>179</v>
      </c>
      <c r="F410" s="52" t="s">
        <v>152</v>
      </c>
      <c r="G410" s="52" t="s">
        <v>259</v>
      </c>
      <c r="H410" s="52" t="s">
        <v>192</v>
      </c>
      <c r="I410" s="52" t="s">
        <v>182</v>
      </c>
      <c r="J410" s="52" t="s">
        <v>660</v>
      </c>
      <c r="K410" s="52" t="s">
        <v>259</v>
      </c>
    </row>
    <row r="411" spans="2:11" x14ac:dyDescent="0.2">
      <c r="B411" s="55">
        <v>406</v>
      </c>
      <c r="C411" s="50" t="s">
        <v>1042</v>
      </c>
      <c r="D411" s="51" t="s">
        <v>359</v>
      </c>
      <c r="E411" s="52" t="s">
        <v>199</v>
      </c>
      <c r="F411" s="52" t="s">
        <v>168</v>
      </c>
      <c r="G411" s="52" t="s">
        <v>179</v>
      </c>
      <c r="H411" s="52" t="s">
        <v>168</v>
      </c>
      <c r="I411" s="52" t="s">
        <v>189</v>
      </c>
      <c r="J411" s="52" t="s">
        <v>230</v>
      </c>
      <c r="K411" s="52" t="s">
        <v>211</v>
      </c>
    </row>
    <row r="412" spans="2:11" x14ac:dyDescent="0.2">
      <c r="B412" s="55">
        <v>407</v>
      </c>
      <c r="C412" s="50" t="s">
        <v>1043</v>
      </c>
      <c r="D412" s="51" t="s">
        <v>1044</v>
      </c>
      <c r="E412" s="52" t="s">
        <v>327</v>
      </c>
      <c r="F412" s="52" t="s">
        <v>410</v>
      </c>
      <c r="G412" s="52" t="s">
        <v>349</v>
      </c>
      <c r="H412" s="52" t="s">
        <v>171</v>
      </c>
      <c r="I412" s="52" t="s">
        <v>168</v>
      </c>
      <c r="J412" s="52" t="s">
        <v>809</v>
      </c>
      <c r="K412" s="52" t="s">
        <v>201</v>
      </c>
    </row>
    <row r="413" spans="2:11" x14ac:dyDescent="0.2">
      <c r="B413" s="55">
        <v>408</v>
      </c>
      <c r="C413" s="50" t="s">
        <v>1045</v>
      </c>
      <c r="D413" s="51" t="s">
        <v>762</v>
      </c>
      <c r="E413" s="52" t="s">
        <v>481</v>
      </c>
      <c r="F413" s="52" t="s">
        <v>503</v>
      </c>
      <c r="G413" s="52" t="s">
        <v>305</v>
      </c>
      <c r="H413" s="52" t="s">
        <v>503</v>
      </c>
      <c r="I413" s="52" t="s">
        <v>481</v>
      </c>
      <c r="J413" s="52" t="s">
        <v>552</v>
      </c>
      <c r="K413" s="52" t="s">
        <v>305</v>
      </c>
    </row>
    <row r="414" spans="2:11" x14ac:dyDescent="0.2">
      <c r="B414" s="55">
        <v>409</v>
      </c>
      <c r="C414" s="50" t="s">
        <v>1046</v>
      </c>
      <c r="D414" s="51" t="s">
        <v>357</v>
      </c>
      <c r="E414" s="52" t="s">
        <v>301</v>
      </c>
      <c r="F414" s="52" t="s">
        <v>144</v>
      </c>
      <c r="G414" s="52" t="s">
        <v>144</v>
      </c>
      <c r="H414" s="52" t="s">
        <v>144</v>
      </c>
      <c r="I414" s="52" t="s">
        <v>144</v>
      </c>
      <c r="J414" s="52" t="s">
        <v>301</v>
      </c>
      <c r="K414" s="52" t="s">
        <v>144</v>
      </c>
    </row>
    <row r="415" spans="2:11" x14ac:dyDescent="0.2">
      <c r="B415" s="55">
        <v>410</v>
      </c>
      <c r="C415" s="50" t="s">
        <v>1047</v>
      </c>
      <c r="D415" s="51" t="s">
        <v>490</v>
      </c>
      <c r="E415" s="52" t="s">
        <v>137</v>
      </c>
      <c r="F415" s="52" t="s">
        <v>691</v>
      </c>
      <c r="G415" s="52" t="s">
        <v>441</v>
      </c>
      <c r="H415" s="52" t="s">
        <v>190</v>
      </c>
      <c r="I415" s="52" t="s">
        <v>136</v>
      </c>
      <c r="J415" s="52" t="s">
        <v>291</v>
      </c>
      <c r="K415" s="52" t="s">
        <v>146</v>
      </c>
    </row>
    <row r="416" spans="2:11" x14ac:dyDescent="0.2">
      <c r="B416" s="55">
        <v>411</v>
      </c>
      <c r="C416" s="50" t="s">
        <v>1048</v>
      </c>
      <c r="D416" s="53" t="s">
        <v>149</v>
      </c>
      <c r="E416" s="54" t="s">
        <v>1049</v>
      </c>
      <c r="F416" s="54" t="s">
        <v>1050</v>
      </c>
      <c r="G416" s="54" t="s">
        <v>552</v>
      </c>
      <c r="H416" s="54" t="s">
        <v>140</v>
      </c>
      <c r="I416" s="54" t="s">
        <v>640</v>
      </c>
      <c r="J416" s="54" t="s">
        <v>1051</v>
      </c>
      <c r="K416" s="54" t="s">
        <v>969</v>
      </c>
    </row>
    <row r="417" spans="2:11" x14ac:dyDescent="0.2">
      <c r="B417" s="55">
        <v>412</v>
      </c>
      <c r="C417" s="50" t="s">
        <v>1052</v>
      </c>
      <c r="D417" s="51" t="s">
        <v>1053</v>
      </c>
      <c r="E417" s="52" t="s">
        <v>269</v>
      </c>
      <c r="F417" s="52" t="s">
        <v>270</v>
      </c>
      <c r="G417" s="52" t="s">
        <v>185</v>
      </c>
      <c r="H417" s="52" t="s">
        <v>269</v>
      </c>
      <c r="I417" s="52" t="s">
        <v>251</v>
      </c>
      <c r="J417" s="52" t="s">
        <v>385</v>
      </c>
      <c r="K417" s="52" t="s">
        <v>161</v>
      </c>
    </row>
    <row r="418" spans="2:11" x14ac:dyDescent="0.2">
      <c r="B418" s="55">
        <v>413</v>
      </c>
      <c r="C418" s="50" t="s">
        <v>1054</v>
      </c>
      <c r="D418" s="51" t="s">
        <v>667</v>
      </c>
      <c r="E418" s="52" t="s">
        <v>234</v>
      </c>
      <c r="F418" s="52" t="s">
        <v>495</v>
      </c>
      <c r="G418" s="52" t="s">
        <v>441</v>
      </c>
      <c r="H418" s="52" t="s">
        <v>228</v>
      </c>
      <c r="I418" s="52" t="s">
        <v>441</v>
      </c>
      <c r="J418" s="52" t="s">
        <v>958</v>
      </c>
      <c r="K418" s="52" t="s">
        <v>275</v>
      </c>
    </row>
    <row r="419" spans="2:11" x14ac:dyDescent="0.2">
      <c r="B419" s="55">
        <v>414</v>
      </c>
      <c r="C419" s="50" t="s">
        <v>1055</v>
      </c>
      <c r="D419" s="51" t="s">
        <v>1056</v>
      </c>
      <c r="E419" s="52" t="s">
        <v>251</v>
      </c>
      <c r="F419" s="52" t="s">
        <v>252</v>
      </c>
      <c r="G419" s="52" t="s">
        <v>238</v>
      </c>
      <c r="H419" s="52" t="s">
        <v>144</v>
      </c>
      <c r="I419" s="52" t="s">
        <v>463</v>
      </c>
      <c r="J419" s="52" t="s">
        <v>185</v>
      </c>
      <c r="K419" s="52" t="s">
        <v>238</v>
      </c>
    </row>
    <row r="420" spans="2:11" x14ac:dyDescent="0.2">
      <c r="B420" s="55">
        <v>415</v>
      </c>
      <c r="C420" s="50" t="s">
        <v>1057</v>
      </c>
      <c r="D420" s="51" t="s">
        <v>344</v>
      </c>
      <c r="E420" s="52" t="s">
        <v>144</v>
      </c>
      <c r="F420" s="52" t="s">
        <v>164</v>
      </c>
      <c r="G420" s="52" t="s">
        <v>164</v>
      </c>
      <c r="H420" s="52" t="s">
        <v>168</v>
      </c>
      <c r="I420" s="52" t="s">
        <v>164</v>
      </c>
      <c r="J420" s="52" t="s">
        <v>167</v>
      </c>
      <c r="K420" s="52" t="s">
        <v>168</v>
      </c>
    </row>
    <row r="421" spans="2:11" x14ac:dyDescent="0.2">
      <c r="B421" s="55">
        <v>416</v>
      </c>
      <c r="C421" s="50" t="s">
        <v>1058</v>
      </c>
      <c r="D421" s="51" t="s">
        <v>530</v>
      </c>
      <c r="E421" s="52" t="s">
        <v>147</v>
      </c>
      <c r="F421" s="52" t="s">
        <v>198</v>
      </c>
      <c r="G421" s="52" t="s">
        <v>198</v>
      </c>
      <c r="H421" s="52" t="s">
        <v>198</v>
      </c>
      <c r="I421" s="52" t="s">
        <v>198</v>
      </c>
      <c r="J421" s="52" t="s">
        <v>147</v>
      </c>
      <c r="K421" s="52" t="s">
        <v>198</v>
      </c>
    </row>
    <row r="422" spans="2:11" x14ac:dyDescent="0.2">
      <c r="B422" s="55">
        <v>417</v>
      </c>
      <c r="C422" s="50" t="s">
        <v>1059</v>
      </c>
      <c r="D422" s="51" t="s">
        <v>1060</v>
      </c>
      <c r="E422" s="52" t="s">
        <v>413</v>
      </c>
      <c r="F422" s="52" t="s">
        <v>410</v>
      </c>
      <c r="G422" s="52" t="s">
        <v>588</v>
      </c>
      <c r="H422" s="52" t="s">
        <v>195</v>
      </c>
      <c r="I422" s="52" t="s">
        <v>305</v>
      </c>
      <c r="J422" s="52" t="s">
        <v>814</v>
      </c>
      <c r="K422" s="52" t="s">
        <v>384</v>
      </c>
    </row>
    <row r="423" spans="2:11" x14ac:dyDescent="0.2">
      <c r="B423" s="55">
        <v>418</v>
      </c>
      <c r="C423" s="50" t="s">
        <v>1061</v>
      </c>
      <c r="D423" s="51" t="s">
        <v>502</v>
      </c>
      <c r="E423" s="52" t="s">
        <v>815</v>
      </c>
      <c r="F423" s="52" t="s">
        <v>167</v>
      </c>
      <c r="G423" s="52" t="s">
        <v>640</v>
      </c>
      <c r="H423" s="52" t="s">
        <v>391</v>
      </c>
      <c r="I423" s="52" t="s">
        <v>640</v>
      </c>
      <c r="J423" s="52" t="s">
        <v>1062</v>
      </c>
      <c r="K423" s="52" t="s">
        <v>186</v>
      </c>
    </row>
    <row r="424" spans="2:11" x14ac:dyDescent="0.2">
      <c r="B424" s="55">
        <v>419</v>
      </c>
      <c r="C424" s="50" t="s">
        <v>1063</v>
      </c>
      <c r="D424" s="53" t="s">
        <v>717</v>
      </c>
      <c r="E424" s="54" t="s">
        <v>412</v>
      </c>
      <c r="F424" s="54" t="s">
        <v>467</v>
      </c>
      <c r="G424" s="54" t="s">
        <v>445</v>
      </c>
      <c r="H424" s="54" t="s">
        <v>361</v>
      </c>
      <c r="I424" s="54" t="s">
        <v>467</v>
      </c>
      <c r="J424" s="54" t="s">
        <v>1064</v>
      </c>
      <c r="K424" s="54" t="s">
        <v>281</v>
      </c>
    </row>
    <row r="425" spans="2:11" x14ac:dyDescent="0.2">
      <c r="B425" s="55">
        <v>420</v>
      </c>
      <c r="C425" s="50" t="s">
        <v>1065</v>
      </c>
      <c r="D425" s="51" t="s">
        <v>1066</v>
      </c>
      <c r="E425" s="52" t="s">
        <v>152</v>
      </c>
      <c r="F425" s="52" t="s">
        <v>137</v>
      </c>
      <c r="G425" s="52" t="s">
        <v>671</v>
      </c>
      <c r="H425" s="52" t="s">
        <v>152</v>
      </c>
      <c r="I425" s="52" t="s">
        <v>152</v>
      </c>
      <c r="J425" s="52" t="s">
        <v>200</v>
      </c>
      <c r="K425" s="52" t="s">
        <v>211</v>
      </c>
    </row>
    <row r="426" spans="2:11" x14ac:dyDescent="0.2">
      <c r="B426" s="55">
        <v>421</v>
      </c>
      <c r="C426" s="50" t="s">
        <v>1067</v>
      </c>
      <c r="D426" s="51" t="s">
        <v>214</v>
      </c>
      <c r="E426" s="52" t="s">
        <v>535</v>
      </c>
      <c r="F426" s="52" t="s">
        <v>274</v>
      </c>
      <c r="G426" s="52" t="s">
        <v>275</v>
      </c>
      <c r="H426" s="52" t="s">
        <v>535</v>
      </c>
      <c r="I426" s="52" t="s">
        <v>275</v>
      </c>
      <c r="J426" s="52" t="s">
        <v>817</v>
      </c>
      <c r="K426" s="52" t="s">
        <v>535</v>
      </c>
    </row>
    <row r="427" spans="2:11" x14ac:dyDescent="0.2">
      <c r="B427" s="55">
        <v>422</v>
      </c>
      <c r="C427" s="50" t="s">
        <v>1068</v>
      </c>
      <c r="D427" s="51" t="s">
        <v>825</v>
      </c>
      <c r="E427" s="52" t="s">
        <v>264</v>
      </c>
      <c r="F427" s="52" t="s">
        <v>372</v>
      </c>
      <c r="G427" s="52" t="s">
        <v>264</v>
      </c>
      <c r="H427" s="52" t="s">
        <v>206</v>
      </c>
      <c r="I427" s="52" t="s">
        <v>691</v>
      </c>
      <c r="J427" s="52" t="s">
        <v>442</v>
      </c>
      <c r="K427" s="52" t="s">
        <v>384</v>
      </c>
    </row>
    <row r="428" spans="2:11" x14ac:dyDescent="0.2">
      <c r="B428" s="55">
        <v>423</v>
      </c>
      <c r="C428" s="50" t="s">
        <v>1069</v>
      </c>
      <c r="D428" s="51" t="s">
        <v>418</v>
      </c>
      <c r="E428" s="52" t="s">
        <v>295</v>
      </c>
      <c r="F428" s="52" t="s">
        <v>294</v>
      </c>
      <c r="G428" s="52" t="s">
        <v>295</v>
      </c>
      <c r="H428" s="52" t="s">
        <v>419</v>
      </c>
      <c r="I428" s="52" t="s">
        <v>185</v>
      </c>
      <c r="J428" s="52" t="s">
        <v>452</v>
      </c>
      <c r="K428" s="52" t="s">
        <v>295</v>
      </c>
    </row>
    <row r="429" spans="2:11" x14ac:dyDescent="0.2">
      <c r="B429" s="55">
        <v>424</v>
      </c>
      <c r="C429" s="50" t="s">
        <v>1070</v>
      </c>
      <c r="D429" s="51" t="s">
        <v>667</v>
      </c>
      <c r="E429" s="52" t="s">
        <v>160</v>
      </c>
      <c r="F429" s="52" t="s">
        <v>141</v>
      </c>
      <c r="G429" s="52" t="s">
        <v>831</v>
      </c>
      <c r="H429" s="52" t="s">
        <v>138</v>
      </c>
      <c r="I429" s="52" t="s">
        <v>144</v>
      </c>
      <c r="J429" s="52" t="s">
        <v>1071</v>
      </c>
      <c r="K429" s="52" t="s">
        <v>138</v>
      </c>
    </row>
    <row r="430" spans="2:11" x14ac:dyDescent="0.2">
      <c r="B430" s="55">
        <v>425</v>
      </c>
      <c r="C430" s="50" t="s">
        <v>1072</v>
      </c>
      <c r="D430" s="51" t="s">
        <v>432</v>
      </c>
      <c r="E430" s="52" t="s">
        <v>264</v>
      </c>
      <c r="F430" s="52" t="s">
        <v>264</v>
      </c>
      <c r="G430" s="52" t="s">
        <v>264</v>
      </c>
      <c r="H430" s="52" t="s">
        <v>264</v>
      </c>
      <c r="I430" s="52" t="s">
        <v>279</v>
      </c>
      <c r="J430" s="52" t="s">
        <v>220</v>
      </c>
      <c r="K430" s="52" t="s">
        <v>264</v>
      </c>
    </row>
    <row r="431" spans="2:11" x14ac:dyDescent="0.2">
      <c r="B431" s="55">
        <v>426</v>
      </c>
      <c r="C431" s="50" t="s">
        <v>1073</v>
      </c>
      <c r="D431" s="51" t="s">
        <v>1074</v>
      </c>
      <c r="E431" s="52" t="s">
        <v>249</v>
      </c>
      <c r="F431" s="52" t="s">
        <v>250</v>
      </c>
      <c r="G431" s="52" t="s">
        <v>195</v>
      </c>
      <c r="H431" s="52" t="s">
        <v>252</v>
      </c>
      <c r="I431" s="52" t="s">
        <v>198</v>
      </c>
      <c r="J431" s="52" t="s">
        <v>455</v>
      </c>
      <c r="K431" s="52" t="s">
        <v>189</v>
      </c>
    </row>
    <row r="432" spans="2:11" x14ac:dyDescent="0.2">
      <c r="B432" s="55">
        <v>427</v>
      </c>
      <c r="C432" s="50" t="s">
        <v>1075</v>
      </c>
      <c r="D432" s="51" t="s">
        <v>344</v>
      </c>
      <c r="E432" s="52" t="s">
        <v>167</v>
      </c>
      <c r="F432" s="52" t="s">
        <v>164</v>
      </c>
      <c r="G432" s="52" t="s">
        <v>167</v>
      </c>
      <c r="H432" s="52" t="s">
        <v>144</v>
      </c>
      <c r="I432" s="52" t="s">
        <v>144</v>
      </c>
      <c r="J432" s="52" t="s">
        <v>681</v>
      </c>
      <c r="K432" s="52" t="s">
        <v>164</v>
      </c>
    </row>
    <row r="433" spans="2:11" x14ac:dyDescent="0.2">
      <c r="B433" s="55">
        <v>428</v>
      </c>
      <c r="C433" s="50" t="s">
        <v>1076</v>
      </c>
      <c r="D433" s="51" t="s">
        <v>1077</v>
      </c>
      <c r="E433" s="52" t="s">
        <v>548</v>
      </c>
      <c r="F433" s="52" t="s">
        <v>309</v>
      </c>
      <c r="G433" s="52" t="s">
        <v>894</v>
      </c>
      <c r="H433" s="52" t="s">
        <v>298</v>
      </c>
      <c r="I433" s="52" t="s">
        <v>204</v>
      </c>
      <c r="J433" s="52" t="s">
        <v>988</v>
      </c>
      <c r="K433" s="52" t="s">
        <v>309</v>
      </c>
    </row>
    <row r="434" spans="2:11" x14ac:dyDescent="0.2">
      <c r="B434" s="55">
        <v>429</v>
      </c>
      <c r="C434" s="50" t="s">
        <v>1078</v>
      </c>
      <c r="D434" s="51" t="s">
        <v>1079</v>
      </c>
      <c r="E434" s="52" t="s">
        <v>602</v>
      </c>
      <c r="F434" s="52" t="s">
        <v>249</v>
      </c>
      <c r="G434" s="52" t="s">
        <v>259</v>
      </c>
      <c r="H434" s="52" t="s">
        <v>365</v>
      </c>
      <c r="I434" s="52" t="s">
        <v>172</v>
      </c>
      <c r="J434" s="52" t="s">
        <v>860</v>
      </c>
      <c r="K434" s="52" t="s">
        <v>249</v>
      </c>
    </row>
    <row r="435" spans="2:11" x14ac:dyDescent="0.2">
      <c r="B435" s="55">
        <v>430</v>
      </c>
      <c r="C435" s="50" t="s">
        <v>1080</v>
      </c>
      <c r="D435" s="51" t="s">
        <v>273</v>
      </c>
      <c r="E435" s="52" t="s">
        <v>246</v>
      </c>
      <c r="F435" s="52" t="s">
        <v>275</v>
      </c>
      <c r="G435" s="52" t="s">
        <v>144</v>
      </c>
      <c r="H435" s="52" t="s">
        <v>144</v>
      </c>
      <c r="I435" s="52" t="s">
        <v>144</v>
      </c>
      <c r="J435" s="52" t="s">
        <v>275</v>
      </c>
      <c r="K435" s="52" t="s">
        <v>246</v>
      </c>
    </row>
    <row r="436" spans="2:11" x14ac:dyDescent="0.2">
      <c r="B436" s="55">
        <v>431</v>
      </c>
      <c r="C436" s="50" t="s">
        <v>1081</v>
      </c>
      <c r="D436" s="51" t="s">
        <v>353</v>
      </c>
      <c r="E436" s="52" t="s">
        <v>685</v>
      </c>
      <c r="F436" s="52" t="s">
        <v>685</v>
      </c>
      <c r="G436" s="52" t="s">
        <v>685</v>
      </c>
      <c r="H436" s="52" t="s">
        <v>144</v>
      </c>
      <c r="I436" s="52" t="s">
        <v>685</v>
      </c>
      <c r="J436" s="52" t="s">
        <v>306</v>
      </c>
      <c r="K436" s="52" t="s">
        <v>685</v>
      </c>
    </row>
    <row r="437" spans="2:11" x14ac:dyDescent="0.2">
      <c r="B437" s="55">
        <v>432</v>
      </c>
      <c r="C437" s="50" t="s">
        <v>1081</v>
      </c>
      <c r="D437" s="51" t="s">
        <v>353</v>
      </c>
      <c r="E437" s="52" t="s">
        <v>685</v>
      </c>
      <c r="F437" s="52" t="s">
        <v>685</v>
      </c>
      <c r="G437" s="52" t="s">
        <v>685</v>
      </c>
      <c r="H437" s="52" t="s">
        <v>144</v>
      </c>
      <c r="I437" s="52" t="s">
        <v>685</v>
      </c>
      <c r="J437" s="52" t="s">
        <v>306</v>
      </c>
      <c r="K437" s="52" t="s">
        <v>685</v>
      </c>
    </row>
    <row r="438" spans="2:11" x14ac:dyDescent="0.2">
      <c r="B438" s="55">
        <v>433</v>
      </c>
      <c r="C438" s="50" t="s">
        <v>1082</v>
      </c>
      <c r="D438" s="51" t="s">
        <v>312</v>
      </c>
      <c r="E438" s="52" t="s">
        <v>239</v>
      </c>
      <c r="F438" s="52" t="s">
        <v>239</v>
      </c>
      <c r="G438" s="52" t="s">
        <v>450</v>
      </c>
      <c r="H438" s="52" t="s">
        <v>365</v>
      </c>
      <c r="I438" s="52" t="s">
        <v>158</v>
      </c>
      <c r="J438" s="52" t="s">
        <v>299</v>
      </c>
      <c r="K438" s="52" t="s">
        <v>172</v>
      </c>
    </row>
    <row r="439" spans="2:11" x14ac:dyDescent="0.2">
      <c r="B439" s="55">
        <v>434</v>
      </c>
      <c r="C439" s="50" t="s">
        <v>1082</v>
      </c>
      <c r="D439" s="51" t="s">
        <v>312</v>
      </c>
      <c r="E439" s="52" t="s">
        <v>239</v>
      </c>
      <c r="F439" s="52" t="s">
        <v>239</v>
      </c>
      <c r="G439" s="52" t="s">
        <v>450</v>
      </c>
      <c r="H439" s="52" t="s">
        <v>365</v>
      </c>
      <c r="I439" s="52" t="s">
        <v>158</v>
      </c>
      <c r="J439" s="52" t="s">
        <v>299</v>
      </c>
      <c r="K439" s="52" t="s">
        <v>172</v>
      </c>
    </row>
    <row r="440" spans="2:11" x14ac:dyDescent="0.2">
      <c r="B440" s="55">
        <v>435</v>
      </c>
      <c r="C440" s="50" t="s">
        <v>1083</v>
      </c>
      <c r="D440" s="51" t="s">
        <v>322</v>
      </c>
      <c r="E440" s="52" t="s">
        <v>259</v>
      </c>
      <c r="F440" s="52" t="s">
        <v>441</v>
      </c>
      <c r="G440" s="52" t="s">
        <v>350</v>
      </c>
      <c r="H440" s="52" t="s">
        <v>306</v>
      </c>
      <c r="I440" s="52" t="s">
        <v>360</v>
      </c>
      <c r="J440" s="52" t="s">
        <v>660</v>
      </c>
      <c r="K440" s="52" t="s">
        <v>391</v>
      </c>
    </row>
    <row r="441" spans="2:11" x14ac:dyDescent="0.2">
      <c r="B441" s="55">
        <v>436</v>
      </c>
      <c r="C441" s="50" t="s">
        <v>1083</v>
      </c>
      <c r="D441" s="51" t="s">
        <v>322</v>
      </c>
      <c r="E441" s="52" t="s">
        <v>259</v>
      </c>
      <c r="F441" s="52" t="s">
        <v>441</v>
      </c>
      <c r="G441" s="52" t="s">
        <v>350</v>
      </c>
      <c r="H441" s="52" t="s">
        <v>306</v>
      </c>
      <c r="I441" s="52" t="s">
        <v>360</v>
      </c>
      <c r="J441" s="52" t="s">
        <v>660</v>
      </c>
      <c r="K441" s="52" t="s">
        <v>391</v>
      </c>
    </row>
    <row r="442" spans="2:11" x14ac:dyDescent="0.2">
      <c r="B442" s="55">
        <v>437</v>
      </c>
      <c r="C442" s="50" t="s">
        <v>1084</v>
      </c>
      <c r="D442" s="51" t="s">
        <v>1085</v>
      </c>
      <c r="E442" s="52" t="s">
        <v>206</v>
      </c>
      <c r="F442" s="52" t="s">
        <v>587</v>
      </c>
      <c r="G442" s="52" t="s">
        <v>338</v>
      </c>
      <c r="H442" s="52" t="s">
        <v>349</v>
      </c>
      <c r="I442" s="52" t="s">
        <v>448</v>
      </c>
      <c r="J442" s="52" t="s">
        <v>200</v>
      </c>
      <c r="K442" s="52" t="s">
        <v>196</v>
      </c>
    </row>
    <row r="443" spans="2:11" x14ac:dyDescent="0.2">
      <c r="B443" s="55">
        <v>438</v>
      </c>
      <c r="C443" s="50" t="s">
        <v>1086</v>
      </c>
      <c r="D443" s="51" t="s">
        <v>432</v>
      </c>
      <c r="E443" s="52" t="s">
        <v>317</v>
      </c>
      <c r="F443" s="52" t="s">
        <v>313</v>
      </c>
      <c r="G443" s="52" t="s">
        <v>317</v>
      </c>
      <c r="H443" s="52" t="s">
        <v>144</v>
      </c>
      <c r="I443" s="52" t="s">
        <v>144</v>
      </c>
      <c r="J443" s="52" t="s">
        <v>286</v>
      </c>
      <c r="K443" s="52" t="s">
        <v>313</v>
      </c>
    </row>
    <row r="444" spans="2:11" x14ac:dyDescent="0.2">
      <c r="B444" s="55">
        <v>439</v>
      </c>
      <c r="C444" s="50" t="s">
        <v>1087</v>
      </c>
      <c r="D444" s="51" t="s">
        <v>344</v>
      </c>
      <c r="E444" s="52" t="s">
        <v>217</v>
      </c>
      <c r="F444" s="52" t="s">
        <v>217</v>
      </c>
      <c r="G444" s="52" t="s">
        <v>216</v>
      </c>
      <c r="H444" s="52" t="s">
        <v>215</v>
      </c>
      <c r="I444" s="52" t="s">
        <v>215</v>
      </c>
      <c r="J444" s="52" t="s">
        <v>729</v>
      </c>
      <c r="K444" s="52" t="s">
        <v>217</v>
      </c>
    </row>
    <row r="445" spans="2:11" x14ac:dyDescent="0.2">
      <c r="B445" s="55">
        <v>440</v>
      </c>
      <c r="C445" s="50" t="s">
        <v>1088</v>
      </c>
      <c r="D445" s="51" t="s">
        <v>920</v>
      </c>
      <c r="E445" s="52" t="s">
        <v>198</v>
      </c>
      <c r="F445" s="52" t="s">
        <v>185</v>
      </c>
      <c r="G445" s="52" t="s">
        <v>146</v>
      </c>
      <c r="H445" s="52" t="s">
        <v>166</v>
      </c>
      <c r="I445" s="52" t="s">
        <v>136</v>
      </c>
      <c r="J445" s="52" t="s">
        <v>220</v>
      </c>
      <c r="K445" s="52" t="s">
        <v>430</v>
      </c>
    </row>
    <row r="446" spans="2:11" x14ac:dyDescent="0.2">
      <c r="B446" s="55">
        <v>441</v>
      </c>
      <c r="C446" s="50" t="s">
        <v>1089</v>
      </c>
      <c r="D446" s="51" t="s">
        <v>1090</v>
      </c>
      <c r="E446" s="52" t="s">
        <v>413</v>
      </c>
      <c r="F446" s="52" t="s">
        <v>309</v>
      </c>
      <c r="G446" s="52" t="s">
        <v>217</v>
      </c>
      <c r="H446" s="52" t="s">
        <v>337</v>
      </c>
      <c r="I446" s="52" t="s">
        <v>659</v>
      </c>
      <c r="J446" s="52" t="s">
        <v>633</v>
      </c>
      <c r="K446" s="52" t="s">
        <v>223</v>
      </c>
    </row>
    <row r="447" spans="2:11" x14ac:dyDescent="0.2">
      <c r="B447" s="55">
        <v>442</v>
      </c>
      <c r="C447" s="50" t="s">
        <v>1091</v>
      </c>
      <c r="D447" s="51" t="s">
        <v>497</v>
      </c>
      <c r="E447" s="52" t="s">
        <v>180</v>
      </c>
      <c r="F447" s="52" t="s">
        <v>249</v>
      </c>
      <c r="G447" s="52" t="s">
        <v>249</v>
      </c>
      <c r="H447" s="52" t="s">
        <v>249</v>
      </c>
      <c r="I447" s="52" t="s">
        <v>249</v>
      </c>
      <c r="J447" s="52" t="s">
        <v>211</v>
      </c>
      <c r="K447" s="52" t="s">
        <v>180</v>
      </c>
    </row>
    <row r="448" spans="2:11" x14ac:dyDescent="0.2">
      <c r="B448" s="55">
        <v>443</v>
      </c>
      <c r="C448" s="50" t="s">
        <v>1092</v>
      </c>
      <c r="D448" s="51" t="s">
        <v>434</v>
      </c>
      <c r="E448" s="52" t="s">
        <v>264</v>
      </c>
      <c r="F448" s="52" t="s">
        <v>279</v>
      </c>
      <c r="G448" s="52" t="s">
        <v>279</v>
      </c>
      <c r="H448" s="52" t="s">
        <v>144</v>
      </c>
      <c r="I448" s="52" t="s">
        <v>279</v>
      </c>
      <c r="J448" s="52" t="s">
        <v>264</v>
      </c>
      <c r="K448" s="52" t="s">
        <v>279</v>
      </c>
    </row>
    <row r="449" spans="2:11" x14ac:dyDescent="0.2">
      <c r="B449" s="55">
        <v>444</v>
      </c>
      <c r="C449" s="50" t="s">
        <v>1093</v>
      </c>
      <c r="D449" s="51" t="s">
        <v>497</v>
      </c>
      <c r="E449" s="52" t="s">
        <v>419</v>
      </c>
      <c r="F449" s="52" t="s">
        <v>144</v>
      </c>
      <c r="G449" s="52" t="s">
        <v>249</v>
      </c>
      <c r="H449" s="52" t="s">
        <v>419</v>
      </c>
      <c r="I449" s="52" t="s">
        <v>419</v>
      </c>
      <c r="J449" s="52" t="s">
        <v>211</v>
      </c>
      <c r="K449" s="52" t="s">
        <v>419</v>
      </c>
    </row>
    <row r="450" spans="2:11" x14ac:dyDescent="0.2">
      <c r="B450" s="55">
        <v>445</v>
      </c>
      <c r="C450" s="50" t="s">
        <v>1094</v>
      </c>
      <c r="D450" s="51" t="s">
        <v>662</v>
      </c>
      <c r="E450" s="52" t="s">
        <v>364</v>
      </c>
      <c r="F450" s="52" t="s">
        <v>450</v>
      </c>
      <c r="G450" s="52" t="s">
        <v>450</v>
      </c>
      <c r="H450" s="52" t="s">
        <v>450</v>
      </c>
      <c r="I450" s="52" t="s">
        <v>364</v>
      </c>
      <c r="J450" s="52" t="s">
        <v>250</v>
      </c>
      <c r="K450" s="52" t="s">
        <v>450</v>
      </c>
    </row>
    <row r="451" spans="2:11" x14ac:dyDescent="0.2">
      <c r="B451" s="55">
        <v>446</v>
      </c>
      <c r="C451" s="50" t="s">
        <v>1095</v>
      </c>
      <c r="D451" s="51" t="s">
        <v>434</v>
      </c>
      <c r="E451" s="52" t="s">
        <v>185</v>
      </c>
      <c r="F451" s="52" t="s">
        <v>294</v>
      </c>
      <c r="G451" s="52" t="s">
        <v>452</v>
      </c>
      <c r="H451" s="52" t="s">
        <v>185</v>
      </c>
      <c r="I451" s="52" t="s">
        <v>144</v>
      </c>
      <c r="J451" s="52" t="s">
        <v>452</v>
      </c>
      <c r="K451" s="52" t="s">
        <v>294</v>
      </c>
    </row>
    <row r="452" spans="2:11" x14ac:dyDescent="0.2">
      <c r="B452" s="55">
        <v>447</v>
      </c>
      <c r="C452" s="50" t="s">
        <v>1096</v>
      </c>
      <c r="D452" s="51" t="s">
        <v>1097</v>
      </c>
      <c r="E452" s="52" t="s">
        <v>419</v>
      </c>
      <c r="F452" s="52" t="s">
        <v>151</v>
      </c>
      <c r="G452" s="52" t="s">
        <v>165</v>
      </c>
      <c r="H452" s="52" t="s">
        <v>161</v>
      </c>
      <c r="I452" s="52" t="s">
        <v>166</v>
      </c>
      <c r="J452" s="52" t="s">
        <v>230</v>
      </c>
      <c r="K452" s="52" t="s">
        <v>165</v>
      </c>
    </row>
    <row r="453" spans="2:11" x14ac:dyDescent="0.2">
      <c r="B453" s="55">
        <v>448</v>
      </c>
      <c r="C453" s="50" t="s">
        <v>1098</v>
      </c>
      <c r="D453" s="51" t="s">
        <v>1024</v>
      </c>
      <c r="E453" s="52" t="s">
        <v>691</v>
      </c>
      <c r="F453" s="52" t="s">
        <v>168</v>
      </c>
      <c r="G453" s="52" t="s">
        <v>206</v>
      </c>
      <c r="H453" s="52" t="s">
        <v>206</v>
      </c>
      <c r="I453" s="52" t="s">
        <v>164</v>
      </c>
      <c r="J453" s="52" t="s">
        <v>167</v>
      </c>
      <c r="K453" s="52" t="s">
        <v>691</v>
      </c>
    </row>
    <row r="454" spans="2:11" x14ac:dyDescent="0.2">
      <c r="B454" s="55">
        <v>449</v>
      </c>
      <c r="C454" s="50" t="s">
        <v>1099</v>
      </c>
      <c r="D454" s="51" t="s">
        <v>920</v>
      </c>
      <c r="E454" s="52" t="s">
        <v>341</v>
      </c>
      <c r="F454" s="52" t="s">
        <v>341</v>
      </c>
      <c r="G454" s="52" t="s">
        <v>503</v>
      </c>
      <c r="H454" s="52" t="s">
        <v>328</v>
      </c>
      <c r="I454" s="52" t="s">
        <v>328</v>
      </c>
      <c r="J454" s="52" t="s">
        <v>974</v>
      </c>
      <c r="K454" s="52" t="s">
        <v>341</v>
      </c>
    </row>
    <row r="455" spans="2:11" x14ac:dyDescent="0.2">
      <c r="B455" s="55">
        <v>450</v>
      </c>
      <c r="C455" s="50" t="s">
        <v>1100</v>
      </c>
      <c r="D455" s="51" t="s">
        <v>667</v>
      </c>
      <c r="E455" s="52" t="s">
        <v>309</v>
      </c>
      <c r="F455" s="52" t="s">
        <v>138</v>
      </c>
      <c r="G455" s="52" t="s">
        <v>280</v>
      </c>
      <c r="H455" s="52" t="s">
        <v>141</v>
      </c>
      <c r="I455" s="52" t="s">
        <v>309</v>
      </c>
      <c r="J455" s="52" t="s">
        <v>510</v>
      </c>
      <c r="K455" s="52" t="s">
        <v>141</v>
      </c>
    </row>
    <row r="456" spans="2:11" x14ac:dyDescent="0.2">
      <c r="B456" s="55">
        <v>451</v>
      </c>
      <c r="C456" s="50" t="s">
        <v>1101</v>
      </c>
      <c r="D456" s="51" t="s">
        <v>418</v>
      </c>
      <c r="E456" s="52" t="s">
        <v>180</v>
      </c>
      <c r="F456" s="52" t="s">
        <v>249</v>
      </c>
      <c r="G456" s="52" t="s">
        <v>180</v>
      </c>
      <c r="H456" s="52" t="s">
        <v>527</v>
      </c>
      <c r="I456" s="52" t="s">
        <v>527</v>
      </c>
      <c r="J456" s="52" t="s">
        <v>384</v>
      </c>
      <c r="K456" s="52" t="s">
        <v>249</v>
      </c>
    </row>
    <row r="457" spans="2:11" x14ac:dyDescent="0.2">
      <c r="B457" s="55">
        <v>452</v>
      </c>
      <c r="C457" s="50" t="s">
        <v>1102</v>
      </c>
      <c r="D457" s="51" t="s">
        <v>344</v>
      </c>
      <c r="E457" s="52" t="s">
        <v>215</v>
      </c>
      <c r="F457" s="52" t="s">
        <v>144</v>
      </c>
      <c r="G457" s="52" t="s">
        <v>215</v>
      </c>
      <c r="H457" s="52" t="s">
        <v>144</v>
      </c>
      <c r="I457" s="52" t="s">
        <v>144</v>
      </c>
      <c r="J457" s="52" t="s">
        <v>215</v>
      </c>
      <c r="K457" s="52" t="s">
        <v>215</v>
      </c>
    </row>
    <row r="458" spans="2:11" x14ac:dyDescent="0.2">
      <c r="B458" s="55">
        <v>453</v>
      </c>
      <c r="C458" s="50" t="s">
        <v>1103</v>
      </c>
      <c r="D458" s="51" t="s">
        <v>344</v>
      </c>
      <c r="E458" s="52" t="s">
        <v>228</v>
      </c>
      <c r="F458" s="52" t="s">
        <v>659</v>
      </c>
      <c r="G458" s="52" t="s">
        <v>228</v>
      </c>
      <c r="H458" s="52" t="s">
        <v>251</v>
      </c>
      <c r="I458" s="52" t="s">
        <v>144</v>
      </c>
      <c r="J458" s="52" t="s">
        <v>485</v>
      </c>
      <c r="K458" s="52" t="s">
        <v>659</v>
      </c>
    </row>
    <row r="459" spans="2:11" x14ac:dyDescent="0.2">
      <c r="B459" s="55">
        <v>454</v>
      </c>
      <c r="C459" s="50" t="s">
        <v>1104</v>
      </c>
      <c r="D459" s="51" t="s">
        <v>1105</v>
      </c>
      <c r="E459" s="52" t="s">
        <v>327</v>
      </c>
      <c r="F459" s="52" t="s">
        <v>348</v>
      </c>
      <c r="G459" s="52" t="s">
        <v>244</v>
      </c>
      <c r="H459" s="52" t="s">
        <v>199</v>
      </c>
      <c r="I459" s="52" t="s">
        <v>244</v>
      </c>
      <c r="J459" s="52" t="s">
        <v>472</v>
      </c>
      <c r="K459" s="52" t="s">
        <v>315</v>
      </c>
    </row>
    <row r="460" spans="2:11" x14ac:dyDescent="0.2">
      <c r="B460" s="55">
        <v>455</v>
      </c>
      <c r="C460" s="50" t="s">
        <v>1106</v>
      </c>
      <c r="D460" s="51" t="s">
        <v>608</v>
      </c>
      <c r="E460" s="52" t="s">
        <v>278</v>
      </c>
      <c r="F460" s="52" t="s">
        <v>332</v>
      </c>
      <c r="G460" s="52" t="s">
        <v>301</v>
      </c>
      <c r="H460" s="52" t="s">
        <v>279</v>
      </c>
      <c r="I460" s="52" t="s">
        <v>279</v>
      </c>
      <c r="J460" s="52" t="s">
        <v>332</v>
      </c>
      <c r="K460" s="52" t="s">
        <v>278</v>
      </c>
    </row>
    <row r="461" spans="2:11" x14ac:dyDescent="0.2">
      <c r="B461" s="55">
        <v>456</v>
      </c>
      <c r="C461" s="50" t="s">
        <v>1107</v>
      </c>
      <c r="D461" s="51" t="s">
        <v>383</v>
      </c>
      <c r="E461" s="52" t="s">
        <v>349</v>
      </c>
      <c r="F461" s="52" t="s">
        <v>349</v>
      </c>
      <c r="G461" s="52" t="s">
        <v>228</v>
      </c>
      <c r="H461" s="52" t="s">
        <v>349</v>
      </c>
      <c r="I461" s="52" t="s">
        <v>228</v>
      </c>
      <c r="J461" s="52" t="s">
        <v>262</v>
      </c>
      <c r="K461" s="52" t="s">
        <v>263</v>
      </c>
    </row>
    <row r="462" spans="2:11" x14ac:dyDescent="0.2">
      <c r="B462" s="55">
        <v>457</v>
      </c>
      <c r="C462" s="50" t="s">
        <v>1108</v>
      </c>
      <c r="D462" s="51" t="s">
        <v>936</v>
      </c>
      <c r="E462" s="52" t="s">
        <v>147</v>
      </c>
      <c r="F462" s="52" t="s">
        <v>147</v>
      </c>
      <c r="G462" s="52" t="s">
        <v>147</v>
      </c>
      <c r="H462" s="52" t="s">
        <v>136</v>
      </c>
      <c r="I462" s="52" t="s">
        <v>136</v>
      </c>
      <c r="J462" s="52" t="s">
        <v>263</v>
      </c>
      <c r="K462" s="52" t="s">
        <v>146</v>
      </c>
    </row>
    <row r="463" spans="2:11" x14ac:dyDescent="0.2">
      <c r="B463" s="55">
        <v>458</v>
      </c>
      <c r="C463" s="50" t="s">
        <v>1109</v>
      </c>
      <c r="D463" s="51" t="s">
        <v>261</v>
      </c>
      <c r="E463" s="52" t="s">
        <v>326</v>
      </c>
      <c r="F463" s="52" t="s">
        <v>326</v>
      </c>
      <c r="G463" s="52" t="s">
        <v>326</v>
      </c>
      <c r="H463" s="52" t="s">
        <v>326</v>
      </c>
      <c r="I463" s="52" t="s">
        <v>326</v>
      </c>
      <c r="J463" s="52" t="s">
        <v>192</v>
      </c>
      <c r="K463" s="52" t="s">
        <v>326</v>
      </c>
    </row>
    <row r="464" spans="2:11" x14ac:dyDescent="0.2">
      <c r="B464" s="55">
        <v>459</v>
      </c>
      <c r="C464" s="50" t="s">
        <v>1110</v>
      </c>
      <c r="D464" s="51" t="s">
        <v>839</v>
      </c>
      <c r="E464" s="52" t="s">
        <v>320</v>
      </c>
      <c r="F464" s="52" t="s">
        <v>448</v>
      </c>
      <c r="G464" s="52" t="s">
        <v>448</v>
      </c>
      <c r="H464" s="52" t="s">
        <v>419</v>
      </c>
      <c r="I464" s="52" t="s">
        <v>602</v>
      </c>
      <c r="J464" s="52" t="s">
        <v>309</v>
      </c>
      <c r="K464" s="52" t="s">
        <v>192</v>
      </c>
    </row>
    <row r="465" spans="2:11" x14ac:dyDescent="0.2">
      <c r="B465" s="55">
        <v>460</v>
      </c>
      <c r="C465" s="50" t="s">
        <v>1111</v>
      </c>
      <c r="D465" s="53" t="s">
        <v>344</v>
      </c>
      <c r="E465" s="54" t="s">
        <v>216</v>
      </c>
      <c r="F465" s="54" t="s">
        <v>217</v>
      </c>
      <c r="G465" s="54" t="s">
        <v>345</v>
      </c>
      <c r="H465" s="54" t="s">
        <v>144</v>
      </c>
      <c r="I465" s="54" t="s">
        <v>215</v>
      </c>
      <c r="J465" s="54" t="s">
        <v>345</v>
      </c>
      <c r="K465" s="54" t="s">
        <v>729</v>
      </c>
    </row>
    <row r="466" spans="2:11" x14ac:dyDescent="0.2">
      <c r="B466" s="55">
        <v>461</v>
      </c>
      <c r="C466" s="50" t="s">
        <v>1112</v>
      </c>
      <c r="D466" s="51" t="s">
        <v>502</v>
      </c>
      <c r="E466" s="52" t="s">
        <v>391</v>
      </c>
      <c r="F466" s="52" t="s">
        <v>208</v>
      </c>
      <c r="G466" s="52" t="s">
        <v>208</v>
      </c>
      <c r="H466" s="52" t="s">
        <v>164</v>
      </c>
      <c r="I466" s="52" t="s">
        <v>511</v>
      </c>
      <c r="J466" s="52" t="s">
        <v>345</v>
      </c>
      <c r="K466" s="52" t="s">
        <v>640</v>
      </c>
    </row>
    <row r="467" spans="2:11" x14ac:dyDescent="0.2">
      <c r="B467" s="55">
        <v>462</v>
      </c>
      <c r="C467" s="50" t="s">
        <v>1113</v>
      </c>
      <c r="D467" s="51" t="s">
        <v>344</v>
      </c>
      <c r="E467" s="52" t="s">
        <v>144</v>
      </c>
      <c r="F467" s="52" t="s">
        <v>144</v>
      </c>
      <c r="G467" s="52" t="s">
        <v>144</v>
      </c>
      <c r="H467" s="52" t="s">
        <v>144</v>
      </c>
      <c r="I467" s="52" t="s">
        <v>164</v>
      </c>
      <c r="J467" s="52" t="s">
        <v>164</v>
      </c>
      <c r="K467" s="52" t="s">
        <v>144</v>
      </c>
    </row>
    <row r="468" spans="2:11" x14ac:dyDescent="0.2">
      <c r="B468" s="55">
        <v>463</v>
      </c>
      <c r="C468" s="50" t="s">
        <v>1114</v>
      </c>
      <c r="D468" s="51" t="s">
        <v>1115</v>
      </c>
      <c r="E468" s="52" t="s">
        <v>144</v>
      </c>
      <c r="F468" s="52" t="s">
        <v>144</v>
      </c>
      <c r="G468" s="52" t="s">
        <v>450</v>
      </c>
      <c r="H468" s="52" t="s">
        <v>144</v>
      </c>
      <c r="I468" s="52" t="s">
        <v>239</v>
      </c>
      <c r="J468" s="52" t="s">
        <v>450</v>
      </c>
      <c r="K468" s="52" t="s">
        <v>239</v>
      </c>
    </row>
    <row r="469" spans="2:11" x14ac:dyDescent="0.2">
      <c r="B469" s="55">
        <v>464</v>
      </c>
      <c r="C469" s="50" t="s">
        <v>1116</v>
      </c>
      <c r="D469" s="51" t="s">
        <v>1117</v>
      </c>
      <c r="E469" s="52" t="s">
        <v>234</v>
      </c>
      <c r="F469" s="52" t="s">
        <v>179</v>
      </c>
      <c r="G469" s="52" t="s">
        <v>185</v>
      </c>
      <c r="H469" s="52" t="s">
        <v>314</v>
      </c>
      <c r="I469" s="52" t="s">
        <v>279</v>
      </c>
      <c r="J469" s="52" t="s">
        <v>137</v>
      </c>
      <c r="K469" s="52" t="s">
        <v>287</v>
      </c>
    </row>
    <row r="470" spans="2:11" x14ac:dyDescent="0.2">
      <c r="B470" s="55">
        <v>465</v>
      </c>
      <c r="C470" s="50" t="s">
        <v>1118</v>
      </c>
      <c r="D470" s="51" t="s">
        <v>494</v>
      </c>
      <c r="E470" s="52" t="s">
        <v>659</v>
      </c>
      <c r="F470" s="52" t="s">
        <v>659</v>
      </c>
      <c r="G470" s="52" t="s">
        <v>228</v>
      </c>
      <c r="H470" s="52" t="s">
        <v>228</v>
      </c>
      <c r="I470" s="52" t="s">
        <v>144</v>
      </c>
      <c r="J470" s="52" t="s">
        <v>765</v>
      </c>
      <c r="K470" s="52" t="s">
        <v>659</v>
      </c>
    </row>
    <row r="471" spans="2:11" x14ac:dyDescent="0.2">
      <c r="B471" s="55">
        <v>466</v>
      </c>
      <c r="C471" s="50" t="s">
        <v>1119</v>
      </c>
      <c r="D471" s="51" t="s">
        <v>680</v>
      </c>
      <c r="E471" s="52" t="s">
        <v>215</v>
      </c>
      <c r="F471" s="52" t="s">
        <v>144</v>
      </c>
      <c r="G471" s="52" t="s">
        <v>144</v>
      </c>
      <c r="H471" s="52" t="s">
        <v>217</v>
      </c>
      <c r="I471" s="52" t="s">
        <v>215</v>
      </c>
      <c r="J471" s="52" t="s">
        <v>729</v>
      </c>
      <c r="K471" s="52" t="s">
        <v>144</v>
      </c>
    </row>
    <row r="472" spans="2:11" x14ac:dyDescent="0.2">
      <c r="B472" s="55">
        <v>467</v>
      </c>
      <c r="C472" s="50" t="s">
        <v>1120</v>
      </c>
      <c r="D472" s="51" t="s">
        <v>696</v>
      </c>
      <c r="E472" s="52" t="s">
        <v>527</v>
      </c>
      <c r="F472" s="52" t="s">
        <v>249</v>
      </c>
      <c r="G472" s="52" t="s">
        <v>384</v>
      </c>
      <c r="H472" s="52" t="s">
        <v>384</v>
      </c>
      <c r="I472" s="52" t="s">
        <v>527</v>
      </c>
      <c r="J472" s="52" t="s">
        <v>457</v>
      </c>
      <c r="K472" s="52" t="s">
        <v>180</v>
      </c>
    </row>
    <row r="473" spans="2:11" x14ac:dyDescent="0.2">
      <c r="B473" s="55">
        <v>468</v>
      </c>
      <c r="C473" s="50" t="s">
        <v>1121</v>
      </c>
      <c r="D473" s="51" t="s">
        <v>367</v>
      </c>
      <c r="E473" s="52" t="s">
        <v>171</v>
      </c>
      <c r="F473" s="52" t="s">
        <v>171</v>
      </c>
      <c r="G473" s="52" t="s">
        <v>264</v>
      </c>
      <c r="H473" s="52" t="s">
        <v>173</v>
      </c>
      <c r="I473" s="52" t="s">
        <v>264</v>
      </c>
      <c r="J473" s="52" t="s">
        <v>847</v>
      </c>
      <c r="K473" s="52" t="s">
        <v>173</v>
      </c>
    </row>
    <row r="474" spans="2:11" x14ac:dyDescent="0.2">
      <c r="B474" s="55">
        <v>469</v>
      </c>
      <c r="C474" s="50" t="s">
        <v>1122</v>
      </c>
      <c r="D474" s="51" t="s">
        <v>608</v>
      </c>
      <c r="E474" s="52" t="s">
        <v>419</v>
      </c>
      <c r="F474" s="52" t="s">
        <v>144</v>
      </c>
      <c r="G474" s="52" t="s">
        <v>185</v>
      </c>
      <c r="H474" s="52" t="s">
        <v>419</v>
      </c>
      <c r="I474" s="52" t="s">
        <v>419</v>
      </c>
      <c r="J474" s="52" t="s">
        <v>294</v>
      </c>
      <c r="K474" s="52" t="s">
        <v>419</v>
      </c>
    </row>
    <row r="475" spans="2:11" x14ac:dyDescent="0.2">
      <c r="B475" s="55">
        <v>470</v>
      </c>
      <c r="C475" s="50" t="s">
        <v>1123</v>
      </c>
      <c r="D475" s="51" t="s">
        <v>1124</v>
      </c>
      <c r="E475" s="52" t="s">
        <v>234</v>
      </c>
      <c r="F475" s="52" t="s">
        <v>327</v>
      </c>
      <c r="G475" s="52" t="s">
        <v>206</v>
      </c>
      <c r="H475" s="52" t="s">
        <v>190</v>
      </c>
      <c r="I475" s="52" t="s">
        <v>199</v>
      </c>
      <c r="J475" s="52" t="s">
        <v>598</v>
      </c>
      <c r="K475" s="52" t="s">
        <v>313</v>
      </c>
    </row>
    <row r="476" spans="2:11" x14ac:dyDescent="0.2">
      <c r="B476" s="55">
        <v>471</v>
      </c>
      <c r="C476" s="50" t="s">
        <v>1125</v>
      </c>
      <c r="D476" s="51" t="s">
        <v>1126</v>
      </c>
      <c r="E476" s="52" t="s">
        <v>884</v>
      </c>
      <c r="F476" s="52" t="s">
        <v>419</v>
      </c>
      <c r="G476" s="52" t="s">
        <v>884</v>
      </c>
      <c r="H476" s="52" t="s">
        <v>365</v>
      </c>
      <c r="I476" s="52" t="s">
        <v>198</v>
      </c>
      <c r="J476" s="52" t="s">
        <v>168</v>
      </c>
      <c r="K476" s="52" t="s">
        <v>884</v>
      </c>
    </row>
    <row r="477" spans="2:11" x14ac:dyDescent="0.2">
      <c r="B477" s="55">
        <v>472</v>
      </c>
      <c r="C477" s="50" t="s">
        <v>1127</v>
      </c>
      <c r="D477" s="51" t="s">
        <v>415</v>
      </c>
      <c r="E477" s="52" t="s">
        <v>144</v>
      </c>
      <c r="F477" s="52" t="s">
        <v>268</v>
      </c>
      <c r="G477" s="52" t="s">
        <v>144</v>
      </c>
      <c r="H477" s="52" t="s">
        <v>268</v>
      </c>
      <c r="I477" s="52" t="s">
        <v>144</v>
      </c>
      <c r="J477" s="52" t="s">
        <v>237</v>
      </c>
      <c r="K477" s="52" t="s">
        <v>144</v>
      </c>
    </row>
    <row r="478" spans="2:11" x14ac:dyDescent="0.2">
      <c r="B478" s="55">
        <v>473</v>
      </c>
      <c r="C478" s="50" t="s">
        <v>1128</v>
      </c>
      <c r="D478" s="51" t="s">
        <v>1015</v>
      </c>
      <c r="E478" s="52" t="s">
        <v>246</v>
      </c>
      <c r="F478" s="52" t="s">
        <v>613</v>
      </c>
      <c r="G478" s="52" t="s">
        <v>691</v>
      </c>
      <c r="H478" s="52" t="s">
        <v>136</v>
      </c>
      <c r="I478" s="52" t="s">
        <v>299</v>
      </c>
      <c r="J478" s="52" t="s">
        <v>640</v>
      </c>
      <c r="K478" s="52" t="s">
        <v>691</v>
      </c>
    </row>
    <row r="479" spans="2:11" x14ac:dyDescent="0.2">
      <c r="B479" s="55">
        <v>474</v>
      </c>
      <c r="C479" s="50" t="s">
        <v>1129</v>
      </c>
      <c r="D479" s="51" t="s">
        <v>1130</v>
      </c>
      <c r="E479" s="52" t="s">
        <v>264</v>
      </c>
      <c r="F479" s="52" t="s">
        <v>161</v>
      </c>
      <c r="G479" s="52" t="s">
        <v>136</v>
      </c>
      <c r="H479" s="52" t="s">
        <v>161</v>
      </c>
      <c r="I479" s="52" t="s">
        <v>280</v>
      </c>
      <c r="J479" s="52" t="s">
        <v>262</v>
      </c>
      <c r="K479" s="52" t="s">
        <v>152</v>
      </c>
    </row>
    <row r="480" spans="2:11" x14ac:dyDescent="0.2">
      <c r="B480" s="55">
        <v>475</v>
      </c>
      <c r="C480" s="50" t="s">
        <v>1131</v>
      </c>
      <c r="D480" s="51" t="s">
        <v>1002</v>
      </c>
      <c r="E480" s="52" t="s">
        <v>234</v>
      </c>
      <c r="F480" s="52" t="s">
        <v>573</v>
      </c>
      <c r="G480" s="52" t="s">
        <v>548</v>
      </c>
      <c r="H480" s="52" t="s">
        <v>573</v>
      </c>
      <c r="I480" s="52" t="s">
        <v>528</v>
      </c>
      <c r="J480" s="52" t="s">
        <v>240</v>
      </c>
      <c r="K480" s="52" t="s">
        <v>573</v>
      </c>
    </row>
    <row r="481" spans="2:11" x14ac:dyDescent="0.2">
      <c r="B481" s="55">
        <v>476</v>
      </c>
      <c r="C481" s="50" t="s">
        <v>1132</v>
      </c>
      <c r="D481" s="51" t="s">
        <v>143</v>
      </c>
      <c r="E481" s="52" t="s">
        <v>237</v>
      </c>
      <c r="F481" s="52" t="s">
        <v>144</v>
      </c>
      <c r="G481" s="52" t="s">
        <v>144</v>
      </c>
      <c r="H481" s="52" t="s">
        <v>278</v>
      </c>
      <c r="I481" s="52" t="s">
        <v>144</v>
      </c>
      <c r="J481" s="52" t="s">
        <v>294</v>
      </c>
      <c r="K481" s="52" t="s">
        <v>144</v>
      </c>
    </row>
    <row r="482" spans="2:11" x14ac:dyDescent="0.2">
      <c r="B482" s="55">
        <v>477</v>
      </c>
      <c r="C482" s="50" t="s">
        <v>1133</v>
      </c>
      <c r="D482" s="51" t="s">
        <v>214</v>
      </c>
      <c r="E482" s="52" t="s">
        <v>485</v>
      </c>
      <c r="F482" s="52" t="s">
        <v>445</v>
      </c>
      <c r="G482" s="52" t="s">
        <v>167</v>
      </c>
      <c r="H482" s="52" t="s">
        <v>445</v>
      </c>
      <c r="I482" s="52" t="s">
        <v>228</v>
      </c>
      <c r="J482" s="52" t="s">
        <v>342</v>
      </c>
      <c r="K482" s="52" t="s">
        <v>445</v>
      </c>
    </row>
    <row r="483" spans="2:11" x14ac:dyDescent="0.2">
      <c r="B483" s="55">
        <v>478</v>
      </c>
      <c r="C483" s="50" t="s">
        <v>1134</v>
      </c>
      <c r="D483" s="51" t="s">
        <v>834</v>
      </c>
      <c r="E483" s="52" t="s">
        <v>495</v>
      </c>
      <c r="F483" s="52" t="s">
        <v>355</v>
      </c>
      <c r="G483" s="52" t="s">
        <v>495</v>
      </c>
      <c r="H483" s="52" t="s">
        <v>334</v>
      </c>
      <c r="I483" s="52" t="s">
        <v>355</v>
      </c>
      <c r="J483" s="52" t="s">
        <v>361</v>
      </c>
      <c r="K483" s="52" t="s">
        <v>179</v>
      </c>
    </row>
    <row r="484" spans="2:11" x14ac:dyDescent="0.2">
      <c r="B484" s="55">
        <v>479</v>
      </c>
      <c r="C484" s="50" t="s">
        <v>1135</v>
      </c>
      <c r="D484" s="51" t="s">
        <v>595</v>
      </c>
      <c r="E484" s="52" t="s">
        <v>355</v>
      </c>
      <c r="F484" s="52" t="s">
        <v>355</v>
      </c>
      <c r="G484" s="52" t="s">
        <v>144</v>
      </c>
      <c r="H484" s="52" t="s">
        <v>411</v>
      </c>
      <c r="I484" s="52" t="s">
        <v>884</v>
      </c>
      <c r="J484" s="52" t="s">
        <v>269</v>
      </c>
      <c r="K484" s="52" t="s">
        <v>355</v>
      </c>
    </row>
    <row r="485" spans="2:11" x14ac:dyDescent="0.2">
      <c r="B485" s="55">
        <v>480</v>
      </c>
      <c r="C485" s="50" t="s">
        <v>1136</v>
      </c>
      <c r="D485" s="51" t="s">
        <v>687</v>
      </c>
      <c r="E485" s="52" t="s">
        <v>154</v>
      </c>
      <c r="F485" s="52" t="s">
        <v>332</v>
      </c>
      <c r="G485" s="52" t="s">
        <v>613</v>
      </c>
      <c r="H485" s="52" t="s">
        <v>613</v>
      </c>
      <c r="I485" s="52" t="s">
        <v>192</v>
      </c>
      <c r="J485" s="52" t="s">
        <v>329</v>
      </c>
      <c r="K485" s="52" t="s">
        <v>154</v>
      </c>
    </row>
    <row r="486" spans="2:11" x14ac:dyDescent="0.2">
      <c r="B486" s="55">
        <v>481</v>
      </c>
      <c r="C486" s="50" t="s">
        <v>1137</v>
      </c>
      <c r="D486" s="51" t="s">
        <v>497</v>
      </c>
      <c r="E486" s="52" t="s">
        <v>281</v>
      </c>
      <c r="F486" s="52" t="s">
        <v>326</v>
      </c>
      <c r="G486" s="52" t="s">
        <v>144</v>
      </c>
      <c r="H486" s="52" t="s">
        <v>146</v>
      </c>
      <c r="I486" s="52" t="s">
        <v>281</v>
      </c>
      <c r="J486" s="52" t="s">
        <v>1138</v>
      </c>
      <c r="K486" s="52" t="s">
        <v>395</v>
      </c>
    </row>
    <row r="487" spans="2:11" x14ac:dyDescent="0.2">
      <c r="B487" s="55">
        <v>482</v>
      </c>
      <c r="C487" s="50" t="s">
        <v>1139</v>
      </c>
      <c r="D487" s="51" t="s">
        <v>696</v>
      </c>
      <c r="E487" s="52" t="s">
        <v>193</v>
      </c>
      <c r="F487" s="52" t="s">
        <v>326</v>
      </c>
      <c r="G487" s="52" t="s">
        <v>395</v>
      </c>
      <c r="H487" s="52" t="s">
        <v>144</v>
      </c>
      <c r="I487" s="52" t="s">
        <v>395</v>
      </c>
      <c r="J487" s="52" t="s">
        <v>1138</v>
      </c>
      <c r="K487" s="52" t="s">
        <v>511</v>
      </c>
    </row>
    <row r="488" spans="2:11" x14ac:dyDescent="0.2">
      <c r="B488" s="55">
        <v>483</v>
      </c>
      <c r="C488" s="50" t="s">
        <v>1140</v>
      </c>
      <c r="D488" s="51" t="s">
        <v>297</v>
      </c>
      <c r="E488" s="52" t="s">
        <v>167</v>
      </c>
      <c r="F488" s="52" t="s">
        <v>167</v>
      </c>
      <c r="G488" s="52" t="s">
        <v>278</v>
      </c>
      <c r="H488" s="52" t="s">
        <v>164</v>
      </c>
      <c r="I488" s="52" t="s">
        <v>165</v>
      </c>
      <c r="J488" s="52" t="s">
        <v>1141</v>
      </c>
      <c r="K488" s="52" t="s">
        <v>391</v>
      </c>
    </row>
    <row r="489" spans="2:11" x14ac:dyDescent="0.2">
      <c r="B489" s="55">
        <v>484</v>
      </c>
      <c r="C489" s="50" t="s">
        <v>1142</v>
      </c>
      <c r="D489" s="51" t="s">
        <v>1143</v>
      </c>
      <c r="E489" s="52" t="s">
        <v>237</v>
      </c>
      <c r="F489" s="52" t="s">
        <v>659</v>
      </c>
      <c r="G489" s="52" t="s">
        <v>151</v>
      </c>
      <c r="H489" s="52" t="s">
        <v>237</v>
      </c>
      <c r="I489" s="52" t="s">
        <v>179</v>
      </c>
      <c r="J489" s="52" t="s">
        <v>229</v>
      </c>
      <c r="K489" s="52" t="s">
        <v>204</v>
      </c>
    </row>
    <row r="490" spans="2:11" x14ac:dyDescent="0.2">
      <c r="B490" s="55">
        <v>485</v>
      </c>
      <c r="C490" s="50" t="s">
        <v>1144</v>
      </c>
      <c r="D490" s="51" t="s">
        <v>1145</v>
      </c>
      <c r="E490" s="52" t="s">
        <v>438</v>
      </c>
      <c r="F490" s="52" t="s">
        <v>552</v>
      </c>
      <c r="G490" s="52" t="s">
        <v>974</v>
      </c>
      <c r="H490" s="52" t="s">
        <v>385</v>
      </c>
      <c r="I490" s="52" t="s">
        <v>181</v>
      </c>
      <c r="J490" s="52" t="s">
        <v>1030</v>
      </c>
      <c r="K490" s="52" t="s">
        <v>302</v>
      </c>
    </row>
    <row r="491" spans="2:11" x14ac:dyDescent="0.2">
      <c r="B491" s="55">
        <v>486</v>
      </c>
      <c r="C491" s="50" t="s">
        <v>1146</v>
      </c>
      <c r="D491" s="51" t="s">
        <v>357</v>
      </c>
      <c r="E491" s="52" t="s">
        <v>279</v>
      </c>
      <c r="F491" s="52" t="s">
        <v>301</v>
      </c>
      <c r="G491" s="52" t="s">
        <v>278</v>
      </c>
      <c r="H491" s="52" t="s">
        <v>279</v>
      </c>
      <c r="I491" s="52" t="s">
        <v>279</v>
      </c>
      <c r="J491" s="52" t="s">
        <v>332</v>
      </c>
      <c r="K491" s="52" t="s">
        <v>279</v>
      </c>
    </row>
    <row r="492" spans="2:11" x14ac:dyDescent="0.2">
      <c r="B492" s="55">
        <v>487</v>
      </c>
      <c r="C492" s="50" t="s">
        <v>1147</v>
      </c>
      <c r="D492" s="51" t="s">
        <v>418</v>
      </c>
      <c r="E492" s="52" t="s">
        <v>535</v>
      </c>
      <c r="F492" s="52" t="s">
        <v>535</v>
      </c>
      <c r="G492" s="52" t="s">
        <v>535</v>
      </c>
      <c r="H492" s="52" t="s">
        <v>522</v>
      </c>
      <c r="I492" s="52" t="s">
        <v>522</v>
      </c>
      <c r="J492" s="52" t="s">
        <v>1148</v>
      </c>
      <c r="K492" s="52" t="s">
        <v>672</v>
      </c>
    </row>
    <row r="493" spans="2:11" x14ac:dyDescent="0.2">
      <c r="B493" s="55">
        <v>488</v>
      </c>
      <c r="C493" s="50" t="s">
        <v>1149</v>
      </c>
      <c r="D493" s="51" t="s">
        <v>1150</v>
      </c>
      <c r="E493" s="52" t="s">
        <v>264</v>
      </c>
      <c r="F493" s="52" t="s">
        <v>192</v>
      </c>
      <c r="G493" s="52" t="s">
        <v>278</v>
      </c>
      <c r="H493" s="52" t="s">
        <v>237</v>
      </c>
      <c r="I493" s="52" t="s">
        <v>192</v>
      </c>
      <c r="J493" s="52" t="s">
        <v>332</v>
      </c>
      <c r="K493" s="52" t="s">
        <v>180</v>
      </c>
    </row>
    <row r="494" spans="2:11" x14ac:dyDescent="0.2">
      <c r="B494" s="55">
        <v>489</v>
      </c>
      <c r="C494" s="50" t="s">
        <v>1151</v>
      </c>
      <c r="D494" s="51" t="s">
        <v>497</v>
      </c>
      <c r="E494" s="52" t="s">
        <v>144</v>
      </c>
      <c r="F494" s="52" t="s">
        <v>349</v>
      </c>
      <c r="G494" s="52" t="s">
        <v>205</v>
      </c>
      <c r="H494" s="52" t="s">
        <v>450</v>
      </c>
      <c r="I494" s="52" t="s">
        <v>205</v>
      </c>
      <c r="J494" s="52" t="s">
        <v>228</v>
      </c>
      <c r="K494" s="52" t="s">
        <v>228</v>
      </c>
    </row>
    <row r="495" spans="2:11" x14ac:dyDescent="0.2">
      <c r="B495" s="55">
        <v>490</v>
      </c>
      <c r="C495" s="50" t="s">
        <v>1152</v>
      </c>
      <c r="D495" s="51" t="s">
        <v>494</v>
      </c>
      <c r="E495" s="52" t="s">
        <v>275</v>
      </c>
      <c r="F495" s="52" t="s">
        <v>246</v>
      </c>
      <c r="G495" s="52" t="s">
        <v>251</v>
      </c>
      <c r="H495" s="52" t="s">
        <v>246</v>
      </c>
      <c r="I495" s="52" t="s">
        <v>275</v>
      </c>
      <c r="J495" s="52" t="s">
        <v>228</v>
      </c>
      <c r="K495" s="52" t="s">
        <v>246</v>
      </c>
    </row>
    <row r="496" spans="2:11" x14ac:dyDescent="0.2">
      <c r="B496" s="55">
        <v>491</v>
      </c>
      <c r="C496" s="50" t="s">
        <v>1153</v>
      </c>
      <c r="D496" s="51" t="s">
        <v>674</v>
      </c>
      <c r="E496" s="52" t="s">
        <v>137</v>
      </c>
      <c r="F496" s="52" t="s">
        <v>137</v>
      </c>
      <c r="G496" s="52" t="s">
        <v>167</v>
      </c>
      <c r="H496" s="52" t="s">
        <v>341</v>
      </c>
      <c r="I496" s="52" t="s">
        <v>314</v>
      </c>
      <c r="J496" s="52" t="s">
        <v>627</v>
      </c>
      <c r="K496" s="52" t="s">
        <v>167</v>
      </c>
    </row>
    <row r="497" spans="2:11" x14ac:dyDescent="0.2">
      <c r="B497" s="55">
        <v>492</v>
      </c>
      <c r="C497" s="50" t="s">
        <v>1154</v>
      </c>
      <c r="D497" s="51" t="s">
        <v>418</v>
      </c>
      <c r="E497" s="52" t="s">
        <v>240</v>
      </c>
      <c r="F497" s="52" t="s">
        <v>240</v>
      </c>
      <c r="G497" s="52" t="s">
        <v>535</v>
      </c>
      <c r="H497" s="52" t="s">
        <v>240</v>
      </c>
      <c r="I497" s="52" t="s">
        <v>269</v>
      </c>
      <c r="J497" s="52" t="s">
        <v>351</v>
      </c>
      <c r="K497" s="52" t="s">
        <v>438</v>
      </c>
    </row>
    <row r="498" spans="2:11" x14ac:dyDescent="0.2">
      <c r="B498" s="55">
        <v>493</v>
      </c>
      <c r="C498" s="50" t="s">
        <v>1155</v>
      </c>
      <c r="D498" s="51" t="s">
        <v>254</v>
      </c>
      <c r="E498" s="52" t="s">
        <v>166</v>
      </c>
      <c r="F498" s="52" t="s">
        <v>287</v>
      </c>
      <c r="G498" s="52" t="s">
        <v>185</v>
      </c>
      <c r="H498" s="52" t="s">
        <v>166</v>
      </c>
      <c r="I498" s="52" t="s">
        <v>166</v>
      </c>
      <c r="J498" s="52" t="s">
        <v>603</v>
      </c>
      <c r="K498" s="52" t="s">
        <v>430</v>
      </c>
    </row>
    <row r="499" spans="2:11" x14ac:dyDescent="0.2">
      <c r="B499" s="55">
        <v>494</v>
      </c>
      <c r="C499" s="50" t="s">
        <v>1156</v>
      </c>
      <c r="D499" s="51" t="s">
        <v>1150</v>
      </c>
      <c r="E499" s="52" t="s">
        <v>279</v>
      </c>
      <c r="F499" s="52" t="s">
        <v>237</v>
      </c>
      <c r="G499" s="52" t="s">
        <v>206</v>
      </c>
      <c r="H499" s="52" t="s">
        <v>301</v>
      </c>
      <c r="I499" s="52" t="s">
        <v>237</v>
      </c>
      <c r="J499" s="52" t="s">
        <v>598</v>
      </c>
      <c r="K499" s="52" t="s">
        <v>301</v>
      </c>
    </row>
    <row r="500" spans="2:11" x14ac:dyDescent="0.2">
      <c r="B500" s="55">
        <v>495</v>
      </c>
      <c r="C500" s="50" t="s">
        <v>1157</v>
      </c>
      <c r="D500" s="51" t="s">
        <v>920</v>
      </c>
      <c r="E500" s="52" t="s">
        <v>255</v>
      </c>
      <c r="F500" s="52" t="s">
        <v>255</v>
      </c>
      <c r="G500" s="52" t="s">
        <v>355</v>
      </c>
      <c r="H500" s="52" t="s">
        <v>341</v>
      </c>
      <c r="I500" s="52" t="s">
        <v>685</v>
      </c>
      <c r="J500" s="52" t="s">
        <v>441</v>
      </c>
      <c r="K500" s="52" t="s">
        <v>271</v>
      </c>
    </row>
    <row r="501" spans="2:11" x14ac:dyDescent="0.2">
      <c r="B501" s="55">
        <v>496</v>
      </c>
      <c r="C501" s="50" t="s">
        <v>1158</v>
      </c>
      <c r="D501" s="51" t="s">
        <v>284</v>
      </c>
      <c r="E501" s="52" t="s">
        <v>495</v>
      </c>
      <c r="F501" s="52" t="s">
        <v>495</v>
      </c>
      <c r="G501" s="52" t="s">
        <v>170</v>
      </c>
      <c r="H501" s="52" t="s">
        <v>481</v>
      </c>
      <c r="I501" s="52" t="s">
        <v>244</v>
      </c>
      <c r="J501" s="52" t="s">
        <v>361</v>
      </c>
      <c r="K501" s="52" t="s">
        <v>168</v>
      </c>
    </row>
    <row r="502" spans="2:11" x14ac:dyDescent="0.2">
      <c r="B502" s="55">
        <v>497</v>
      </c>
      <c r="C502" s="50" t="s">
        <v>1159</v>
      </c>
      <c r="D502" s="51" t="s">
        <v>812</v>
      </c>
      <c r="E502" s="52" t="s">
        <v>1160</v>
      </c>
      <c r="F502" s="52" t="s">
        <v>379</v>
      </c>
      <c r="G502" s="52" t="s">
        <v>208</v>
      </c>
      <c r="H502" s="52" t="s">
        <v>270</v>
      </c>
      <c r="I502" s="52" t="s">
        <v>379</v>
      </c>
      <c r="J502" s="52" t="s">
        <v>1161</v>
      </c>
      <c r="K502" s="52" t="s">
        <v>385</v>
      </c>
    </row>
    <row r="503" spans="2:11" x14ac:dyDescent="0.2">
      <c r="B503" s="55">
        <v>498</v>
      </c>
      <c r="C503" s="50" t="s">
        <v>1162</v>
      </c>
      <c r="D503" s="51" t="s">
        <v>478</v>
      </c>
      <c r="E503" s="52" t="s">
        <v>191</v>
      </c>
      <c r="F503" s="52" t="s">
        <v>190</v>
      </c>
      <c r="G503" s="52" t="s">
        <v>189</v>
      </c>
      <c r="H503" s="52" t="s">
        <v>191</v>
      </c>
      <c r="I503" s="52" t="s">
        <v>144</v>
      </c>
      <c r="J503" s="52" t="s">
        <v>146</v>
      </c>
      <c r="K503" s="52" t="s">
        <v>190</v>
      </c>
    </row>
    <row r="504" spans="2:11" x14ac:dyDescent="0.2">
      <c r="B504" s="55">
        <v>499</v>
      </c>
      <c r="C504" s="50" t="s">
        <v>1163</v>
      </c>
      <c r="D504" s="51" t="s">
        <v>418</v>
      </c>
      <c r="E504" s="52" t="s">
        <v>144</v>
      </c>
      <c r="F504" s="52" t="s">
        <v>269</v>
      </c>
      <c r="G504" s="52" t="s">
        <v>269</v>
      </c>
      <c r="H504" s="52" t="s">
        <v>269</v>
      </c>
      <c r="I504" s="52" t="s">
        <v>144</v>
      </c>
      <c r="J504" s="52" t="s">
        <v>275</v>
      </c>
      <c r="K504" s="52" t="s">
        <v>269</v>
      </c>
    </row>
    <row r="505" spans="2:11" x14ac:dyDescent="0.2">
      <c r="B505" s="55">
        <v>500</v>
      </c>
      <c r="C505" s="50" t="s">
        <v>1164</v>
      </c>
      <c r="D505" s="51" t="s">
        <v>273</v>
      </c>
      <c r="E505" s="52" t="s">
        <v>278</v>
      </c>
      <c r="F505" s="52" t="s">
        <v>220</v>
      </c>
      <c r="G505" s="52" t="s">
        <v>473</v>
      </c>
      <c r="H505" s="52" t="s">
        <v>220</v>
      </c>
      <c r="I505" s="52" t="s">
        <v>144</v>
      </c>
      <c r="J505" s="52" t="s">
        <v>342</v>
      </c>
      <c r="K505" s="52" t="s">
        <v>186</v>
      </c>
    </row>
    <row r="506" spans="2:11" x14ac:dyDescent="0.2">
      <c r="B506" s="55">
        <v>501</v>
      </c>
      <c r="C506" s="50" t="s">
        <v>1165</v>
      </c>
      <c r="D506" s="51" t="s">
        <v>312</v>
      </c>
      <c r="E506" s="52" t="s">
        <v>279</v>
      </c>
      <c r="F506" s="52" t="s">
        <v>441</v>
      </c>
      <c r="G506" s="52" t="s">
        <v>503</v>
      </c>
      <c r="H506" s="52" t="s">
        <v>279</v>
      </c>
      <c r="I506" s="52" t="s">
        <v>365</v>
      </c>
      <c r="J506" s="52" t="s">
        <v>173</v>
      </c>
      <c r="K506" s="52" t="s">
        <v>264</v>
      </c>
    </row>
    <row r="507" spans="2:11" x14ac:dyDescent="0.2">
      <c r="B507" s="55">
        <v>502</v>
      </c>
      <c r="C507" s="50" t="s">
        <v>1166</v>
      </c>
      <c r="D507" s="51" t="s">
        <v>397</v>
      </c>
      <c r="E507" s="52" t="s">
        <v>406</v>
      </c>
      <c r="F507" s="52" t="s">
        <v>891</v>
      </c>
      <c r="G507" s="52" t="s">
        <v>468</v>
      </c>
      <c r="H507" s="52" t="s">
        <v>1167</v>
      </c>
      <c r="I507" s="52" t="s">
        <v>173</v>
      </c>
      <c r="J507" s="52" t="s">
        <v>1168</v>
      </c>
      <c r="K507" s="52" t="s">
        <v>758</v>
      </c>
    </row>
    <row r="508" spans="2:11" x14ac:dyDescent="0.2">
      <c r="B508" s="55">
        <v>503</v>
      </c>
      <c r="C508" s="50" t="s">
        <v>1169</v>
      </c>
      <c r="D508" s="51" t="s">
        <v>377</v>
      </c>
      <c r="E508" s="52" t="s">
        <v>270</v>
      </c>
      <c r="F508" s="52" t="s">
        <v>406</v>
      </c>
      <c r="G508" s="52" t="s">
        <v>1160</v>
      </c>
      <c r="H508" s="52" t="s">
        <v>270</v>
      </c>
      <c r="I508" s="52" t="s">
        <v>460</v>
      </c>
      <c r="J508" s="52" t="s">
        <v>1170</v>
      </c>
      <c r="K508" s="52" t="s">
        <v>406</v>
      </c>
    </row>
    <row r="509" spans="2:11" x14ac:dyDescent="0.2">
      <c r="B509" s="55">
        <v>504</v>
      </c>
      <c r="C509" s="50" t="s">
        <v>1171</v>
      </c>
      <c r="D509" s="51" t="s">
        <v>149</v>
      </c>
      <c r="E509" s="52" t="s">
        <v>306</v>
      </c>
      <c r="F509" s="52" t="s">
        <v>306</v>
      </c>
      <c r="G509" s="52" t="s">
        <v>268</v>
      </c>
      <c r="H509" s="52" t="s">
        <v>280</v>
      </c>
      <c r="I509" s="52" t="s">
        <v>280</v>
      </c>
      <c r="J509" s="52" t="s">
        <v>222</v>
      </c>
      <c r="K509" s="52" t="s">
        <v>168</v>
      </c>
    </row>
    <row r="510" spans="2:11" x14ac:dyDescent="0.2">
      <c r="B510" s="55">
        <v>505</v>
      </c>
      <c r="C510" s="50" t="s">
        <v>1172</v>
      </c>
      <c r="D510" s="51" t="s">
        <v>593</v>
      </c>
      <c r="E510" s="52" t="s">
        <v>988</v>
      </c>
      <c r="F510" s="52" t="s">
        <v>436</v>
      </c>
      <c r="G510" s="52" t="s">
        <v>348</v>
      </c>
      <c r="H510" s="52" t="s">
        <v>988</v>
      </c>
      <c r="I510" s="52" t="s">
        <v>401</v>
      </c>
      <c r="J510" s="52" t="s">
        <v>1173</v>
      </c>
      <c r="K510" s="52" t="s">
        <v>988</v>
      </c>
    </row>
    <row r="511" spans="2:11" x14ac:dyDescent="0.2">
      <c r="B511" s="55">
        <v>506</v>
      </c>
      <c r="C511" s="50" t="s">
        <v>1174</v>
      </c>
      <c r="D511" s="51" t="s">
        <v>261</v>
      </c>
      <c r="E511" s="52" t="s">
        <v>264</v>
      </c>
      <c r="F511" s="52" t="s">
        <v>170</v>
      </c>
      <c r="G511" s="52" t="s">
        <v>264</v>
      </c>
      <c r="H511" s="52" t="s">
        <v>172</v>
      </c>
      <c r="I511" s="52" t="s">
        <v>264</v>
      </c>
      <c r="J511" s="52" t="s">
        <v>891</v>
      </c>
      <c r="K511" s="52" t="s">
        <v>170</v>
      </c>
    </row>
    <row r="512" spans="2:11" x14ac:dyDescent="0.2">
      <c r="B512" s="55">
        <v>507</v>
      </c>
      <c r="C512" s="50" t="s">
        <v>1175</v>
      </c>
      <c r="D512" s="51" t="s">
        <v>214</v>
      </c>
      <c r="E512" s="52" t="s">
        <v>274</v>
      </c>
      <c r="F512" s="52" t="s">
        <v>274</v>
      </c>
      <c r="G512" s="52" t="s">
        <v>274</v>
      </c>
      <c r="H512" s="52" t="s">
        <v>246</v>
      </c>
      <c r="I512" s="52" t="s">
        <v>144</v>
      </c>
      <c r="J512" s="52" t="s">
        <v>523</v>
      </c>
      <c r="K512" s="52" t="s">
        <v>275</v>
      </c>
    </row>
    <row r="513" spans="2:11" x14ac:dyDescent="0.2">
      <c r="B513" s="55">
        <v>508</v>
      </c>
      <c r="C513" s="50" t="s">
        <v>1176</v>
      </c>
      <c r="D513" s="51" t="s">
        <v>1177</v>
      </c>
      <c r="E513" s="52" t="s">
        <v>286</v>
      </c>
      <c r="F513" s="52" t="s">
        <v>302</v>
      </c>
      <c r="G513" s="52" t="s">
        <v>302</v>
      </c>
      <c r="H513" s="52" t="s">
        <v>289</v>
      </c>
      <c r="I513" s="52" t="s">
        <v>552</v>
      </c>
      <c r="J513" s="52" t="s">
        <v>1178</v>
      </c>
      <c r="K513" s="52" t="s">
        <v>642</v>
      </c>
    </row>
    <row r="514" spans="2:11" x14ac:dyDescent="0.2">
      <c r="B514" s="55">
        <v>509</v>
      </c>
      <c r="C514" s="50" t="s">
        <v>1179</v>
      </c>
      <c r="D514" s="51" t="s">
        <v>367</v>
      </c>
      <c r="E514" s="52" t="s">
        <v>438</v>
      </c>
      <c r="F514" s="52" t="s">
        <v>240</v>
      </c>
      <c r="G514" s="52" t="s">
        <v>275</v>
      </c>
      <c r="H514" s="52" t="s">
        <v>269</v>
      </c>
      <c r="I514" s="52" t="s">
        <v>240</v>
      </c>
      <c r="J514" s="52" t="s">
        <v>535</v>
      </c>
      <c r="K514" s="52" t="s">
        <v>535</v>
      </c>
    </row>
    <row r="515" spans="2:11" x14ac:dyDescent="0.2">
      <c r="B515" s="55">
        <v>510</v>
      </c>
      <c r="C515" s="50" t="s">
        <v>1180</v>
      </c>
      <c r="D515" s="51" t="s">
        <v>497</v>
      </c>
      <c r="E515" s="52" t="s">
        <v>419</v>
      </c>
      <c r="F515" s="52" t="s">
        <v>295</v>
      </c>
      <c r="G515" s="52" t="s">
        <v>295</v>
      </c>
      <c r="H515" s="52" t="s">
        <v>294</v>
      </c>
      <c r="I515" s="52" t="s">
        <v>452</v>
      </c>
      <c r="J515" s="52" t="s">
        <v>1181</v>
      </c>
      <c r="K515" s="52" t="s">
        <v>295</v>
      </c>
    </row>
    <row r="516" spans="2:11" x14ac:dyDescent="0.2">
      <c r="B516" s="55">
        <v>511</v>
      </c>
      <c r="C516" s="50" t="s">
        <v>1182</v>
      </c>
      <c r="D516" s="51" t="s">
        <v>494</v>
      </c>
      <c r="E516" s="52" t="s">
        <v>246</v>
      </c>
      <c r="F516" s="52" t="s">
        <v>275</v>
      </c>
      <c r="G516" s="52" t="s">
        <v>144</v>
      </c>
      <c r="H516" s="52" t="s">
        <v>274</v>
      </c>
      <c r="I516" s="52" t="s">
        <v>274</v>
      </c>
      <c r="J516" s="52" t="s">
        <v>342</v>
      </c>
      <c r="K516" s="52" t="s">
        <v>659</v>
      </c>
    </row>
    <row r="517" spans="2:11" x14ac:dyDescent="0.2">
      <c r="B517" s="55">
        <v>512</v>
      </c>
      <c r="C517" s="50" t="s">
        <v>1183</v>
      </c>
      <c r="D517" s="51" t="s">
        <v>1184</v>
      </c>
      <c r="E517" s="52" t="s">
        <v>165</v>
      </c>
      <c r="F517" s="52" t="s">
        <v>640</v>
      </c>
      <c r="G517" s="52" t="s">
        <v>511</v>
      </c>
      <c r="H517" s="52" t="s">
        <v>165</v>
      </c>
      <c r="I517" s="52" t="s">
        <v>165</v>
      </c>
      <c r="J517" s="52" t="s">
        <v>230</v>
      </c>
      <c r="K517" s="52" t="s">
        <v>167</v>
      </c>
    </row>
    <row r="518" spans="2:11" x14ac:dyDescent="0.2">
      <c r="B518" s="55">
        <v>513</v>
      </c>
      <c r="C518" s="50" t="s">
        <v>1185</v>
      </c>
      <c r="D518" s="51" t="s">
        <v>194</v>
      </c>
      <c r="E518" s="52" t="s">
        <v>191</v>
      </c>
      <c r="F518" s="52" t="s">
        <v>313</v>
      </c>
      <c r="G518" s="52" t="s">
        <v>161</v>
      </c>
      <c r="H518" s="52" t="s">
        <v>144</v>
      </c>
      <c r="I518" s="52" t="s">
        <v>463</v>
      </c>
      <c r="J518" s="52" t="s">
        <v>430</v>
      </c>
      <c r="K518" s="52" t="s">
        <v>136</v>
      </c>
    </row>
    <row r="519" spans="2:11" x14ac:dyDescent="0.2">
      <c r="B519" s="55">
        <v>514</v>
      </c>
      <c r="C519" s="50" t="s">
        <v>1186</v>
      </c>
      <c r="D519" s="51" t="s">
        <v>261</v>
      </c>
      <c r="E519" s="52" t="s">
        <v>205</v>
      </c>
      <c r="F519" s="52" t="s">
        <v>228</v>
      </c>
      <c r="G519" s="52" t="s">
        <v>264</v>
      </c>
      <c r="H519" s="52" t="s">
        <v>144</v>
      </c>
      <c r="I519" s="52" t="s">
        <v>205</v>
      </c>
      <c r="J519" s="52" t="s">
        <v>891</v>
      </c>
      <c r="K519" s="52" t="s">
        <v>349</v>
      </c>
    </row>
    <row r="520" spans="2:11" x14ac:dyDescent="0.2">
      <c r="B520" s="55">
        <v>515</v>
      </c>
      <c r="C520" s="50" t="s">
        <v>1187</v>
      </c>
      <c r="D520" s="51" t="s">
        <v>502</v>
      </c>
      <c r="E520" s="52" t="s">
        <v>334</v>
      </c>
      <c r="F520" s="52" t="s">
        <v>137</v>
      </c>
      <c r="G520" s="52" t="s">
        <v>201</v>
      </c>
      <c r="H520" s="52" t="s">
        <v>313</v>
      </c>
      <c r="I520" s="52" t="s">
        <v>481</v>
      </c>
      <c r="J520" s="52" t="s">
        <v>552</v>
      </c>
      <c r="K520" s="52" t="s">
        <v>137</v>
      </c>
    </row>
    <row r="521" spans="2:11" x14ac:dyDescent="0.2">
      <c r="B521" s="55">
        <v>516</v>
      </c>
      <c r="C521" s="50" t="s">
        <v>1188</v>
      </c>
      <c r="D521" s="51" t="s">
        <v>1189</v>
      </c>
      <c r="E521" s="52" t="s">
        <v>315</v>
      </c>
      <c r="F521" s="52" t="s">
        <v>189</v>
      </c>
      <c r="G521" s="52" t="s">
        <v>341</v>
      </c>
      <c r="H521" s="52" t="s">
        <v>246</v>
      </c>
      <c r="I521" s="52" t="s">
        <v>671</v>
      </c>
      <c r="J521" s="52" t="s">
        <v>675</v>
      </c>
      <c r="K521" s="52" t="s">
        <v>309</v>
      </c>
    </row>
    <row r="522" spans="2:11" x14ac:dyDescent="0.2">
      <c r="B522" s="55">
        <v>517</v>
      </c>
      <c r="C522" s="50" t="s">
        <v>1190</v>
      </c>
      <c r="D522" s="51" t="s">
        <v>1191</v>
      </c>
      <c r="E522" s="52" t="s">
        <v>528</v>
      </c>
      <c r="F522" s="52" t="s">
        <v>884</v>
      </c>
      <c r="G522" s="52" t="s">
        <v>548</v>
      </c>
      <c r="H522" s="52" t="s">
        <v>158</v>
      </c>
      <c r="I522" s="52" t="s">
        <v>158</v>
      </c>
      <c r="J522" s="52" t="s">
        <v>504</v>
      </c>
      <c r="K522" s="52" t="s">
        <v>548</v>
      </c>
    </row>
    <row r="523" spans="2:11" x14ac:dyDescent="0.2">
      <c r="B523" s="55">
        <v>518</v>
      </c>
      <c r="C523" s="50" t="s">
        <v>1192</v>
      </c>
      <c r="D523" s="51" t="s">
        <v>1024</v>
      </c>
      <c r="E523" s="52" t="s">
        <v>587</v>
      </c>
      <c r="F523" s="52" t="s">
        <v>349</v>
      </c>
      <c r="G523" s="52" t="s">
        <v>495</v>
      </c>
      <c r="H523" s="52" t="s">
        <v>334</v>
      </c>
      <c r="I523" s="52" t="s">
        <v>315</v>
      </c>
      <c r="J523" s="52" t="s">
        <v>774</v>
      </c>
      <c r="K523" s="52" t="s">
        <v>587</v>
      </c>
    </row>
    <row r="524" spans="2:11" x14ac:dyDescent="0.2">
      <c r="B524" s="55">
        <v>519</v>
      </c>
      <c r="C524" s="50" t="s">
        <v>1193</v>
      </c>
      <c r="D524" s="51" t="s">
        <v>157</v>
      </c>
      <c r="E524" s="52" t="s">
        <v>495</v>
      </c>
      <c r="F524" s="52" t="s">
        <v>441</v>
      </c>
      <c r="G524" s="52" t="s">
        <v>331</v>
      </c>
      <c r="H524" s="52" t="s">
        <v>354</v>
      </c>
      <c r="I524" s="52" t="s">
        <v>354</v>
      </c>
      <c r="J524" s="52" t="s">
        <v>361</v>
      </c>
      <c r="K524" s="52" t="s">
        <v>331</v>
      </c>
    </row>
    <row r="525" spans="2:11" x14ac:dyDescent="0.2">
      <c r="B525" s="55">
        <v>520</v>
      </c>
      <c r="C525" s="50" t="s">
        <v>1194</v>
      </c>
      <c r="D525" s="51" t="s">
        <v>383</v>
      </c>
      <c r="E525" s="52" t="s">
        <v>220</v>
      </c>
      <c r="F525" s="52" t="s">
        <v>176</v>
      </c>
      <c r="G525" s="52" t="s">
        <v>176</v>
      </c>
      <c r="H525" s="52" t="s">
        <v>176</v>
      </c>
      <c r="I525" s="52" t="s">
        <v>341</v>
      </c>
      <c r="J525" s="52" t="s">
        <v>887</v>
      </c>
      <c r="K525" s="52" t="s">
        <v>176</v>
      </c>
    </row>
    <row r="526" spans="2:11" x14ac:dyDescent="0.2">
      <c r="B526" s="55">
        <v>521</v>
      </c>
      <c r="C526" s="50" t="s">
        <v>1195</v>
      </c>
      <c r="D526" s="51" t="s">
        <v>471</v>
      </c>
      <c r="E526" s="52" t="s">
        <v>341</v>
      </c>
      <c r="F526" s="52" t="s">
        <v>438</v>
      </c>
      <c r="G526" s="52" t="s">
        <v>671</v>
      </c>
      <c r="H526" s="52" t="s">
        <v>488</v>
      </c>
      <c r="I526" s="52" t="s">
        <v>350</v>
      </c>
      <c r="J526" s="52" t="s">
        <v>896</v>
      </c>
      <c r="K526" s="52" t="s">
        <v>580</v>
      </c>
    </row>
    <row r="527" spans="2:11" x14ac:dyDescent="0.2">
      <c r="B527" s="55">
        <v>522</v>
      </c>
      <c r="C527" s="50" t="s">
        <v>1196</v>
      </c>
      <c r="D527" s="51" t="s">
        <v>429</v>
      </c>
      <c r="E527" s="52" t="s">
        <v>239</v>
      </c>
      <c r="F527" s="52" t="s">
        <v>407</v>
      </c>
      <c r="G527" s="52" t="s">
        <v>317</v>
      </c>
      <c r="H527" s="52" t="s">
        <v>150</v>
      </c>
      <c r="I527" s="52" t="s">
        <v>275</v>
      </c>
      <c r="J527" s="52" t="s">
        <v>817</v>
      </c>
      <c r="K527" s="52" t="s">
        <v>407</v>
      </c>
    </row>
    <row r="528" spans="2:11" x14ac:dyDescent="0.2">
      <c r="B528" s="55">
        <v>523</v>
      </c>
      <c r="C528" s="50" t="s">
        <v>1197</v>
      </c>
      <c r="D528" s="51" t="s">
        <v>1198</v>
      </c>
      <c r="E528" s="52" t="s">
        <v>171</v>
      </c>
      <c r="F528" s="52" t="s">
        <v>171</v>
      </c>
      <c r="G528" s="52" t="s">
        <v>154</v>
      </c>
      <c r="H528" s="52" t="s">
        <v>495</v>
      </c>
      <c r="I528" s="52" t="s">
        <v>229</v>
      </c>
      <c r="J528" s="52" t="s">
        <v>672</v>
      </c>
      <c r="K528" s="52" t="s">
        <v>770</v>
      </c>
    </row>
    <row r="529" spans="2:11" x14ac:dyDescent="0.2">
      <c r="B529" s="55">
        <v>524</v>
      </c>
      <c r="C529" s="50" t="s">
        <v>1199</v>
      </c>
      <c r="D529" s="53" t="s">
        <v>297</v>
      </c>
      <c r="E529" s="54" t="s">
        <v>230</v>
      </c>
      <c r="F529" s="54" t="s">
        <v>227</v>
      </c>
      <c r="G529" s="54" t="s">
        <v>227</v>
      </c>
      <c r="H529" s="54" t="s">
        <v>227</v>
      </c>
      <c r="I529" s="54" t="s">
        <v>228</v>
      </c>
      <c r="J529" s="54" t="s">
        <v>765</v>
      </c>
      <c r="K529" s="54" t="s">
        <v>229</v>
      </c>
    </row>
    <row r="530" spans="2:11" x14ac:dyDescent="0.2">
      <c r="B530" s="55">
        <v>525</v>
      </c>
      <c r="C530" s="50" t="s">
        <v>1200</v>
      </c>
      <c r="D530" s="51" t="s">
        <v>434</v>
      </c>
      <c r="E530" s="52" t="s">
        <v>279</v>
      </c>
      <c r="F530" s="52" t="s">
        <v>144</v>
      </c>
      <c r="G530" s="52" t="s">
        <v>279</v>
      </c>
      <c r="H530" s="52" t="s">
        <v>144</v>
      </c>
      <c r="I530" s="52" t="s">
        <v>144</v>
      </c>
      <c r="J530" s="52" t="s">
        <v>264</v>
      </c>
      <c r="K530" s="52" t="s">
        <v>144</v>
      </c>
    </row>
    <row r="531" spans="2:11" x14ac:dyDescent="0.2">
      <c r="B531" s="55">
        <v>526</v>
      </c>
      <c r="C531" s="50" t="s">
        <v>1201</v>
      </c>
      <c r="D531" s="51" t="s">
        <v>394</v>
      </c>
      <c r="E531" s="52" t="s">
        <v>511</v>
      </c>
      <c r="F531" s="52" t="s">
        <v>193</v>
      </c>
      <c r="G531" s="52" t="s">
        <v>193</v>
      </c>
      <c r="H531" s="52" t="s">
        <v>326</v>
      </c>
      <c r="I531" s="52" t="s">
        <v>192</v>
      </c>
      <c r="J531" s="52" t="s">
        <v>476</v>
      </c>
      <c r="K531" s="52" t="s">
        <v>193</v>
      </c>
    </row>
    <row r="532" spans="2:11" x14ac:dyDescent="0.2">
      <c r="B532" s="55">
        <v>527</v>
      </c>
      <c r="C532" s="50" t="s">
        <v>1202</v>
      </c>
      <c r="D532" s="51" t="s">
        <v>447</v>
      </c>
      <c r="E532" s="52" t="s">
        <v>190</v>
      </c>
      <c r="F532" s="52" t="s">
        <v>190</v>
      </c>
      <c r="G532" s="52" t="s">
        <v>448</v>
      </c>
      <c r="H532" s="52" t="s">
        <v>179</v>
      </c>
      <c r="I532" s="52" t="s">
        <v>503</v>
      </c>
      <c r="J532" s="52" t="s">
        <v>504</v>
      </c>
      <c r="K532" s="52" t="s">
        <v>146</v>
      </c>
    </row>
    <row r="533" spans="2:11" x14ac:dyDescent="0.2">
      <c r="B533" s="55">
        <v>528</v>
      </c>
      <c r="C533" s="50" t="s">
        <v>1203</v>
      </c>
      <c r="D533" s="51" t="s">
        <v>426</v>
      </c>
      <c r="E533" s="52" t="s">
        <v>301</v>
      </c>
      <c r="F533" s="52" t="s">
        <v>152</v>
      </c>
      <c r="G533" s="52" t="s">
        <v>208</v>
      </c>
      <c r="H533" s="52" t="s">
        <v>301</v>
      </c>
      <c r="I533" s="52" t="s">
        <v>237</v>
      </c>
      <c r="J533" s="52" t="s">
        <v>562</v>
      </c>
      <c r="K533" s="52" t="s">
        <v>348</v>
      </c>
    </row>
    <row r="534" spans="2:11" x14ac:dyDescent="0.2">
      <c r="B534" s="55">
        <v>529</v>
      </c>
      <c r="C534" s="50" t="s">
        <v>1204</v>
      </c>
      <c r="D534" s="51" t="s">
        <v>394</v>
      </c>
      <c r="E534" s="52" t="s">
        <v>141</v>
      </c>
      <c r="F534" s="52" t="s">
        <v>138</v>
      </c>
      <c r="G534" s="52" t="s">
        <v>309</v>
      </c>
      <c r="H534" s="52" t="s">
        <v>309</v>
      </c>
      <c r="I534" s="52" t="s">
        <v>198</v>
      </c>
      <c r="J534" s="52" t="s">
        <v>510</v>
      </c>
      <c r="K534" s="52" t="s">
        <v>160</v>
      </c>
    </row>
    <row r="535" spans="2:11" x14ac:dyDescent="0.2">
      <c r="B535" s="55">
        <v>530</v>
      </c>
      <c r="C535" s="50" t="s">
        <v>1205</v>
      </c>
      <c r="D535" s="51" t="s">
        <v>135</v>
      </c>
      <c r="E535" s="52" t="s">
        <v>770</v>
      </c>
      <c r="F535" s="52" t="s">
        <v>613</v>
      </c>
      <c r="G535" s="52" t="s">
        <v>613</v>
      </c>
      <c r="H535" s="52" t="s">
        <v>613</v>
      </c>
      <c r="I535" s="52" t="s">
        <v>215</v>
      </c>
      <c r="J535" s="52" t="s">
        <v>754</v>
      </c>
      <c r="K535" s="52" t="s">
        <v>613</v>
      </c>
    </row>
    <row r="536" spans="2:11" x14ac:dyDescent="0.2">
      <c r="B536" s="55">
        <v>531</v>
      </c>
      <c r="C536" s="50" t="s">
        <v>1206</v>
      </c>
      <c r="D536" s="51" t="s">
        <v>397</v>
      </c>
      <c r="E536" s="52" t="s">
        <v>1160</v>
      </c>
      <c r="F536" s="52" t="s">
        <v>379</v>
      </c>
      <c r="G536" s="52" t="s">
        <v>379</v>
      </c>
      <c r="H536" s="52" t="s">
        <v>460</v>
      </c>
      <c r="I536" s="52" t="s">
        <v>228</v>
      </c>
      <c r="J536" s="52" t="s">
        <v>381</v>
      </c>
      <c r="K536" s="52" t="s">
        <v>770</v>
      </c>
    </row>
    <row r="537" spans="2:11" x14ac:dyDescent="0.2">
      <c r="B537" s="55">
        <v>532</v>
      </c>
      <c r="C537" s="50" t="s">
        <v>1207</v>
      </c>
      <c r="D537" s="51" t="s">
        <v>163</v>
      </c>
      <c r="E537" s="52" t="s">
        <v>407</v>
      </c>
      <c r="F537" s="52" t="s">
        <v>249</v>
      </c>
      <c r="G537" s="52" t="s">
        <v>232</v>
      </c>
      <c r="H537" s="52" t="s">
        <v>287</v>
      </c>
      <c r="I537" s="52" t="s">
        <v>495</v>
      </c>
      <c r="J537" s="52" t="s">
        <v>710</v>
      </c>
      <c r="K537" s="52" t="s">
        <v>341</v>
      </c>
    </row>
    <row r="538" spans="2:11" x14ac:dyDescent="0.2">
      <c r="B538" s="55">
        <v>533</v>
      </c>
      <c r="C538" s="50" t="s">
        <v>1208</v>
      </c>
      <c r="D538" s="51" t="s">
        <v>572</v>
      </c>
      <c r="E538" s="52" t="s">
        <v>481</v>
      </c>
      <c r="F538" s="52" t="s">
        <v>313</v>
      </c>
      <c r="G538" s="52" t="s">
        <v>258</v>
      </c>
      <c r="H538" s="52" t="s">
        <v>481</v>
      </c>
      <c r="I538" s="52" t="s">
        <v>481</v>
      </c>
      <c r="J538" s="52" t="s">
        <v>317</v>
      </c>
      <c r="K538" s="52" t="s">
        <v>481</v>
      </c>
    </row>
    <row r="539" spans="2:11" x14ac:dyDescent="0.2">
      <c r="B539" s="55">
        <v>534</v>
      </c>
      <c r="C539" s="50" t="s">
        <v>1209</v>
      </c>
      <c r="D539" s="51" t="s">
        <v>242</v>
      </c>
      <c r="E539" s="52" t="s">
        <v>355</v>
      </c>
      <c r="F539" s="52" t="s">
        <v>331</v>
      </c>
      <c r="G539" s="52" t="s">
        <v>495</v>
      </c>
      <c r="H539" s="52" t="s">
        <v>234</v>
      </c>
      <c r="I539" s="52" t="s">
        <v>355</v>
      </c>
      <c r="J539" s="52" t="s">
        <v>361</v>
      </c>
      <c r="K539" s="52" t="s">
        <v>234</v>
      </c>
    </row>
    <row r="540" spans="2:11" x14ac:dyDescent="0.2">
      <c r="B540" s="55">
        <v>535</v>
      </c>
      <c r="C540" s="50" t="s">
        <v>1210</v>
      </c>
      <c r="D540" s="51" t="s">
        <v>1211</v>
      </c>
      <c r="E540" s="52" t="s">
        <v>182</v>
      </c>
      <c r="F540" s="52" t="s">
        <v>503</v>
      </c>
      <c r="G540" s="52" t="s">
        <v>379</v>
      </c>
      <c r="H540" s="52" t="s">
        <v>250</v>
      </c>
      <c r="I540" s="52" t="s">
        <v>306</v>
      </c>
      <c r="J540" s="52" t="s">
        <v>221</v>
      </c>
      <c r="K540" s="52" t="s">
        <v>294</v>
      </c>
    </row>
    <row r="541" spans="2:11" x14ac:dyDescent="0.2">
      <c r="B541" s="55">
        <v>536</v>
      </c>
      <c r="C541" s="50" t="s">
        <v>1212</v>
      </c>
      <c r="D541" s="51" t="s">
        <v>812</v>
      </c>
      <c r="E541" s="52" t="s">
        <v>237</v>
      </c>
      <c r="F541" s="52" t="s">
        <v>185</v>
      </c>
      <c r="G541" s="52" t="s">
        <v>309</v>
      </c>
      <c r="H541" s="52" t="s">
        <v>337</v>
      </c>
      <c r="I541" s="52" t="s">
        <v>185</v>
      </c>
      <c r="J541" s="52" t="s">
        <v>420</v>
      </c>
      <c r="K541" s="52" t="s">
        <v>170</v>
      </c>
    </row>
    <row r="542" spans="2:11" x14ac:dyDescent="0.2">
      <c r="B542" s="55">
        <v>537</v>
      </c>
      <c r="C542" s="50" t="s">
        <v>1213</v>
      </c>
      <c r="D542" s="51" t="s">
        <v>480</v>
      </c>
      <c r="E542" s="52" t="s">
        <v>228</v>
      </c>
      <c r="F542" s="52" t="s">
        <v>264</v>
      </c>
      <c r="G542" s="52" t="s">
        <v>240</v>
      </c>
      <c r="H542" s="52" t="s">
        <v>264</v>
      </c>
      <c r="I542" s="52" t="s">
        <v>445</v>
      </c>
      <c r="J542" s="52" t="s">
        <v>619</v>
      </c>
      <c r="K542" s="52" t="s">
        <v>438</v>
      </c>
    </row>
    <row r="543" spans="2:11" x14ac:dyDescent="0.2">
      <c r="B543" s="55">
        <v>538</v>
      </c>
      <c r="C543" s="50" t="s">
        <v>1214</v>
      </c>
      <c r="D543" s="51" t="s">
        <v>1215</v>
      </c>
      <c r="E543" s="52" t="s">
        <v>216</v>
      </c>
      <c r="F543" s="52" t="s">
        <v>410</v>
      </c>
      <c r="G543" s="52" t="s">
        <v>285</v>
      </c>
      <c r="H543" s="52" t="s">
        <v>317</v>
      </c>
      <c r="I543" s="52" t="s">
        <v>416</v>
      </c>
      <c r="J543" s="52" t="s">
        <v>681</v>
      </c>
      <c r="K543" s="52" t="s">
        <v>860</v>
      </c>
    </row>
    <row r="544" spans="2:11" x14ac:dyDescent="0.2">
      <c r="B544" s="55">
        <v>539</v>
      </c>
      <c r="C544" s="50" t="s">
        <v>1216</v>
      </c>
      <c r="D544" s="51" t="s">
        <v>483</v>
      </c>
      <c r="E544" s="52" t="s">
        <v>190</v>
      </c>
      <c r="F544" s="52" t="s">
        <v>410</v>
      </c>
      <c r="G544" s="52" t="s">
        <v>195</v>
      </c>
      <c r="H544" s="52" t="s">
        <v>314</v>
      </c>
      <c r="I544" s="52" t="s">
        <v>190</v>
      </c>
      <c r="J544" s="52" t="s">
        <v>598</v>
      </c>
      <c r="K544" s="52" t="s">
        <v>410</v>
      </c>
    </row>
    <row r="545" spans="2:11" x14ac:dyDescent="0.2">
      <c r="B545" s="55">
        <v>540</v>
      </c>
      <c r="C545" s="50" t="s">
        <v>1217</v>
      </c>
      <c r="D545" s="51" t="s">
        <v>1018</v>
      </c>
      <c r="E545" s="52" t="s">
        <v>488</v>
      </c>
      <c r="F545" s="52" t="s">
        <v>350</v>
      </c>
      <c r="G545" s="52" t="s">
        <v>182</v>
      </c>
      <c r="H545" s="52" t="s">
        <v>884</v>
      </c>
      <c r="I545" s="52" t="s">
        <v>410</v>
      </c>
      <c r="J545" s="52" t="s">
        <v>1218</v>
      </c>
      <c r="K545" s="52" t="s">
        <v>488</v>
      </c>
    </row>
    <row r="546" spans="2:11" x14ac:dyDescent="0.2">
      <c r="B546" s="55">
        <v>541</v>
      </c>
      <c r="C546" s="50" t="s">
        <v>1219</v>
      </c>
      <c r="D546" s="51" t="s">
        <v>254</v>
      </c>
      <c r="E546" s="52" t="s">
        <v>201</v>
      </c>
      <c r="F546" s="52" t="s">
        <v>420</v>
      </c>
      <c r="G546" s="52" t="s">
        <v>259</v>
      </c>
      <c r="H546" s="52" t="s">
        <v>894</v>
      </c>
      <c r="I546" s="52" t="s">
        <v>420</v>
      </c>
      <c r="J546" s="52" t="s">
        <v>1220</v>
      </c>
      <c r="K546" s="52" t="s">
        <v>774</v>
      </c>
    </row>
    <row r="547" spans="2:11" x14ac:dyDescent="0.2">
      <c r="B547" s="55">
        <v>542</v>
      </c>
      <c r="C547" s="50" t="s">
        <v>1221</v>
      </c>
      <c r="D547" s="51" t="s">
        <v>1222</v>
      </c>
      <c r="E547" s="52" t="s">
        <v>551</v>
      </c>
      <c r="F547" s="52" t="s">
        <v>349</v>
      </c>
      <c r="G547" s="52" t="s">
        <v>270</v>
      </c>
      <c r="H547" s="52" t="s">
        <v>691</v>
      </c>
      <c r="I547" s="52" t="s">
        <v>379</v>
      </c>
      <c r="J547" s="52" t="s">
        <v>140</v>
      </c>
      <c r="K547" s="52" t="s">
        <v>294</v>
      </c>
    </row>
    <row r="548" spans="2:11" x14ac:dyDescent="0.2">
      <c r="B548" s="55">
        <v>543</v>
      </c>
      <c r="C548" s="50" t="s">
        <v>1223</v>
      </c>
      <c r="D548" s="51" t="s">
        <v>163</v>
      </c>
      <c r="E548" s="52" t="s">
        <v>166</v>
      </c>
      <c r="F548" s="52" t="s">
        <v>164</v>
      </c>
      <c r="G548" s="52" t="s">
        <v>165</v>
      </c>
      <c r="H548" s="52" t="s">
        <v>165</v>
      </c>
      <c r="I548" s="52" t="s">
        <v>166</v>
      </c>
      <c r="J548" s="52" t="s">
        <v>294</v>
      </c>
      <c r="K548" s="52" t="s">
        <v>164</v>
      </c>
    </row>
    <row r="549" spans="2:11" x14ac:dyDescent="0.2">
      <c r="B549" s="55">
        <v>544</v>
      </c>
      <c r="C549" s="50" t="s">
        <v>117</v>
      </c>
      <c r="D549" s="51" t="s">
        <v>1224</v>
      </c>
      <c r="E549" s="52" t="s">
        <v>170</v>
      </c>
      <c r="F549" s="52" t="s">
        <v>294</v>
      </c>
      <c r="G549" s="52" t="s">
        <v>341</v>
      </c>
      <c r="H549" s="52" t="s">
        <v>287</v>
      </c>
      <c r="I549" s="52" t="s">
        <v>182</v>
      </c>
      <c r="J549" s="52" t="s">
        <v>468</v>
      </c>
      <c r="K549" s="52" t="s">
        <v>317</v>
      </c>
    </row>
    <row r="550" spans="2:11" x14ac:dyDescent="0.2">
      <c r="B550" s="55">
        <v>545</v>
      </c>
      <c r="C550" s="50" t="s">
        <v>1225</v>
      </c>
      <c r="D550" s="51" t="s">
        <v>665</v>
      </c>
      <c r="E550" s="52" t="s">
        <v>161</v>
      </c>
      <c r="F550" s="52" t="s">
        <v>280</v>
      </c>
      <c r="G550" s="52" t="s">
        <v>495</v>
      </c>
      <c r="H550" s="52" t="s">
        <v>326</v>
      </c>
      <c r="I550" s="52" t="s">
        <v>244</v>
      </c>
      <c r="J550" s="52" t="s">
        <v>860</v>
      </c>
      <c r="K550" s="52" t="s">
        <v>659</v>
      </c>
    </row>
    <row r="551" spans="2:11" x14ac:dyDescent="0.2">
      <c r="B551" s="55">
        <v>546</v>
      </c>
      <c r="C551" s="50" t="s">
        <v>1226</v>
      </c>
      <c r="D551" s="51" t="s">
        <v>680</v>
      </c>
      <c r="E551" s="52" t="s">
        <v>279</v>
      </c>
      <c r="F551" s="52" t="s">
        <v>279</v>
      </c>
      <c r="G551" s="52" t="s">
        <v>220</v>
      </c>
      <c r="H551" s="52" t="s">
        <v>144</v>
      </c>
      <c r="I551" s="52" t="s">
        <v>144</v>
      </c>
      <c r="J551" s="52" t="s">
        <v>220</v>
      </c>
      <c r="K551" s="52" t="s">
        <v>279</v>
      </c>
    </row>
    <row r="552" spans="2:11" x14ac:dyDescent="0.2">
      <c r="B552" s="55">
        <v>547</v>
      </c>
      <c r="C552" s="50" t="s">
        <v>1227</v>
      </c>
      <c r="D552" s="51" t="s">
        <v>297</v>
      </c>
      <c r="E552" s="52" t="s">
        <v>164</v>
      </c>
      <c r="F552" s="52" t="s">
        <v>167</v>
      </c>
      <c r="G552" s="52" t="s">
        <v>168</v>
      </c>
      <c r="H552" s="52" t="s">
        <v>168</v>
      </c>
      <c r="I552" s="52" t="s">
        <v>166</v>
      </c>
      <c r="J552" s="52" t="s">
        <v>186</v>
      </c>
      <c r="K552" s="52" t="s">
        <v>168</v>
      </c>
    </row>
    <row r="553" spans="2:11" x14ac:dyDescent="0.2">
      <c r="B553" s="55">
        <v>548</v>
      </c>
      <c r="C553" s="50" t="s">
        <v>1228</v>
      </c>
      <c r="D553" s="51" t="s">
        <v>400</v>
      </c>
      <c r="E553" s="52" t="s">
        <v>249</v>
      </c>
      <c r="F553" s="52" t="s">
        <v>258</v>
      </c>
      <c r="G553" s="52" t="s">
        <v>215</v>
      </c>
      <c r="H553" s="52" t="s">
        <v>238</v>
      </c>
      <c r="I553" s="52" t="s">
        <v>313</v>
      </c>
      <c r="J553" s="52" t="s">
        <v>475</v>
      </c>
      <c r="K553" s="52" t="s">
        <v>271</v>
      </c>
    </row>
    <row r="554" spans="2:11" x14ac:dyDescent="0.2">
      <c r="B554" s="55">
        <v>549</v>
      </c>
      <c r="C554" s="50" t="s">
        <v>1229</v>
      </c>
      <c r="D554" s="51" t="s">
        <v>429</v>
      </c>
      <c r="E554" s="52" t="s">
        <v>244</v>
      </c>
      <c r="F554" s="52" t="s">
        <v>234</v>
      </c>
      <c r="G554" s="52" t="s">
        <v>244</v>
      </c>
      <c r="H554" s="52" t="s">
        <v>191</v>
      </c>
      <c r="I554" s="52" t="s">
        <v>234</v>
      </c>
      <c r="J554" s="52" t="s">
        <v>197</v>
      </c>
      <c r="K554" s="52" t="s">
        <v>136</v>
      </c>
    </row>
    <row r="555" spans="2:11" x14ac:dyDescent="0.2">
      <c r="B555" s="55">
        <v>550</v>
      </c>
      <c r="C555" s="50" t="s">
        <v>1230</v>
      </c>
      <c r="D555" s="51" t="s">
        <v>273</v>
      </c>
      <c r="E555" s="52" t="s">
        <v>234</v>
      </c>
      <c r="F555" s="52" t="s">
        <v>559</v>
      </c>
      <c r="G555" s="52" t="s">
        <v>627</v>
      </c>
      <c r="H555" s="52" t="s">
        <v>559</v>
      </c>
      <c r="I555" s="52" t="s">
        <v>441</v>
      </c>
      <c r="J555" s="52" t="s">
        <v>958</v>
      </c>
      <c r="K555" s="52" t="s">
        <v>559</v>
      </c>
    </row>
    <row r="556" spans="2:11" x14ac:dyDescent="0.2">
      <c r="B556" s="55">
        <v>551</v>
      </c>
      <c r="C556" s="50" t="s">
        <v>1231</v>
      </c>
      <c r="D556" s="51" t="s">
        <v>1232</v>
      </c>
      <c r="E556" s="52" t="s">
        <v>327</v>
      </c>
      <c r="F556" s="52" t="s">
        <v>259</v>
      </c>
      <c r="G556" s="52" t="s">
        <v>206</v>
      </c>
      <c r="H556" s="52" t="s">
        <v>671</v>
      </c>
      <c r="I556" s="52" t="s">
        <v>309</v>
      </c>
      <c r="J556" s="52" t="s">
        <v>552</v>
      </c>
      <c r="K556" s="52" t="s">
        <v>488</v>
      </c>
    </row>
    <row r="557" spans="2:11" x14ac:dyDescent="0.2">
      <c r="B557" s="55">
        <v>552</v>
      </c>
      <c r="C557" s="50" t="s">
        <v>1233</v>
      </c>
      <c r="D557" s="51" t="s">
        <v>530</v>
      </c>
      <c r="E557" s="52" t="s">
        <v>246</v>
      </c>
      <c r="F557" s="52" t="s">
        <v>246</v>
      </c>
      <c r="G557" s="52" t="s">
        <v>275</v>
      </c>
      <c r="H557" s="52" t="s">
        <v>144</v>
      </c>
      <c r="I557" s="52" t="s">
        <v>246</v>
      </c>
      <c r="J557" s="52" t="s">
        <v>274</v>
      </c>
      <c r="K557" s="52" t="s">
        <v>246</v>
      </c>
    </row>
    <row r="558" spans="2:11" x14ac:dyDescent="0.2">
      <c r="B558" s="55">
        <v>553</v>
      </c>
      <c r="C558" s="50" t="s">
        <v>1234</v>
      </c>
      <c r="D558" s="51" t="s">
        <v>1024</v>
      </c>
      <c r="E558" s="52" t="s">
        <v>540</v>
      </c>
      <c r="F558" s="52" t="s">
        <v>407</v>
      </c>
      <c r="G558" s="52" t="s">
        <v>473</v>
      </c>
      <c r="H558" s="52" t="s">
        <v>348</v>
      </c>
      <c r="I558" s="52" t="s">
        <v>287</v>
      </c>
      <c r="J558" s="52" t="s">
        <v>1235</v>
      </c>
      <c r="K558" s="52" t="s">
        <v>718</v>
      </c>
    </row>
    <row r="559" spans="2:11" x14ac:dyDescent="0.2">
      <c r="B559" s="55">
        <v>554</v>
      </c>
      <c r="C559" s="50" t="s">
        <v>1236</v>
      </c>
      <c r="D559" s="51" t="s">
        <v>418</v>
      </c>
      <c r="E559" s="52" t="s">
        <v>419</v>
      </c>
      <c r="F559" s="52" t="s">
        <v>185</v>
      </c>
      <c r="G559" s="52" t="s">
        <v>419</v>
      </c>
      <c r="H559" s="52" t="s">
        <v>249</v>
      </c>
      <c r="I559" s="52" t="s">
        <v>285</v>
      </c>
      <c r="J559" s="52" t="s">
        <v>294</v>
      </c>
      <c r="K559" s="52" t="s">
        <v>180</v>
      </c>
    </row>
    <row r="560" spans="2:11" x14ac:dyDescent="0.2">
      <c r="B560" s="55">
        <v>555</v>
      </c>
      <c r="C560" s="50" t="s">
        <v>1237</v>
      </c>
      <c r="D560" s="51" t="s">
        <v>304</v>
      </c>
      <c r="E560" s="52" t="s">
        <v>280</v>
      </c>
      <c r="F560" s="52" t="s">
        <v>168</v>
      </c>
      <c r="G560" s="52" t="s">
        <v>168</v>
      </c>
      <c r="H560" s="52" t="s">
        <v>144</v>
      </c>
      <c r="I560" s="52" t="s">
        <v>280</v>
      </c>
      <c r="J560" s="52" t="s">
        <v>221</v>
      </c>
      <c r="K560" s="52" t="s">
        <v>280</v>
      </c>
    </row>
    <row r="561" spans="2:11" x14ac:dyDescent="0.2">
      <c r="B561" s="55">
        <v>556</v>
      </c>
      <c r="C561" s="50" t="s">
        <v>1238</v>
      </c>
      <c r="D561" s="51" t="s">
        <v>383</v>
      </c>
      <c r="E561" s="52" t="s">
        <v>264</v>
      </c>
      <c r="F561" s="52" t="s">
        <v>264</v>
      </c>
      <c r="G561" s="52" t="s">
        <v>170</v>
      </c>
      <c r="H561" s="52" t="s">
        <v>170</v>
      </c>
      <c r="I561" s="52" t="s">
        <v>171</v>
      </c>
      <c r="J561" s="52" t="s">
        <v>847</v>
      </c>
      <c r="K561" s="52" t="s">
        <v>264</v>
      </c>
    </row>
    <row r="562" spans="2:11" x14ac:dyDescent="0.2">
      <c r="B562" s="55">
        <v>557</v>
      </c>
      <c r="C562" s="50" t="s">
        <v>1239</v>
      </c>
      <c r="D562" s="51" t="s">
        <v>1240</v>
      </c>
      <c r="E562" s="52" t="s">
        <v>166</v>
      </c>
      <c r="F562" s="52" t="s">
        <v>166</v>
      </c>
      <c r="G562" s="52" t="s">
        <v>685</v>
      </c>
      <c r="H562" s="52" t="s">
        <v>243</v>
      </c>
      <c r="I562" s="52" t="s">
        <v>243</v>
      </c>
      <c r="J562" s="52" t="s">
        <v>244</v>
      </c>
      <c r="K562" s="52" t="s">
        <v>258</v>
      </c>
    </row>
    <row r="563" spans="2:11" x14ac:dyDescent="0.2">
      <c r="B563" s="55">
        <v>558</v>
      </c>
      <c r="C563" s="50" t="s">
        <v>1241</v>
      </c>
      <c r="D563" s="51" t="s">
        <v>1242</v>
      </c>
      <c r="E563" s="52" t="s">
        <v>195</v>
      </c>
      <c r="F563" s="52" t="s">
        <v>598</v>
      </c>
      <c r="G563" s="52" t="s">
        <v>410</v>
      </c>
      <c r="H563" s="52" t="s">
        <v>410</v>
      </c>
      <c r="I563" s="52" t="s">
        <v>275</v>
      </c>
      <c r="J563" s="52" t="s">
        <v>1243</v>
      </c>
      <c r="K563" s="52" t="s">
        <v>228</v>
      </c>
    </row>
    <row r="564" spans="2:11" x14ac:dyDescent="0.2">
      <c r="B564" s="55">
        <v>559</v>
      </c>
      <c r="C564" s="50" t="s">
        <v>1244</v>
      </c>
      <c r="D564" s="51" t="s">
        <v>1245</v>
      </c>
      <c r="E564" s="52" t="s">
        <v>159</v>
      </c>
      <c r="F564" s="52" t="s">
        <v>587</v>
      </c>
      <c r="G564" s="52" t="s">
        <v>240</v>
      </c>
      <c r="H564" s="52" t="s">
        <v>313</v>
      </c>
      <c r="I564" s="52" t="s">
        <v>613</v>
      </c>
      <c r="J564" s="52" t="s">
        <v>813</v>
      </c>
      <c r="K564" s="52" t="s">
        <v>587</v>
      </c>
    </row>
    <row r="565" spans="2:11" x14ac:dyDescent="0.2">
      <c r="B565" s="55">
        <v>560</v>
      </c>
      <c r="C565" s="50" t="s">
        <v>1246</v>
      </c>
      <c r="D565" s="51" t="s">
        <v>418</v>
      </c>
      <c r="E565" s="52" t="s">
        <v>180</v>
      </c>
      <c r="F565" s="52" t="s">
        <v>249</v>
      </c>
      <c r="G565" s="52" t="s">
        <v>211</v>
      </c>
      <c r="H565" s="52" t="s">
        <v>249</v>
      </c>
      <c r="I565" s="52" t="s">
        <v>249</v>
      </c>
      <c r="J565" s="52" t="s">
        <v>211</v>
      </c>
      <c r="K565" s="52" t="s">
        <v>211</v>
      </c>
    </row>
    <row r="566" spans="2:11" x14ac:dyDescent="0.2">
      <c r="B566" s="55">
        <v>561</v>
      </c>
      <c r="C566" s="50" t="s">
        <v>1247</v>
      </c>
      <c r="D566" s="51" t="s">
        <v>1248</v>
      </c>
      <c r="E566" s="52" t="s">
        <v>349</v>
      </c>
      <c r="F566" s="52" t="s">
        <v>472</v>
      </c>
      <c r="G566" s="52" t="s">
        <v>338</v>
      </c>
      <c r="H566" s="52" t="s">
        <v>280</v>
      </c>
      <c r="I566" s="52" t="s">
        <v>588</v>
      </c>
      <c r="J566" s="52" t="s">
        <v>1249</v>
      </c>
      <c r="K566" s="52" t="s">
        <v>193</v>
      </c>
    </row>
    <row r="567" spans="2:11" x14ac:dyDescent="0.2">
      <c r="B567" s="55">
        <v>562</v>
      </c>
      <c r="C567" s="50" t="s">
        <v>123</v>
      </c>
      <c r="D567" s="51" t="s">
        <v>530</v>
      </c>
      <c r="E567" s="52" t="s">
        <v>372</v>
      </c>
      <c r="F567" s="52" t="s">
        <v>230</v>
      </c>
      <c r="G567" s="52" t="s">
        <v>280</v>
      </c>
      <c r="H567" s="52" t="s">
        <v>372</v>
      </c>
      <c r="I567" s="52" t="s">
        <v>230</v>
      </c>
      <c r="J567" s="52" t="s">
        <v>373</v>
      </c>
      <c r="K567" s="52" t="s">
        <v>230</v>
      </c>
    </row>
    <row r="568" spans="2:11" x14ac:dyDescent="0.2">
      <c r="B568" s="55">
        <v>563</v>
      </c>
      <c r="C568" s="50" t="s">
        <v>1250</v>
      </c>
      <c r="D568" s="51" t="s">
        <v>850</v>
      </c>
      <c r="E568" s="52" t="s">
        <v>355</v>
      </c>
      <c r="F568" s="52" t="s">
        <v>355</v>
      </c>
      <c r="G568" s="52" t="s">
        <v>355</v>
      </c>
      <c r="H568" s="52" t="s">
        <v>355</v>
      </c>
      <c r="I568" s="52" t="s">
        <v>144</v>
      </c>
      <c r="J568" s="52" t="s">
        <v>313</v>
      </c>
      <c r="K568" s="52" t="s">
        <v>355</v>
      </c>
    </row>
    <row r="569" spans="2:11" x14ac:dyDescent="0.2">
      <c r="B569" s="55">
        <v>564</v>
      </c>
      <c r="C569" s="50" t="s">
        <v>1251</v>
      </c>
      <c r="D569" s="51" t="s">
        <v>494</v>
      </c>
      <c r="E569" s="52" t="s">
        <v>144</v>
      </c>
      <c r="F569" s="52" t="s">
        <v>275</v>
      </c>
      <c r="G569" s="52" t="s">
        <v>275</v>
      </c>
      <c r="H569" s="52" t="s">
        <v>144</v>
      </c>
      <c r="I569" s="52" t="s">
        <v>144</v>
      </c>
      <c r="J569" s="52" t="s">
        <v>275</v>
      </c>
      <c r="K569" s="52" t="s">
        <v>275</v>
      </c>
    </row>
    <row r="570" spans="2:11" x14ac:dyDescent="0.2">
      <c r="B570" s="55">
        <v>565</v>
      </c>
      <c r="C570" s="50" t="s">
        <v>1252</v>
      </c>
      <c r="D570" s="51" t="s">
        <v>1002</v>
      </c>
      <c r="E570" s="52" t="s">
        <v>573</v>
      </c>
      <c r="F570" s="52" t="s">
        <v>215</v>
      </c>
      <c r="G570" s="52" t="s">
        <v>170</v>
      </c>
      <c r="H570" s="52" t="s">
        <v>233</v>
      </c>
      <c r="I570" s="52" t="s">
        <v>573</v>
      </c>
      <c r="J570" s="52" t="s">
        <v>427</v>
      </c>
      <c r="K570" s="52" t="s">
        <v>237</v>
      </c>
    </row>
    <row r="571" spans="2:11" x14ac:dyDescent="0.2">
      <c r="B571" s="55">
        <v>566</v>
      </c>
      <c r="C571" s="50" t="s">
        <v>1253</v>
      </c>
      <c r="D571" s="51" t="s">
        <v>938</v>
      </c>
      <c r="E571" s="52" t="s">
        <v>314</v>
      </c>
      <c r="F571" s="52" t="s">
        <v>327</v>
      </c>
      <c r="G571" s="52" t="s">
        <v>327</v>
      </c>
      <c r="H571" s="52" t="s">
        <v>320</v>
      </c>
      <c r="I571" s="52" t="s">
        <v>314</v>
      </c>
      <c r="J571" s="52" t="s">
        <v>407</v>
      </c>
      <c r="K571" s="52" t="s">
        <v>481</v>
      </c>
    </row>
    <row r="572" spans="2:11" x14ac:dyDescent="0.2">
      <c r="B572" s="55">
        <v>567</v>
      </c>
      <c r="C572" s="50" t="s">
        <v>1254</v>
      </c>
      <c r="D572" s="51" t="s">
        <v>1255</v>
      </c>
      <c r="E572" s="52" t="s">
        <v>246</v>
      </c>
      <c r="F572" s="52" t="s">
        <v>246</v>
      </c>
      <c r="G572" s="52" t="s">
        <v>299</v>
      </c>
      <c r="H572" s="52" t="s">
        <v>328</v>
      </c>
      <c r="I572" s="52" t="s">
        <v>450</v>
      </c>
      <c r="J572" s="52" t="s">
        <v>317</v>
      </c>
      <c r="K572" s="52" t="s">
        <v>158</v>
      </c>
    </row>
    <row r="573" spans="2:11" x14ac:dyDescent="0.2">
      <c r="B573" s="55">
        <v>568</v>
      </c>
      <c r="C573" s="50" t="s">
        <v>1256</v>
      </c>
      <c r="D573" s="51" t="s">
        <v>242</v>
      </c>
      <c r="E573" s="52" t="s">
        <v>168</v>
      </c>
      <c r="F573" s="52" t="s">
        <v>199</v>
      </c>
      <c r="G573" s="52" t="s">
        <v>199</v>
      </c>
      <c r="H573" s="52" t="s">
        <v>355</v>
      </c>
      <c r="I573" s="52" t="s">
        <v>168</v>
      </c>
      <c r="J573" s="52" t="s">
        <v>230</v>
      </c>
      <c r="K573" s="52" t="s">
        <v>227</v>
      </c>
    </row>
    <row r="574" spans="2:11" x14ac:dyDescent="0.2">
      <c r="B574" s="55">
        <v>569</v>
      </c>
      <c r="C574" s="50" t="s">
        <v>1257</v>
      </c>
      <c r="D574" s="51" t="s">
        <v>1258</v>
      </c>
      <c r="E574" s="52" t="s">
        <v>147</v>
      </c>
      <c r="F574" s="52" t="s">
        <v>551</v>
      </c>
      <c r="G574" s="52" t="s">
        <v>671</v>
      </c>
      <c r="H574" s="52" t="s">
        <v>448</v>
      </c>
      <c r="I574" s="52" t="s">
        <v>243</v>
      </c>
      <c r="J574" s="52" t="s">
        <v>230</v>
      </c>
      <c r="K574" s="52" t="s">
        <v>152</v>
      </c>
    </row>
    <row r="575" spans="2:11" x14ac:dyDescent="0.2">
      <c r="B575" s="55">
        <v>570</v>
      </c>
      <c r="C575" s="50" t="s">
        <v>1259</v>
      </c>
      <c r="D575" s="53" t="s">
        <v>1260</v>
      </c>
      <c r="E575" s="54" t="s">
        <v>450</v>
      </c>
      <c r="F575" s="54" t="s">
        <v>251</v>
      </c>
      <c r="G575" s="54" t="s">
        <v>179</v>
      </c>
      <c r="H575" s="54" t="s">
        <v>301</v>
      </c>
      <c r="I575" s="54" t="s">
        <v>463</v>
      </c>
      <c r="J575" s="54" t="s">
        <v>197</v>
      </c>
      <c r="K575" s="54" t="s">
        <v>251</v>
      </c>
    </row>
    <row r="576" spans="2:11" x14ac:dyDescent="0.2">
      <c r="B576" s="55">
        <v>571</v>
      </c>
      <c r="C576" s="50" t="s">
        <v>1261</v>
      </c>
      <c r="D576" s="51" t="s">
        <v>494</v>
      </c>
      <c r="E576" s="52" t="s">
        <v>144</v>
      </c>
      <c r="F576" s="52" t="s">
        <v>228</v>
      </c>
      <c r="G576" s="52" t="s">
        <v>251</v>
      </c>
      <c r="H576" s="52" t="s">
        <v>445</v>
      </c>
      <c r="I576" s="52" t="s">
        <v>228</v>
      </c>
      <c r="J576" s="52" t="s">
        <v>765</v>
      </c>
      <c r="K576" s="52" t="s">
        <v>228</v>
      </c>
    </row>
    <row r="577" spans="2:11" x14ac:dyDescent="0.2">
      <c r="B577" s="55">
        <v>572</v>
      </c>
      <c r="C577" s="50" t="s">
        <v>1262</v>
      </c>
      <c r="D577" s="51" t="s">
        <v>367</v>
      </c>
      <c r="E577" s="52" t="s">
        <v>317</v>
      </c>
      <c r="F577" s="52" t="s">
        <v>368</v>
      </c>
      <c r="G577" s="52" t="s">
        <v>182</v>
      </c>
      <c r="H577" s="52" t="s">
        <v>355</v>
      </c>
      <c r="I577" s="52" t="s">
        <v>144</v>
      </c>
      <c r="J577" s="52" t="s">
        <v>369</v>
      </c>
      <c r="K577" s="52" t="s">
        <v>368</v>
      </c>
    </row>
    <row r="578" spans="2:11" x14ac:dyDescent="0.2">
      <c r="B578" s="55">
        <v>573</v>
      </c>
      <c r="C578" s="50" t="s">
        <v>1263</v>
      </c>
      <c r="D578" s="51" t="s">
        <v>261</v>
      </c>
      <c r="E578" s="52" t="s">
        <v>170</v>
      </c>
      <c r="F578" s="52" t="s">
        <v>173</v>
      </c>
      <c r="G578" s="52" t="s">
        <v>171</v>
      </c>
      <c r="H578" s="52" t="s">
        <v>172</v>
      </c>
      <c r="I578" s="52" t="s">
        <v>144</v>
      </c>
      <c r="J578" s="52" t="s">
        <v>891</v>
      </c>
      <c r="K578" s="52" t="s">
        <v>171</v>
      </c>
    </row>
    <row r="579" spans="2:11" x14ac:dyDescent="0.2">
      <c r="B579" s="55">
        <v>574</v>
      </c>
      <c r="C579" s="50" t="s">
        <v>1264</v>
      </c>
      <c r="D579" s="51" t="s">
        <v>1265</v>
      </c>
      <c r="E579" s="52" t="s">
        <v>246</v>
      </c>
      <c r="F579" s="52" t="s">
        <v>337</v>
      </c>
      <c r="G579" s="52" t="s">
        <v>602</v>
      </c>
      <c r="H579" s="52" t="s">
        <v>249</v>
      </c>
      <c r="I579" s="52" t="s">
        <v>190</v>
      </c>
      <c r="J579" s="52" t="s">
        <v>640</v>
      </c>
      <c r="K579" s="52" t="s">
        <v>205</v>
      </c>
    </row>
    <row r="580" spans="2:11" x14ac:dyDescent="0.2">
      <c r="B580" s="55">
        <v>575</v>
      </c>
      <c r="C580" s="50" t="s">
        <v>1266</v>
      </c>
      <c r="D580" s="51" t="s">
        <v>394</v>
      </c>
      <c r="E580" s="52" t="s">
        <v>144</v>
      </c>
      <c r="F580" s="52" t="s">
        <v>144</v>
      </c>
      <c r="G580" s="52" t="s">
        <v>450</v>
      </c>
      <c r="H580" s="52" t="s">
        <v>144</v>
      </c>
      <c r="I580" s="52" t="s">
        <v>144</v>
      </c>
      <c r="J580" s="52" t="s">
        <v>450</v>
      </c>
      <c r="K580" s="52" t="s">
        <v>144</v>
      </c>
    </row>
    <row r="581" spans="2:11" x14ac:dyDescent="0.2">
      <c r="B581" s="55">
        <v>576</v>
      </c>
      <c r="C581" s="50" t="s">
        <v>1267</v>
      </c>
      <c r="D581" s="51" t="s">
        <v>297</v>
      </c>
      <c r="E581" s="52" t="s">
        <v>238</v>
      </c>
      <c r="F581" s="52" t="s">
        <v>298</v>
      </c>
      <c r="G581" s="52" t="s">
        <v>298</v>
      </c>
      <c r="H581" s="52" t="s">
        <v>238</v>
      </c>
      <c r="I581" s="52" t="s">
        <v>299</v>
      </c>
      <c r="J581" s="52" t="s">
        <v>424</v>
      </c>
      <c r="K581" s="52" t="s">
        <v>299</v>
      </c>
    </row>
    <row r="582" spans="2:11" x14ac:dyDescent="0.2">
      <c r="B582" s="55">
        <v>577</v>
      </c>
      <c r="C582" s="50" t="s">
        <v>1268</v>
      </c>
      <c r="D582" s="51" t="s">
        <v>605</v>
      </c>
      <c r="E582" s="52" t="s">
        <v>279</v>
      </c>
      <c r="F582" s="52" t="s">
        <v>326</v>
      </c>
      <c r="G582" s="52" t="s">
        <v>613</v>
      </c>
      <c r="H582" s="52" t="s">
        <v>279</v>
      </c>
      <c r="I582" s="52" t="s">
        <v>326</v>
      </c>
      <c r="J582" s="52" t="s">
        <v>223</v>
      </c>
      <c r="K582" s="52" t="s">
        <v>613</v>
      </c>
    </row>
    <row r="583" spans="2:11" x14ac:dyDescent="0.2">
      <c r="B583" s="55">
        <v>578</v>
      </c>
      <c r="C583" s="50" t="s">
        <v>112</v>
      </c>
      <c r="D583" s="51" t="s">
        <v>1269</v>
      </c>
      <c r="E583" s="52" t="s">
        <v>527</v>
      </c>
      <c r="F583" s="52" t="s">
        <v>233</v>
      </c>
      <c r="G583" s="52" t="s">
        <v>215</v>
      </c>
      <c r="H583" s="52" t="s">
        <v>233</v>
      </c>
      <c r="I583" s="52" t="s">
        <v>527</v>
      </c>
      <c r="J583" s="52" t="s">
        <v>159</v>
      </c>
      <c r="K583" s="52" t="s">
        <v>527</v>
      </c>
    </row>
    <row r="584" spans="2:11" x14ac:dyDescent="0.2">
      <c r="B584" s="55">
        <v>579</v>
      </c>
      <c r="C584" s="50" t="s">
        <v>1270</v>
      </c>
      <c r="D584" s="51" t="s">
        <v>696</v>
      </c>
      <c r="E584" s="52" t="s">
        <v>144</v>
      </c>
      <c r="F584" s="52" t="s">
        <v>144</v>
      </c>
      <c r="G584" s="52" t="s">
        <v>144</v>
      </c>
      <c r="H584" s="52" t="s">
        <v>198</v>
      </c>
      <c r="I584" s="52" t="s">
        <v>147</v>
      </c>
      <c r="J584" s="52" t="s">
        <v>309</v>
      </c>
      <c r="K584" s="52" t="s">
        <v>144</v>
      </c>
    </row>
    <row r="585" spans="2:11" x14ac:dyDescent="0.2">
      <c r="B585" s="55">
        <v>580</v>
      </c>
      <c r="C585" s="50" t="s">
        <v>1271</v>
      </c>
      <c r="D585" s="51" t="s">
        <v>1272</v>
      </c>
      <c r="E585" s="52" t="s">
        <v>691</v>
      </c>
      <c r="F585" s="52" t="s">
        <v>332</v>
      </c>
      <c r="G585" s="52" t="s">
        <v>137</v>
      </c>
      <c r="H585" s="52" t="s">
        <v>285</v>
      </c>
      <c r="I585" s="52" t="s">
        <v>180</v>
      </c>
      <c r="J585" s="52" t="s">
        <v>221</v>
      </c>
      <c r="K585" s="52" t="s">
        <v>154</v>
      </c>
    </row>
    <row r="586" spans="2:11" x14ac:dyDescent="0.2">
      <c r="B586" s="55">
        <v>581</v>
      </c>
      <c r="C586" s="50" t="s">
        <v>1273</v>
      </c>
      <c r="D586" s="51" t="s">
        <v>135</v>
      </c>
      <c r="E586" s="52" t="s">
        <v>215</v>
      </c>
      <c r="F586" s="52" t="s">
        <v>613</v>
      </c>
      <c r="G586" s="52" t="s">
        <v>216</v>
      </c>
      <c r="H586" s="52" t="s">
        <v>144</v>
      </c>
      <c r="I586" s="52" t="s">
        <v>139</v>
      </c>
      <c r="J586" s="52" t="s">
        <v>729</v>
      </c>
      <c r="K586" s="52" t="s">
        <v>613</v>
      </c>
    </row>
    <row r="587" spans="2:11" x14ac:dyDescent="0.2">
      <c r="B587" s="55">
        <v>582</v>
      </c>
      <c r="C587" s="50" t="s">
        <v>1274</v>
      </c>
      <c r="D587" s="51" t="s">
        <v>293</v>
      </c>
      <c r="E587" s="52" t="s">
        <v>269</v>
      </c>
      <c r="F587" s="52" t="s">
        <v>411</v>
      </c>
      <c r="G587" s="52" t="s">
        <v>144</v>
      </c>
      <c r="H587" s="52" t="s">
        <v>144</v>
      </c>
      <c r="I587" s="52" t="s">
        <v>411</v>
      </c>
      <c r="J587" s="52" t="s">
        <v>275</v>
      </c>
      <c r="K587" s="52" t="s">
        <v>411</v>
      </c>
    </row>
    <row r="588" spans="2:11" x14ac:dyDescent="0.2">
      <c r="B588" s="55">
        <v>583</v>
      </c>
      <c r="C588" s="50" t="s">
        <v>1275</v>
      </c>
      <c r="D588" s="51" t="s">
        <v>394</v>
      </c>
      <c r="E588" s="52" t="s">
        <v>528</v>
      </c>
      <c r="F588" s="52" t="s">
        <v>528</v>
      </c>
      <c r="G588" s="52" t="s">
        <v>528</v>
      </c>
      <c r="H588" s="52" t="s">
        <v>144</v>
      </c>
      <c r="I588" s="52" t="s">
        <v>528</v>
      </c>
      <c r="J588" s="52" t="s">
        <v>341</v>
      </c>
      <c r="K588" s="52" t="s">
        <v>528</v>
      </c>
    </row>
    <row r="589" spans="2:11" x14ac:dyDescent="0.2">
      <c r="B589" s="55">
        <v>584</v>
      </c>
      <c r="C589" s="50" t="s">
        <v>1276</v>
      </c>
      <c r="D589" s="51" t="s">
        <v>1277</v>
      </c>
      <c r="E589" s="52" t="s">
        <v>165</v>
      </c>
      <c r="F589" s="52" t="s">
        <v>460</v>
      </c>
      <c r="G589" s="52" t="s">
        <v>309</v>
      </c>
      <c r="H589" s="52" t="s">
        <v>165</v>
      </c>
      <c r="I589" s="52" t="s">
        <v>269</v>
      </c>
      <c r="J589" s="52" t="s">
        <v>138</v>
      </c>
      <c r="K589" s="52" t="s">
        <v>671</v>
      </c>
    </row>
    <row r="590" spans="2:11" x14ac:dyDescent="0.2">
      <c r="B590" s="55">
        <v>585</v>
      </c>
      <c r="C590" s="50" t="s">
        <v>1278</v>
      </c>
      <c r="D590" s="51" t="s">
        <v>530</v>
      </c>
      <c r="E590" s="52" t="s">
        <v>237</v>
      </c>
      <c r="F590" s="52" t="s">
        <v>278</v>
      </c>
      <c r="G590" s="52" t="s">
        <v>495</v>
      </c>
      <c r="H590" s="52" t="s">
        <v>237</v>
      </c>
      <c r="I590" s="52" t="s">
        <v>237</v>
      </c>
      <c r="J590" s="52" t="s">
        <v>559</v>
      </c>
      <c r="K590" s="52" t="s">
        <v>278</v>
      </c>
    </row>
    <row r="591" spans="2:11" x14ac:dyDescent="0.2">
      <c r="B591" s="55">
        <v>586</v>
      </c>
      <c r="C591" s="50" t="s">
        <v>1279</v>
      </c>
      <c r="D591" s="51" t="s">
        <v>1115</v>
      </c>
      <c r="E591" s="52" t="s">
        <v>407</v>
      </c>
      <c r="F591" s="52" t="s">
        <v>603</v>
      </c>
      <c r="G591" s="52" t="s">
        <v>503</v>
      </c>
      <c r="H591" s="52" t="s">
        <v>279</v>
      </c>
      <c r="I591" s="52" t="s">
        <v>275</v>
      </c>
      <c r="J591" s="52" t="s">
        <v>1218</v>
      </c>
      <c r="K591" s="52" t="s">
        <v>264</v>
      </c>
    </row>
    <row r="592" spans="2:11" x14ac:dyDescent="0.2">
      <c r="B592" s="55">
        <v>587</v>
      </c>
      <c r="C592" s="50" t="s">
        <v>1280</v>
      </c>
      <c r="D592" s="51" t="s">
        <v>1281</v>
      </c>
      <c r="E592" s="52" t="s">
        <v>884</v>
      </c>
      <c r="F592" s="52" t="s">
        <v>884</v>
      </c>
      <c r="G592" s="52" t="s">
        <v>287</v>
      </c>
      <c r="H592" s="52" t="s">
        <v>144</v>
      </c>
      <c r="I592" s="52" t="s">
        <v>144</v>
      </c>
      <c r="J592" s="52" t="s">
        <v>264</v>
      </c>
      <c r="K592" s="52" t="s">
        <v>341</v>
      </c>
    </row>
    <row r="593" spans="2:11" x14ac:dyDescent="0.2">
      <c r="B593" s="55">
        <v>588</v>
      </c>
      <c r="C593" s="50" t="s">
        <v>1282</v>
      </c>
      <c r="D593" s="51" t="s">
        <v>680</v>
      </c>
      <c r="E593" s="52" t="s">
        <v>279</v>
      </c>
      <c r="F593" s="52" t="s">
        <v>279</v>
      </c>
      <c r="G593" s="52" t="s">
        <v>279</v>
      </c>
      <c r="H593" s="52" t="s">
        <v>144</v>
      </c>
      <c r="I593" s="52" t="s">
        <v>144</v>
      </c>
      <c r="J593" s="52" t="s">
        <v>264</v>
      </c>
      <c r="K593" s="52" t="s">
        <v>279</v>
      </c>
    </row>
    <row r="594" spans="2:11" x14ac:dyDescent="0.2">
      <c r="B594" s="55">
        <v>589</v>
      </c>
      <c r="C594" s="50" t="s">
        <v>1283</v>
      </c>
      <c r="D594" s="53" t="s">
        <v>667</v>
      </c>
      <c r="E594" s="54" t="s">
        <v>309</v>
      </c>
      <c r="F594" s="54" t="s">
        <v>141</v>
      </c>
      <c r="G594" s="54" t="s">
        <v>309</v>
      </c>
      <c r="H594" s="54" t="s">
        <v>144</v>
      </c>
      <c r="I594" s="54" t="s">
        <v>144</v>
      </c>
      <c r="J594" s="54" t="s">
        <v>141</v>
      </c>
      <c r="K594" s="54" t="s">
        <v>141</v>
      </c>
    </row>
    <row r="595" spans="2:11" x14ac:dyDescent="0.2">
      <c r="B595" s="55">
        <v>590</v>
      </c>
      <c r="C595" s="50" t="s">
        <v>1284</v>
      </c>
      <c r="D595" s="51" t="s">
        <v>447</v>
      </c>
      <c r="E595" s="52" t="s">
        <v>342</v>
      </c>
      <c r="F595" s="52" t="s">
        <v>642</v>
      </c>
      <c r="G595" s="52" t="s">
        <v>642</v>
      </c>
      <c r="H595" s="52" t="s">
        <v>523</v>
      </c>
      <c r="I595" s="52" t="s">
        <v>181</v>
      </c>
      <c r="J595" s="52" t="s">
        <v>1009</v>
      </c>
      <c r="K595" s="52" t="s">
        <v>342</v>
      </c>
    </row>
    <row r="596" spans="2:11" x14ac:dyDescent="0.2">
      <c r="B596" s="55">
        <v>591</v>
      </c>
      <c r="C596" s="50" t="s">
        <v>1285</v>
      </c>
      <c r="D596" s="51" t="s">
        <v>1286</v>
      </c>
      <c r="E596" s="52" t="s">
        <v>201</v>
      </c>
      <c r="F596" s="52" t="s">
        <v>675</v>
      </c>
      <c r="G596" s="52" t="s">
        <v>223</v>
      </c>
      <c r="H596" s="52" t="s">
        <v>176</v>
      </c>
      <c r="I596" s="52" t="s">
        <v>540</v>
      </c>
      <c r="J596" s="52" t="s">
        <v>1287</v>
      </c>
      <c r="K596" s="52" t="s">
        <v>468</v>
      </c>
    </row>
    <row r="597" spans="2:11" x14ac:dyDescent="0.2">
      <c r="B597" s="55">
        <v>592</v>
      </c>
      <c r="C597" s="50" t="s">
        <v>1288</v>
      </c>
      <c r="D597" s="51" t="s">
        <v>568</v>
      </c>
      <c r="E597" s="52" t="s">
        <v>182</v>
      </c>
      <c r="F597" s="52" t="s">
        <v>282</v>
      </c>
      <c r="G597" s="52" t="s">
        <v>338</v>
      </c>
      <c r="H597" s="52" t="s">
        <v>315</v>
      </c>
      <c r="I597" s="52" t="s">
        <v>298</v>
      </c>
      <c r="J597" s="52" t="s">
        <v>642</v>
      </c>
      <c r="K597" s="52" t="s">
        <v>407</v>
      </c>
    </row>
    <row r="598" spans="2:11" x14ac:dyDescent="0.2">
      <c r="B598" s="55">
        <v>593</v>
      </c>
      <c r="C598" s="50" t="s">
        <v>1289</v>
      </c>
      <c r="D598" s="51" t="s">
        <v>277</v>
      </c>
      <c r="E598" s="52" t="s">
        <v>146</v>
      </c>
      <c r="F598" s="52" t="s">
        <v>146</v>
      </c>
      <c r="G598" s="52" t="s">
        <v>240</v>
      </c>
      <c r="H598" s="52" t="s">
        <v>301</v>
      </c>
      <c r="I598" s="52" t="s">
        <v>337</v>
      </c>
      <c r="J598" s="52" t="s">
        <v>392</v>
      </c>
      <c r="K598" s="52" t="s">
        <v>305</v>
      </c>
    </row>
    <row r="599" spans="2:11" x14ac:dyDescent="0.2">
      <c r="B599" s="55">
        <v>594</v>
      </c>
      <c r="C599" s="50" t="s">
        <v>1290</v>
      </c>
      <c r="D599" s="51" t="s">
        <v>696</v>
      </c>
      <c r="E599" s="52" t="s">
        <v>220</v>
      </c>
      <c r="F599" s="52" t="s">
        <v>230</v>
      </c>
      <c r="G599" s="52" t="s">
        <v>887</v>
      </c>
      <c r="H599" s="52" t="s">
        <v>144</v>
      </c>
      <c r="I599" s="52" t="s">
        <v>144</v>
      </c>
      <c r="J599" s="52" t="s">
        <v>1291</v>
      </c>
      <c r="K599" s="52" t="s">
        <v>230</v>
      </c>
    </row>
    <row r="600" spans="2:11" x14ac:dyDescent="0.2">
      <c r="B600" s="55">
        <v>595</v>
      </c>
      <c r="C600" s="50" t="s">
        <v>1292</v>
      </c>
      <c r="D600" s="51" t="s">
        <v>910</v>
      </c>
      <c r="E600" s="52" t="s">
        <v>208</v>
      </c>
      <c r="F600" s="52" t="s">
        <v>159</v>
      </c>
      <c r="G600" s="52" t="s">
        <v>368</v>
      </c>
      <c r="H600" s="52" t="s">
        <v>152</v>
      </c>
      <c r="I600" s="52" t="s">
        <v>613</v>
      </c>
      <c r="J600" s="52" t="s">
        <v>221</v>
      </c>
      <c r="K600" s="52" t="s">
        <v>475</v>
      </c>
    </row>
    <row r="601" spans="2:11" x14ac:dyDescent="0.2">
      <c r="B601" s="55">
        <v>596</v>
      </c>
      <c r="C601" s="50" t="s">
        <v>1293</v>
      </c>
      <c r="D601" s="51" t="s">
        <v>762</v>
      </c>
      <c r="E601" s="52" t="s">
        <v>230</v>
      </c>
      <c r="F601" s="52" t="s">
        <v>815</v>
      </c>
      <c r="G601" s="52" t="s">
        <v>391</v>
      </c>
      <c r="H601" s="52" t="s">
        <v>168</v>
      </c>
      <c r="I601" s="52" t="s">
        <v>230</v>
      </c>
      <c r="J601" s="52" t="s">
        <v>514</v>
      </c>
      <c r="K601" s="52" t="s">
        <v>815</v>
      </c>
    </row>
    <row r="602" spans="2:11" x14ac:dyDescent="0.2">
      <c r="B602" s="55">
        <v>597</v>
      </c>
      <c r="C602" s="50" t="s">
        <v>1294</v>
      </c>
      <c r="D602" s="51" t="s">
        <v>397</v>
      </c>
      <c r="E602" s="52" t="s">
        <v>165</v>
      </c>
      <c r="F602" s="52" t="s">
        <v>719</v>
      </c>
      <c r="G602" s="52" t="s">
        <v>141</v>
      </c>
      <c r="H602" s="52" t="s">
        <v>196</v>
      </c>
      <c r="I602" s="52" t="s">
        <v>208</v>
      </c>
      <c r="J602" s="52" t="s">
        <v>310</v>
      </c>
      <c r="K602" s="52" t="s">
        <v>473</v>
      </c>
    </row>
    <row r="603" spans="2:11" x14ac:dyDescent="0.2">
      <c r="B603" s="55">
        <v>598</v>
      </c>
      <c r="C603" s="50" t="s">
        <v>1295</v>
      </c>
      <c r="D603" s="51" t="s">
        <v>1018</v>
      </c>
      <c r="E603" s="52" t="s">
        <v>237</v>
      </c>
      <c r="F603" s="52" t="s">
        <v>206</v>
      </c>
      <c r="G603" s="52" t="s">
        <v>204</v>
      </c>
      <c r="H603" s="52" t="s">
        <v>233</v>
      </c>
      <c r="I603" s="52" t="s">
        <v>298</v>
      </c>
      <c r="J603" s="52" t="s">
        <v>384</v>
      </c>
      <c r="K603" s="52" t="s">
        <v>206</v>
      </c>
    </row>
    <row r="604" spans="2:11" x14ac:dyDescent="0.2">
      <c r="B604" s="55">
        <v>599</v>
      </c>
      <c r="C604" s="50" t="s">
        <v>1295</v>
      </c>
      <c r="D604" s="51" t="s">
        <v>1018</v>
      </c>
      <c r="E604" s="52" t="s">
        <v>237</v>
      </c>
      <c r="F604" s="52" t="s">
        <v>206</v>
      </c>
      <c r="G604" s="52" t="s">
        <v>204</v>
      </c>
      <c r="H604" s="52" t="s">
        <v>233</v>
      </c>
      <c r="I604" s="52" t="s">
        <v>298</v>
      </c>
      <c r="J604" s="52" t="s">
        <v>384</v>
      </c>
      <c r="K604" s="52" t="s">
        <v>206</v>
      </c>
    </row>
    <row r="605" spans="2:11" x14ac:dyDescent="0.2">
      <c r="B605" s="55">
        <v>600</v>
      </c>
      <c r="C605" s="50" t="s">
        <v>1296</v>
      </c>
      <c r="D605" s="51" t="s">
        <v>319</v>
      </c>
      <c r="E605" s="52" t="s">
        <v>563</v>
      </c>
      <c r="F605" s="52" t="s">
        <v>307</v>
      </c>
      <c r="G605" s="52" t="s">
        <v>307</v>
      </c>
      <c r="H605" s="52" t="s">
        <v>307</v>
      </c>
      <c r="I605" s="52" t="s">
        <v>1297</v>
      </c>
      <c r="J605" s="52" t="s">
        <v>1298</v>
      </c>
      <c r="K605" s="52" t="s">
        <v>563</v>
      </c>
    </row>
    <row r="606" spans="2:11" x14ac:dyDescent="0.2">
      <c r="B606" s="55">
        <v>601</v>
      </c>
      <c r="C606" s="50" t="s">
        <v>1299</v>
      </c>
      <c r="D606" s="51" t="s">
        <v>1300</v>
      </c>
      <c r="E606" s="52" t="s">
        <v>180</v>
      </c>
      <c r="F606" s="52" t="s">
        <v>424</v>
      </c>
      <c r="G606" s="52" t="s">
        <v>410</v>
      </c>
      <c r="H606" s="52" t="s">
        <v>185</v>
      </c>
      <c r="I606" s="52" t="s">
        <v>551</v>
      </c>
      <c r="J606" s="52" t="s">
        <v>207</v>
      </c>
      <c r="K606" s="52" t="s">
        <v>167</v>
      </c>
    </row>
    <row r="607" spans="2:11" x14ac:dyDescent="0.2">
      <c r="B607" s="55">
        <v>602</v>
      </c>
      <c r="C607" s="50" t="s">
        <v>1301</v>
      </c>
      <c r="D607" s="51" t="s">
        <v>938</v>
      </c>
      <c r="E607" s="52" t="s">
        <v>270</v>
      </c>
      <c r="F607" s="52" t="s">
        <v>675</v>
      </c>
      <c r="G607" s="52" t="s">
        <v>259</v>
      </c>
      <c r="H607" s="52" t="s">
        <v>246</v>
      </c>
      <c r="I607" s="52" t="s">
        <v>691</v>
      </c>
      <c r="J607" s="52" t="s">
        <v>831</v>
      </c>
      <c r="K607" s="52" t="s">
        <v>580</v>
      </c>
    </row>
    <row r="608" spans="2:11" x14ac:dyDescent="0.2">
      <c r="B608" s="55">
        <v>603</v>
      </c>
      <c r="C608" s="50" t="s">
        <v>1302</v>
      </c>
      <c r="D608" s="51" t="s">
        <v>694</v>
      </c>
      <c r="E608" s="52" t="s">
        <v>151</v>
      </c>
      <c r="F608" s="52" t="s">
        <v>151</v>
      </c>
      <c r="G608" s="52" t="s">
        <v>151</v>
      </c>
      <c r="H608" s="52" t="s">
        <v>320</v>
      </c>
      <c r="I608" s="52" t="s">
        <v>161</v>
      </c>
      <c r="J608" s="52" t="s">
        <v>291</v>
      </c>
      <c r="K608" s="52" t="s">
        <v>227</v>
      </c>
    </row>
    <row r="609" spans="2:11" x14ac:dyDescent="0.2">
      <c r="B609" s="55">
        <v>604</v>
      </c>
      <c r="C609" s="50" t="s">
        <v>1303</v>
      </c>
      <c r="D609" s="51" t="s">
        <v>344</v>
      </c>
      <c r="E609" s="52" t="s">
        <v>164</v>
      </c>
      <c r="F609" s="52" t="s">
        <v>144</v>
      </c>
      <c r="G609" s="52" t="s">
        <v>144</v>
      </c>
      <c r="H609" s="52" t="s">
        <v>164</v>
      </c>
      <c r="I609" s="52" t="s">
        <v>168</v>
      </c>
      <c r="J609" s="52" t="s">
        <v>168</v>
      </c>
      <c r="K609" s="52" t="s">
        <v>168</v>
      </c>
    </row>
    <row r="610" spans="2:11" x14ac:dyDescent="0.2">
      <c r="B610" s="55">
        <v>605</v>
      </c>
      <c r="C610" s="50" t="s">
        <v>1304</v>
      </c>
      <c r="D610" s="51" t="s">
        <v>680</v>
      </c>
      <c r="E610" s="52" t="s">
        <v>168</v>
      </c>
      <c r="F610" s="52" t="s">
        <v>168</v>
      </c>
      <c r="G610" s="52" t="s">
        <v>164</v>
      </c>
      <c r="H610" s="52" t="s">
        <v>144</v>
      </c>
      <c r="I610" s="52" t="s">
        <v>168</v>
      </c>
      <c r="J610" s="52" t="s">
        <v>230</v>
      </c>
      <c r="K610" s="52" t="s">
        <v>168</v>
      </c>
    </row>
    <row r="611" spans="2:11" x14ac:dyDescent="0.2">
      <c r="B611" s="55">
        <v>606</v>
      </c>
      <c r="C611" s="50" t="s">
        <v>1305</v>
      </c>
      <c r="D611" s="51" t="s">
        <v>1306</v>
      </c>
      <c r="E611" s="52" t="s">
        <v>441</v>
      </c>
      <c r="F611" s="52" t="s">
        <v>323</v>
      </c>
      <c r="G611" s="52" t="s">
        <v>151</v>
      </c>
      <c r="H611" s="52" t="s">
        <v>430</v>
      </c>
      <c r="I611" s="52" t="s">
        <v>275</v>
      </c>
      <c r="J611" s="52" t="s">
        <v>563</v>
      </c>
      <c r="K611" s="52" t="s">
        <v>401</v>
      </c>
    </row>
    <row r="612" spans="2:11" x14ac:dyDescent="0.2">
      <c r="B612" s="55">
        <v>607</v>
      </c>
      <c r="C612" s="50" t="s">
        <v>1307</v>
      </c>
      <c r="D612" s="51" t="s">
        <v>394</v>
      </c>
      <c r="E612" s="52" t="s">
        <v>450</v>
      </c>
      <c r="F612" s="52" t="s">
        <v>450</v>
      </c>
      <c r="G612" s="52" t="s">
        <v>450</v>
      </c>
      <c r="H612" s="52" t="s">
        <v>450</v>
      </c>
      <c r="I612" s="52" t="s">
        <v>450</v>
      </c>
      <c r="J612" s="52" t="s">
        <v>228</v>
      </c>
      <c r="K612" s="52" t="s">
        <v>450</v>
      </c>
    </row>
    <row r="613" spans="2:11" x14ac:dyDescent="0.2">
      <c r="B613" s="55">
        <v>608</v>
      </c>
      <c r="C613" s="50" t="s">
        <v>1308</v>
      </c>
      <c r="D613" s="51" t="s">
        <v>143</v>
      </c>
      <c r="E613" s="52" t="s">
        <v>170</v>
      </c>
      <c r="F613" s="52" t="s">
        <v>144</v>
      </c>
      <c r="G613" s="52" t="s">
        <v>172</v>
      </c>
      <c r="H613" s="52" t="s">
        <v>172</v>
      </c>
      <c r="I613" s="52" t="s">
        <v>172</v>
      </c>
      <c r="J613" s="52" t="s">
        <v>264</v>
      </c>
      <c r="K613" s="52" t="s">
        <v>172</v>
      </c>
    </row>
    <row r="614" spans="2:11" x14ac:dyDescent="0.2">
      <c r="B614" s="55">
        <v>609</v>
      </c>
      <c r="C614" s="50" t="s">
        <v>1309</v>
      </c>
      <c r="D614" s="51" t="s">
        <v>248</v>
      </c>
      <c r="E614" s="52" t="s">
        <v>204</v>
      </c>
      <c r="F614" s="52" t="s">
        <v>660</v>
      </c>
      <c r="G614" s="52" t="s">
        <v>917</v>
      </c>
      <c r="H614" s="52" t="s">
        <v>252</v>
      </c>
      <c r="I614" s="52" t="s">
        <v>298</v>
      </c>
      <c r="J614" s="52" t="s">
        <v>907</v>
      </c>
      <c r="K614" s="52" t="s">
        <v>988</v>
      </c>
    </row>
    <row r="615" spans="2:11" x14ac:dyDescent="0.2">
      <c r="B615" s="55">
        <v>610</v>
      </c>
      <c r="C615" s="50" t="s">
        <v>1310</v>
      </c>
      <c r="D615" s="51" t="s">
        <v>444</v>
      </c>
      <c r="E615" s="52" t="s">
        <v>136</v>
      </c>
      <c r="F615" s="52" t="s">
        <v>401</v>
      </c>
      <c r="G615" s="52" t="s">
        <v>146</v>
      </c>
      <c r="H615" s="52" t="s">
        <v>147</v>
      </c>
      <c r="I615" s="52" t="s">
        <v>139</v>
      </c>
      <c r="J615" s="52" t="s">
        <v>263</v>
      </c>
      <c r="K615" s="52" t="s">
        <v>401</v>
      </c>
    </row>
    <row r="616" spans="2:11" x14ac:dyDescent="0.2">
      <c r="B616" s="55">
        <v>611</v>
      </c>
      <c r="C616" s="50" t="s">
        <v>1311</v>
      </c>
      <c r="D616" s="51" t="s">
        <v>542</v>
      </c>
      <c r="E616" s="52" t="s">
        <v>410</v>
      </c>
      <c r="F616" s="52" t="s">
        <v>278</v>
      </c>
      <c r="G616" s="52" t="s">
        <v>161</v>
      </c>
      <c r="H616" s="52" t="s">
        <v>410</v>
      </c>
      <c r="I616" s="52" t="s">
        <v>528</v>
      </c>
      <c r="J616" s="52" t="s">
        <v>1249</v>
      </c>
      <c r="K616" s="52" t="s">
        <v>278</v>
      </c>
    </row>
    <row r="617" spans="2:11" x14ac:dyDescent="0.2">
      <c r="B617" s="55">
        <v>612</v>
      </c>
      <c r="C617" s="50" t="s">
        <v>1312</v>
      </c>
      <c r="D617" s="51" t="s">
        <v>1313</v>
      </c>
      <c r="E617" s="52" t="s">
        <v>495</v>
      </c>
      <c r="F617" s="52" t="s">
        <v>217</v>
      </c>
      <c r="G617" s="52" t="s">
        <v>613</v>
      </c>
      <c r="H617" s="52" t="s">
        <v>278</v>
      </c>
      <c r="I617" s="52" t="s">
        <v>407</v>
      </c>
      <c r="J617" s="52" t="s">
        <v>817</v>
      </c>
      <c r="K617" s="52" t="s">
        <v>427</v>
      </c>
    </row>
    <row r="618" spans="2:11" x14ac:dyDescent="0.2">
      <c r="B618" s="55">
        <v>613</v>
      </c>
      <c r="C618" s="50" t="s">
        <v>1314</v>
      </c>
      <c r="D618" s="51" t="s">
        <v>667</v>
      </c>
      <c r="E618" s="52" t="s">
        <v>144</v>
      </c>
      <c r="F618" s="52" t="s">
        <v>144</v>
      </c>
      <c r="G618" s="52" t="s">
        <v>523</v>
      </c>
      <c r="H618" s="52" t="s">
        <v>144</v>
      </c>
      <c r="I618" s="52" t="s">
        <v>144</v>
      </c>
      <c r="J618" s="52" t="s">
        <v>523</v>
      </c>
      <c r="K618" s="52" t="s">
        <v>144</v>
      </c>
    </row>
    <row r="619" spans="2:11" x14ac:dyDescent="0.2">
      <c r="B619" s="55">
        <v>614</v>
      </c>
      <c r="C619" s="50" t="s">
        <v>1315</v>
      </c>
      <c r="D619" s="51" t="s">
        <v>377</v>
      </c>
      <c r="E619" s="52" t="s">
        <v>264</v>
      </c>
      <c r="F619" s="52" t="s">
        <v>170</v>
      </c>
      <c r="G619" s="52" t="s">
        <v>279</v>
      </c>
      <c r="H619" s="52" t="s">
        <v>365</v>
      </c>
      <c r="I619" s="52" t="s">
        <v>172</v>
      </c>
      <c r="J619" s="52" t="s">
        <v>441</v>
      </c>
      <c r="K619" s="52" t="s">
        <v>170</v>
      </c>
    </row>
    <row r="620" spans="2:11" x14ac:dyDescent="0.2">
      <c r="B620" s="55">
        <v>615</v>
      </c>
      <c r="C620" s="50" t="s">
        <v>1316</v>
      </c>
      <c r="D620" s="51" t="s">
        <v>143</v>
      </c>
      <c r="E620" s="52" t="s">
        <v>309</v>
      </c>
      <c r="F620" s="52" t="s">
        <v>160</v>
      </c>
      <c r="G620" s="52" t="s">
        <v>309</v>
      </c>
      <c r="H620" s="52" t="s">
        <v>309</v>
      </c>
      <c r="I620" s="52" t="s">
        <v>198</v>
      </c>
      <c r="J620" s="52" t="s">
        <v>697</v>
      </c>
      <c r="K620" s="52" t="s">
        <v>141</v>
      </c>
    </row>
    <row r="621" spans="2:11" x14ac:dyDescent="0.2">
      <c r="B621" s="55">
        <v>616</v>
      </c>
      <c r="C621" s="50" t="s">
        <v>1317</v>
      </c>
      <c r="D621" s="51" t="s">
        <v>214</v>
      </c>
      <c r="E621" s="52" t="s">
        <v>144</v>
      </c>
      <c r="F621" s="52" t="s">
        <v>215</v>
      </c>
      <c r="G621" s="52" t="s">
        <v>215</v>
      </c>
      <c r="H621" s="52" t="s">
        <v>217</v>
      </c>
      <c r="I621" s="52" t="s">
        <v>217</v>
      </c>
      <c r="J621" s="52" t="s">
        <v>217</v>
      </c>
      <c r="K621" s="52" t="s">
        <v>217</v>
      </c>
    </row>
    <row r="622" spans="2:11" x14ac:dyDescent="0.2">
      <c r="B622" s="55">
        <v>617</v>
      </c>
      <c r="C622" s="50" t="s">
        <v>1318</v>
      </c>
      <c r="D622" s="51" t="s">
        <v>621</v>
      </c>
      <c r="E622" s="52" t="s">
        <v>341</v>
      </c>
      <c r="F622" s="52" t="s">
        <v>659</v>
      </c>
      <c r="G622" s="52" t="s">
        <v>315</v>
      </c>
      <c r="H622" s="52" t="s">
        <v>314</v>
      </c>
      <c r="I622" s="52" t="s">
        <v>164</v>
      </c>
      <c r="J622" s="52" t="s">
        <v>866</v>
      </c>
      <c r="K622" s="52" t="s">
        <v>659</v>
      </c>
    </row>
    <row r="623" spans="2:11" x14ac:dyDescent="0.2">
      <c r="B623" s="55">
        <v>618</v>
      </c>
      <c r="C623" s="50" t="s">
        <v>1319</v>
      </c>
      <c r="D623" s="51" t="s">
        <v>1191</v>
      </c>
      <c r="E623" s="52" t="s">
        <v>441</v>
      </c>
      <c r="F623" s="52" t="s">
        <v>295</v>
      </c>
      <c r="G623" s="52" t="s">
        <v>195</v>
      </c>
      <c r="H623" s="52" t="s">
        <v>410</v>
      </c>
      <c r="I623" s="52" t="s">
        <v>314</v>
      </c>
      <c r="J623" s="52" t="s">
        <v>473</v>
      </c>
      <c r="K623" s="52" t="s">
        <v>598</v>
      </c>
    </row>
    <row r="624" spans="2:11" x14ac:dyDescent="0.2">
      <c r="B624" s="55">
        <v>619</v>
      </c>
      <c r="C624" s="50" t="s">
        <v>1320</v>
      </c>
      <c r="D624" s="51" t="s">
        <v>214</v>
      </c>
      <c r="E624" s="52" t="s">
        <v>167</v>
      </c>
      <c r="F624" s="52" t="s">
        <v>164</v>
      </c>
      <c r="G624" s="52" t="s">
        <v>144</v>
      </c>
      <c r="H624" s="52" t="s">
        <v>164</v>
      </c>
      <c r="I624" s="52" t="s">
        <v>144</v>
      </c>
      <c r="J624" s="52" t="s">
        <v>167</v>
      </c>
      <c r="K624" s="52" t="s">
        <v>164</v>
      </c>
    </row>
    <row r="625" spans="2:11" x14ac:dyDescent="0.2">
      <c r="B625" s="55">
        <v>620</v>
      </c>
      <c r="C625" s="50" t="s">
        <v>1321</v>
      </c>
      <c r="D625" s="51" t="s">
        <v>497</v>
      </c>
      <c r="E625" s="52" t="s">
        <v>185</v>
      </c>
      <c r="F625" s="52" t="s">
        <v>419</v>
      </c>
      <c r="G625" s="52" t="s">
        <v>185</v>
      </c>
      <c r="H625" s="52" t="s">
        <v>185</v>
      </c>
      <c r="I625" s="52" t="s">
        <v>144</v>
      </c>
      <c r="J625" s="52" t="s">
        <v>295</v>
      </c>
      <c r="K625" s="52" t="s">
        <v>185</v>
      </c>
    </row>
  </sheetData>
  <sheetProtection sheet="1" objects="1" scenarios="1"/>
  <sortState xmlns:xlrd2="http://schemas.microsoft.com/office/spreadsheetml/2017/richdata2" ref="C7:AJ453">
    <sortCondition ref="C7:C453"/>
  </sortState>
  <hyperlinks>
    <hyperlink ref="C269" r:id="rId1" xr:uid="{AD26E84A-CE40-45DF-B852-96E0B8778B9F}"/>
    <hyperlink ref="D269" r:id="rId2" xr:uid="{86322A9D-2192-4A0C-8CF4-C848A67FE8D5}"/>
    <hyperlink ref="E269" r:id="rId3" xr:uid="{8F5AC12D-149F-48D6-BBF3-4D01EB6B6496}"/>
    <hyperlink ref="F269" r:id="rId4" xr:uid="{4DE18B76-6810-415A-8682-F92E9B718399}"/>
    <hyperlink ref="G269" r:id="rId5" xr:uid="{42048C43-68D4-404F-BC0C-A63A4E49D93F}"/>
    <hyperlink ref="H269" r:id="rId6" xr:uid="{31469505-387F-49C6-BB67-763C6E65F1B5}"/>
    <hyperlink ref="I269" r:id="rId7" xr:uid="{A49ED5B0-F015-422C-A661-84FFC05CCB33}"/>
    <hyperlink ref="J269" r:id="rId8" xr:uid="{FD51DA61-C39F-4392-B733-46FD78362BC8}"/>
    <hyperlink ref="K269" r:id="rId9" xr:uid="{86D936EC-8CE5-4BFC-887F-5419062AB22D}"/>
    <hyperlink ref="C324" r:id="rId10" xr:uid="{8950D8C9-6E6B-42FC-9088-523841E6DC7B}"/>
    <hyperlink ref="D324" r:id="rId11" xr:uid="{0AFF863D-2D4B-425A-BFEB-011608807F40}"/>
    <hyperlink ref="E324" r:id="rId12" xr:uid="{99599A75-A79C-4A19-9404-BC06D4EE0D3E}"/>
    <hyperlink ref="F324" r:id="rId13" xr:uid="{D5CD6861-10D1-4B58-BD86-9DDC1204AEE2}"/>
    <hyperlink ref="G324" r:id="rId14" xr:uid="{E46799F0-88BD-44DA-B561-69FD52766246}"/>
    <hyperlink ref="H324" r:id="rId15" xr:uid="{BFAF0D0B-BE35-4ACB-A6D0-0AD95903A5B9}"/>
    <hyperlink ref="I324" r:id="rId16" xr:uid="{9CC331CD-EFA0-4ED5-BA20-4062B5874C95}"/>
    <hyperlink ref="J324" r:id="rId17" xr:uid="{360BC326-A332-44B8-8D64-A36F6F039FBD}"/>
    <hyperlink ref="K324" r:id="rId18" xr:uid="{0CEC34FA-31E8-4337-B4F0-466BE9D52F42}"/>
    <hyperlink ref="C399" r:id="rId19" xr:uid="{58CB9891-A27F-4206-B574-BD0748897D1E}"/>
    <hyperlink ref="D399" r:id="rId20" xr:uid="{50CC2C1B-1F20-4D3C-8545-2B09EBB60D37}"/>
    <hyperlink ref="E399" r:id="rId21" xr:uid="{FE7FCA85-04AF-472D-9101-AC910624EBEB}"/>
    <hyperlink ref="F399" r:id="rId22" xr:uid="{485E73C2-4A6B-438A-866D-3664175A761D}"/>
    <hyperlink ref="G399" r:id="rId23" xr:uid="{85DFF6F1-BBC0-4B75-AB0B-9415E5B92AC2}"/>
    <hyperlink ref="H399" r:id="rId24" xr:uid="{D81F6446-1DAD-4533-A644-B84B21684384}"/>
    <hyperlink ref="I399" r:id="rId25" xr:uid="{177FD52A-84EE-4A1A-A4EC-34F4897766EA}"/>
    <hyperlink ref="J399" r:id="rId26" xr:uid="{FA06F134-D0EA-42A6-A009-778975AE64E3}"/>
    <hyperlink ref="K399" r:id="rId27" xr:uid="{F561103B-2D09-436F-AF0E-D76EE0AF0339}"/>
    <hyperlink ref="C402" r:id="rId28" xr:uid="{D6630B1A-2819-4E3F-9703-9530B65FD30F}"/>
    <hyperlink ref="D402" r:id="rId29" xr:uid="{B9AAA76C-3898-403C-9A48-BB2F796E5BAA}"/>
    <hyperlink ref="E402" r:id="rId30" xr:uid="{41EA5CB6-AA28-424F-A486-B67F5D55565D}"/>
    <hyperlink ref="F402" r:id="rId31" xr:uid="{0F4005D0-585D-4C15-9E3D-FBC854320DE3}"/>
    <hyperlink ref="G402" r:id="rId32" xr:uid="{6E363F58-7DB8-4B4B-81F9-F438A98982DD}"/>
    <hyperlink ref="H402" r:id="rId33" xr:uid="{F2395605-A36D-4510-B3FE-D652BEC77451}"/>
    <hyperlink ref="I402" r:id="rId34" xr:uid="{872596BE-B58C-4120-8048-6F1B0082CECE}"/>
    <hyperlink ref="J402" r:id="rId35" xr:uid="{8D08CB76-1246-4FB7-81B6-33D553A2DAF8}"/>
    <hyperlink ref="K402" r:id="rId36" xr:uid="{CFBF9032-B741-4637-8A4F-D3CADAFB4BE3}"/>
    <hyperlink ref="C331" r:id="rId37" xr:uid="{3AC3808C-9425-442C-A4B8-C335A20703DE}"/>
    <hyperlink ref="D331" r:id="rId38" xr:uid="{F4633575-4C8F-4A57-A44B-959D0E8FDFAF}"/>
    <hyperlink ref="E331" r:id="rId39" xr:uid="{D0ADB8E4-4C9F-4B33-AFE1-47C14B568C64}"/>
    <hyperlink ref="F331" r:id="rId40" xr:uid="{91791AFC-DB98-4B84-B969-7B0DAFE42A58}"/>
    <hyperlink ref="G331" r:id="rId41" xr:uid="{6350002C-644E-4417-B8AD-494AB3A5B9EC}"/>
    <hyperlink ref="H331" r:id="rId42" xr:uid="{61FB980F-F19D-4688-A0E6-868F201CD224}"/>
    <hyperlink ref="I331" r:id="rId43" xr:uid="{CE049939-9B5B-4ADC-93C1-B6EA5B36465C}"/>
    <hyperlink ref="J331" r:id="rId44" xr:uid="{BA344D93-5D08-43AD-A936-FFD72D6C4CA2}"/>
    <hyperlink ref="K331" r:id="rId45" xr:uid="{57836162-6CC0-4567-9626-DA6591E67C77}"/>
    <hyperlink ref="C334" r:id="rId46" xr:uid="{2AC30CE9-E6FB-453A-A913-0921D4AC1817}"/>
    <hyperlink ref="D334" r:id="rId47" xr:uid="{19013B4B-7D7C-49A8-960C-52111707FEB1}"/>
    <hyperlink ref="E334" r:id="rId48" xr:uid="{7EAD2EBB-6384-48A6-8010-032360A2260F}"/>
    <hyperlink ref="F334" r:id="rId49" xr:uid="{EB31946F-2CF8-4382-99BE-F438C97D2546}"/>
    <hyperlink ref="G334" r:id="rId50" xr:uid="{051AF681-0328-4E12-BFF8-EBA9FF090E09}"/>
    <hyperlink ref="H334" r:id="rId51" xr:uid="{5D666CF5-75DF-46BC-9357-73153F42CC13}"/>
    <hyperlink ref="I334" r:id="rId52" xr:uid="{9E2D5FD5-F387-401D-9367-5E42B9304CF2}"/>
    <hyperlink ref="J334" r:id="rId53" xr:uid="{2002A01F-80FF-47B7-A2D8-FF070F08BB4B}"/>
    <hyperlink ref="K334" r:id="rId54" xr:uid="{F0F55FF3-D731-4DDC-91B3-3CC1EB7F3F53}"/>
    <hyperlink ref="C571" r:id="rId55" xr:uid="{A76EE2BC-DF3A-4F19-9498-6380E52A20D2}"/>
    <hyperlink ref="D571" r:id="rId56" xr:uid="{F459958E-5F81-4E11-AB3D-50E2A4B0623A}"/>
    <hyperlink ref="E571" r:id="rId57" xr:uid="{5402FCBD-4EA8-4DBE-A5A5-325ACDEBA00B}"/>
    <hyperlink ref="F571" r:id="rId58" xr:uid="{06CF5242-ABA0-4D40-962A-329381122CF2}"/>
    <hyperlink ref="G571" r:id="rId59" xr:uid="{767B9F38-EF67-44B3-8ACA-3F3AFCAB691E}"/>
    <hyperlink ref="H571" r:id="rId60" xr:uid="{6D70D83F-AB37-4513-B64E-2D29AD51998F}"/>
    <hyperlink ref="I571" r:id="rId61" xr:uid="{4CEC16BD-1272-463C-B058-CC03F9FE6016}"/>
    <hyperlink ref="J571" r:id="rId62" xr:uid="{C5FC6B80-16F0-460C-A3FB-384D32528A88}"/>
    <hyperlink ref="K571" r:id="rId63" xr:uid="{6DB92347-58A2-4FA9-82E8-EFD045C163C5}"/>
    <hyperlink ref="C572" r:id="rId64" xr:uid="{C25EF3C6-53CB-47F7-9695-29945B7E76B5}"/>
    <hyperlink ref="D572" r:id="rId65" xr:uid="{2542ECCF-F3EF-4CEE-83D8-65CC4DDC0CF7}"/>
    <hyperlink ref="E572" r:id="rId66" xr:uid="{38A00EF4-CEA5-4A70-BF18-CA496E8F7303}"/>
    <hyperlink ref="F572" r:id="rId67" xr:uid="{E56C3C55-B026-4EB5-9C06-B9B962D99B80}"/>
    <hyperlink ref="G572" r:id="rId68" xr:uid="{9969EA46-3F09-4B9F-BA00-7869B307B27F}"/>
    <hyperlink ref="H572" r:id="rId69" xr:uid="{F813DF2F-2406-4902-A558-3EB5784319B5}"/>
    <hyperlink ref="I572" r:id="rId70" xr:uid="{C17B8D6F-B690-4512-BBB7-9418F7752886}"/>
    <hyperlink ref="J572" r:id="rId71" xr:uid="{DFAA840E-1751-47D1-8239-B78467A88A64}"/>
    <hyperlink ref="K572" r:id="rId72" xr:uid="{C01875D0-5511-4E70-BBC7-36F449B47B18}"/>
    <hyperlink ref="C486" r:id="rId73" xr:uid="{209540DB-525B-4936-B49C-3925F9CAEEB4}"/>
    <hyperlink ref="D486" r:id="rId74" xr:uid="{4B324762-95C4-4700-BA70-98801BA9B7C2}"/>
    <hyperlink ref="E486" r:id="rId75" xr:uid="{75B9B32F-FE85-48AA-B91D-19B4E5192D25}"/>
    <hyperlink ref="F486" r:id="rId76" xr:uid="{D1D417DB-F9F3-4DFC-87F6-517581C8AC67}"/>
    <hyperlink ref="G486" r:id="rId77" xr:uid="{B037EA64-09BC-44BA-AE1F-D095E8BAA840}"/>
    <hyperlink ref="H486" r:id="rId78" xr:uid="{D05F9EFC-DC3A-4F40-A675-EBFF10017FA0}"/>
    <hyperlink ref="I486" r:id="rId79" xr:uid="{0171A68B-BB2B-4D5E-8E88-4F139F5FEB75}"/>
    <hyperlink ref="J486" r:id="rId80" xr:uid="{7C6B0A33-98CA-4EB3-B0D8-D97EC1F96767}"/>
    <hyperlink ref="K486" r:id="rId81" xr:uid="{3D513DB2-E903-4056-AA1A-585417F8DD53}"/>
    <hyperlink ref="C493" r:id="rId82" xr:uid="{683DD0D4-09C8-4A61-A6D5-939D7492258D}"/>
    <hyperlink ref="D493" r:id="rId83" xr:uid="{92496F52-8C32-4C2E-A6BB-F3195A91BFC6}"/>
    <hyperlink ref="E493" r:id="rId84" xr:uid="{38C3C2E0-DA63-4AB9-8EB0-8CEF95EEBD36}"/>
    <hyperlink ref="F493" r:id="rId85" xr:uid="{B42BCA6C-2BC8-4BEE-A8C3-197EA7B8938A}"/>
    <hyperlink ref="G493" r:id="rId86" xr:uid="{DEE5D79F-F8DC-41E6-AE3D-EA420A707A9A}"/>
    <hyperlink ref="H493" r:id="rId87" xr:uid="{EFCCAA71-40EC-4E5A-B5C5-E6BA6ACE889C}"/>
    <hyperlink ref="I493" r:id="rId88" xr:uid="{C1559F8A-8BBD-4A9A-B61F-7797AD02A9C2}"/>
    <hyperlink ref="J493" r:id="rId89" xr:uid="{3AE23E55-57D3-4809-ABEE-DAB490FCA55B}"/>
    <hyperlink ref="K493" r:id="rId90" xr:uid="{60FD8670-EAD7-4968-904B-6F2AA9BBE511}"/>
    <hyperlink ref="C573" r:id="rId91" xr:uid="{40019F41-B872-4555-9866-AE7B9C4B5419}"/>
    <hyperlink ref="D573" r:id="rId92" xr:uid="{C15851DD-2573-4AFB-B29A-407D56910B95}"/>
    <hyperlink ref="E573" r:id="rId93" xr:uid="{5BF25C21-5690-4BA5-A6B1-380988C74AF8}"/>
    <hyperlink ref="F573" r:id="rId94" xr:uid="{4F5559D5-5158-4F86-8E0B-0587D3127A0D}"/>
    <hyperlink ref="G573" r:id="rId95" xr:uid="{B5E74A6D-342A-43F6-8015-BD538DEFAE11}"/>
    <hyperlink ref="H573" r:id="rId96" xr:uid="{495E1A00-902D-4C39-8B0C-F28AE89EBCF9}"/>
    <hyperlink ref="I573" r:id="rId97" xr:uid="{A32AF888-F013-4ACA-A969-052BD87FC7C9}"/>
    <hyperlink ref="J573" r:id="rId98" xr:uid="{B5C2A9D9-E17E-46A9-A919-2BA766027139}"/>
    <hyperlink ref="K573" r:id="rId99" xr:uid="{95EC23AE-FE94-4143-9589-CE439BCF126D}"/>
    <hyperlink ref="C591" r:id="rId100" xr:uid="{1332CF3F-0C71-4879-92AC-667E0BC7EF16}"/>
    <hyperlink ref="D591" r:id="rId101" xr:uid="{7E5B1993-9EE6-4BF7-8F42-05E118265343}"/>
    <hyperlink ref="E591" r:id="rId102" xr:uid="{9FA98BF7-E0A2-4CCF-9335-A95197996817}"/>
    <hyperlink ref="F591" r:id="rId103" xr:uid="{F8CA39A6-D4D8-474B-A2CF-AD0F0D873B09}"/>
    <hyperlink ref="G591" r:id="rId104" xr:uid="{B4B41A64-204B-4A58-9B20-C346A915801E}"/>
    <hyperlink ref="H591" r:id="rId105" xr:uid="{B62EE764-6DF7-404C-BB4B-CE77B8317BAE}"/>
    <hyperlink ref="I591" r:id="rId106" xr:uid="{01088046-99F4-4D9A-8370-43DF4C4B96D4}"/>
    <hyperlink ref="J591" r:id="rId107" xr:uid="{3813400E-F28E-4BD0-9B76-B247636A0F20}"/>
    <hyperlink ref="K591" r:id="rId108" xr:uid="{4FFAFC48-6426-4F65-9269-497DB170BC13}"/>
    <hyperlink ref="C542" r:id="rId109" xr:uid="{E1850E1B-162A-4ED9-BF11-38F9E324C633}"/>
    <hyperlink ref="D542" r:id="rId110" xr:uid="{5424AC16-C5E7-4700-A1A6-CAE170C5A25B}"/>
    <hyperlink ref="E542" r:id="rId111" xr:uid="{6BD8AFD5-DBD1-46E7-AE3E-C864A772112E}"/>
    <hyperlink ref="F542" r:id="rId112" xr:uid="{356AA72E-9D6D-40A1-9412-72B4C917B82A}"/>
    <hyperlink ref="G542" r:id="rId113" xr:uid="{EA2E7AB0-D16F-47DD-8CF8-72B0C334121B}"/>
    <hyperlink ref="H542" r:id="rId114" xr:uid="{494C904E-5D23-4C36-BE14-ED311943B3DF}"/>
    <hyperlink ref="I542" r:id="rId115" xr:uid="{AF0E1B55-66BC-4EC3-B501-360AF7E2E884}"/>
    <hyperlink ref="J542" r:id="rId116" xr:uid="{66CA1859-1427-4933-B043-DF072D627978}"/>
    <hyperlink ref="K542" r:id="rId117" xr:uid="{78EF3D09-7348-46BB-8A9C-558E67CF5D4D}"/>
    <hyperlink ref="C543" r:id="rId118" xr:uid="{4D0EDB75-EA73-40EA-8DC3-F5AC3C7A8E0C}"/>
    <hyperlink ref="D543" r:id="rId119" xr:uid="{60FC7F44-566D-47A8-A231-7191D29950E9}"/>
    <hyperlink ref="E543" r:id="rId120" xr:uid="{FA0B5EBD-5394-481E-AFDC-7A566CD07B7A}"/>
    <hyperlink ref="F543" r:id="rId121" xr:uid="{91958247-FA56-4D8E-AE00-929C937AB944}"/>
    <hyperlink ref="G543" r:id="rId122" xr:uid="{531E4DD3-5934-4B93-8AFA-5E20FE1E3E84}"/>
    <hyperlink ref="H543" r:id="rId123" xr:uid="{AFF04978-C1E0-44F5-BB2C-6E079EB419E8}"/>
    <hyperlink ref="I543" r:id="rId124" xr:uid="{3C32D63F-12E1-4A08-9B94-22146299D5FE}"/>
    <hyperlink ref="J543" r:id="rId125" xr:uid="{0321A3EA-0532-45A8-BB5E-3F363242E94D}"/>
    <hyperlink ref="K543" r:id="rId126" xr:uid="{DE4AE36D-5681-4D0F-9196-75A90E596C28}"/>
    <hyperlink ref="C340" r:id="rId127" xr:uid="{8CE5AA84-6F47-4188-BD87-BF9FA8BE1340}"/>
    <hyperlink ref="D340" r:id="rId128" xr:uid="{ADAED783-659B-4948-80CC-E3ED7F2B8087}"/>
    <hyperlink ref="E340" r:id="rId129" xr:uid="{0183D3A3-2945-4B61-83C3-BA70194A5A3C}"/>
    <hyperlink ref="F340" r:id="rId130" xr:uid="{8C7623DF-9CEE-4586-B064-54FA637BE92D}"/>
    <hyperlink ref="G340" r:id="rId131" xr:uid="{99B2C542-8CCA-421B-8F3F-317C172AB7FC}"/>
    <hyperlink ref="H340" r:id="rId132" xr:uid="{CA01512D-637A-44B4-B793-58B0A44030A5}"/>
    <hyperlink ref="I340" r:id="rId133" xr:uid="{DFB46EEC-3F3D-4CA9-BA4F-5670A81DF40C}"/>
    <hyperlink ref="J340" r:id="rId134" xr:uid="{A23D163D-E8B0-45DB-A18E-5831A107E93B}"/>
    <hyperlink ref="K340" r:id="rId135" xr:uid="{4BFFF343-2AF6-468A-AC81-7E9FFCF6E818}"/>
    <hyperlink ref="C341" r:id="rId136" xr:uid="{04573BE9-C59E-4147-AAF9-4561B2CD9B57}"/>
    <hyperlink ref="D341" r:id="rId137" xr:uid="{B42CB869-03B6-4D40-B5C2-15CD6B493B6F}"/>
    <hyperlink ref="E341" r:id="rId138" xr:uid="{1BB9A100-6C53-4DA4-ACE0-BA498FC77850}"/>
    <hyperlink ref="F341" r:id="rId139" xr:uid="{E2C466E7-B401-41A4-AEE5-89130720A3FE}"/>
    <hyperlink ref="G341" r:id="rId140" xr:uid="{19E79C60-A369-482A-A688-D276ED872294}"/>
    <hyperlink ref="H341" r:id="rId141" xr:uid="{BAEB5E70-C80F-4E52-AC81-B9C24A575471}"/>
    <hyperlink ref="I341" r:id="rId142" xr:uid="{AED8698B-5BDE-4061-9707-A9EFD9070DC9}"/>
    <hyperlink ref="J341" r:id="rId143" xr:uid="{DADF882F-2589-487D-B414-C081974593C6}"/>
    <hyperlink ref="K341" r:id="rId144" xr:uid="{29605744-7718-46F6-BEC0-D34D5F1E885D}"/>
    <hyperlink ref="C602" r:id="rId145" xr:uid="{B463630C-DD5E-47F5-BEEE-B6F54D386808}"/>
    <hyperlink ref="D602" r:id="rId146" xr:uid="{F35964BE-043E-4A47-BBCF-68A78F4BCA25}"/>
    <hyperlink ref="E602" r:id="rId147" xr:uid="{BD276D8B-2EB2-4C8C-B6A8-51D02E9722D5}"/>
    <hyperlink ref="F602" r:id="rId148" xr:uid="{8EB0440F-8D50-4F96-8478-822CD5B0C6A7}"/>
    <hyperlink ref="G602" r:id="rId149" xr:uid="{AAF58063-0335-4659-B70F-8E193C64BA82}"/>
    <hyperlink ref="H602" r:id="rId150" xr:uid="{F5EE0275-9509-4F79-B405-456570E3E051}"/>
    <hyperlink ref="I602" r:id="rId151" xr:uid="{20D6CB29-02D8-48EF-8821-60C1EFD53F87}"/>
    <hyperlink ref="J602" r:id="rId152" xr:uid="{ECA3434D-2722-4B11-8BE2-214DFC7A5F43}"/>
    <hyperlink ref="K602" r:id="rId153" xr:uid="{F11AEB8B-36AF-4B9A-A0F5-B7D7A09DA0D6}"/>
    <hyperlink ref="C387" r:id="rId154" xr:uid="{42D36C19-FB68-41DA-AFE1-C053D137EABF}"/>
    <hyperlink ref="D387" r:id="rId155" xr:uid="{BFAC0579-A965-4F5F-A439-4A50CB2915F7}"/>
    <hyperlink ref="E387" r:id="rId156" xr:uid="{6B869A6C-783D-45AE-AF71-BBC0462F797C}"/>
    <hyperlink ref="F387" r:id="rId157" xr:uid="{B8727704-38D6-4BB8-A969-433803A8C689}"/>
    <hyperlink ref="G387" r:id="rId158" xr:uid="{0FA9787E-A36D-407A-A99A-8CD6AE9736D4}"/>
    <hyperlink ref="H387" r:id="rId159" xr:uid="{10C4DF5D-D8AE-40DD-B0FE-1002E31DA01E}"/>
    <hyperlink ref="I387" r:id="rId160" xr:uid="{60943A4B-BE74-40EB-BFE8-42A575F63CED}"/>
    <hyperlink ref="J387" r:id="rId161" xr:uid="{272C7E97-B6FA-4532-B9EE-0E7935569C82}"/>
    <hyperlink ref="K387" r:id="rId162" xr:uid="{8C591FCB-FCF8-44A2-8E9B-C685A831FD14}"/>
    <hyperlink ref="C390" r:id="rId163" xr:uid="{04865E31-5FDD-461C-AE20-54BAA59E114C}"/>
    <hyperlink ref="D390" r:id="rId164" xr:uid="{D7D8AC09-42F0-40CF-9B0F-D2954D326809}"/>
    <hyperlink ref="E390" r:id="rId165" xr:uid="{2C3128C7-9A12-4497-8222-C45B0C71E7B0}"/>
    <hyperlink ref="F390" r:id="rId166" xr:uid="{2B7E8E02-A63F-419E-A4BF-0FBD0A77874E}"/>
    <hyperlink ref="G390" r:id="rId167" xr:uid="{B1BAA8D4-AC7A-4A64-BD7B-0DA230AA2116}"/>
    <hyperlink ref="H390" r:id="rId168" xr:uid="{245E09CE-B963-4471-A2A9-42BB89D11ED7}"/>
    <hyperlink ref="I390" r:id="rId169" xr:uid="{C336556E-7F59-4050-B93D-501055D7F670}"/>
    <hyperlink ref="J390" r:id="rId170" xr:uid="{E87B3502-3832-49C2-85B1-623B844323FD}"/>
    <hyperlink ref="K390" r:id="rId171" xr:uid="{8C47D045-DD2D-433C-9F73-6B8DF5D421FB}"/>
    <hyperlink ref="C398" r:id="rId172" xr:uid="{6D749D28-8022-46C1-96E2-5A6056025F3B}"/>
    <hyperlink ref="D398" r:id="rId173" xr:uid="{CBDCD938-A613-4B98-A48E-12DCE9A13BCC}"/>
    <hyperlink ref="E398" r:id="rId174" xr:uid="{586303D3-2108-420E-8D85-416CAA609FAE}"/>
    <hyperlink ref="F398" r:id="rId175" xr:uid="{F54D08A6-0A18-4001-97D2-13104D78A332}"/>
    <hyperlink ref="G398" r:id="rId176" xr:uid="{EE1518A7-8B0B-4936-9C31-DE66259D4794}"/>
    <hyperlink ref="H398" r:id="rId177" xr:uid="{3BE09AC8-86F2-4483-96C2-E40FC766C7B5}"/>
    <hyperlink ref="I398" r:id="rId178" xr:uid="{280C3AAB-DF58-4545-AA3A-E652DA91652F}"/>
    <hyperlink ref="J398" r:id="rId179" xr:uid="{7FE4384B-351C-4270-9F87-58B33C226DB9}"/>
    <hyperlink ref="K398" r:id="rId180" xr:uid="{199BBCBB-B8FF-4C07-BCC1-0183E6A37FE1}"/>
    <hyperlink ref="C443" r:id="rId181" xr:uid="{AE9C80D8-DA02-422C-8333-935A5E81F4FE}"/>
    <hyperlink ref="D443" r:id="rId182" xr:uid="{1BB380D8-648C-41BE-B07F-5A92FA3CD9D7}"/>
    <hyperlink ref="E443" r:id="rId183" xr:uid="{87454658-F58A-408E-9CC2-2B77A07CFE6B}"/>
    <hyperlink ref="F443" r:id="rId184" xr:uid="{A87A24D7-CC0E-4719-901F-9C224472228C}"/>
    <hyperlink ref="G443" r:id="rId185" xr:uid="{21C923E7-6447-4FF7-8F7A-2173108268A5}"/>
    <hyperlink ref="H443" r:id="rId186" xr:uid="{5C61BF24-8A2F-4395-A1C7-3EE711F9B95F}"/>
    <hyperlink ref="I443" r:id="rId187" xr:uid="{39489E63-C5A7-4F4A-BA75-16EB902A684F}"/>
    <hyperlink ref="J443" r:id="rId188" xr:uid="{069A8CCB-2912-4F20-B8D0-FBA1EA3AB1A9}"/>
    <hyperlink ref="K443" r:id="rId189" xr:uid="{39B0312F-EE10-4547-9608-F381F88FCAE4}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600"/>
    <pageSetUpPr fitToPage="1"/>
  </sheetPr>
  <dimension ref="A1:AG664"/>
  <sheetViews>
    <sheetView showGridLines="0" showRowColHeaders="0" topLeftCell="C1" zoomScale="75" zoomScaleNormal="75" workbookViewId="0">
      <selection activeCell="AC31" sqref="AC31"/>
    </sheetView>
  </sheetViews>
  <sheetFormatPr defaultColWidth="9.33203125" defaultRowHeight="10" x14ac:dyDescent="0.2"/>
  <cols>
    <col min="1" max="1" width="2.44140625" style="12" customWidth="1"/>
    <col min="2" max="2" width="19.6640625" style="12" customWidth="1"/>
    <col min="3" max="12" width="9.33203125" style="12"/>
    <col min="13" max="13" width="3.33203125" style="12" customWidth="1"/>
    <col min="14" max="14" width="34.77734375" style="12" customWidth="1"/>
    <col min="15" max="16" width="9.33203125" style="14"/>
    <col min="17" max="17" width="9.33203125" style="12"/>
    <col min="18" max="18" width="15.109375" style="12" customWidth="1"/>
    <col min="19" max="19" width="9.33203125" style="14"/>
    <col min="20" max="22" width="9.33203125" style="12"/>
    <col min="23" max="33" width="9.33203125" style="13"/>
    <col min="34" max="16384" width="9.33203125" style="12"/>
  </cols>
  <sheetData>
    <row r="1" spans="1:28" ht="26" x14ac:dyDescent="0.2">
      <c r="B1" s="80" t="s">
        <v>1322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42"/>
    </row>
    <row r="2" spans="1:28" ht="10.25" customHeight="1" x14ac:dyDescent="0.25">
      <c r="B2" s="79" t="s">
        <v>1331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8" ht="1.9" customHeight="1" x14ac:dyDescent="0.2"/>
    <row r="4" spans="1:28" ht="1.9" customHeight="1" x14ac:dyDescent="0.2">
      <c r="X4" s="15"/>
      <c r="Z4" s="15"/>
      <c r="AA4" s="15"/>
      <c r="AB4" s="15"/>
    </row>
    <row r="5" spans="1:28" ht="1.9" customHeight="1" x14ac:dyDescent="0.2">
      <c r="X5" s="15">
        <v>2009</v>
      </c>
      <c r="Y5" s="13">
        <v>3</v>
      </c>
      <c r="Z5" s="15" t="s">
        <v>90</v>
      </c>
      <c r="AA5" s="15"/>
      <c r="AB5" s="15"/>
    </row>
    <row r="6" spans="1:28" ht="1.9" customHeight="1" x14ac:dyDescent="0.2">
      <c r="X6" s="15">
        <v>2012</v>
      </c>
      <c r="Y6" s="13">
        <v>8</v>
      </c>
      <c r="Z6" s="15" t="s">
        <v>91</v>
      </c>
      <c r="AA6" s="15"/>
      <c r="AB6" s="15"/>
    </row>
    <row r="7" spans="1:28" ht="1.9" customHeight="1" x14ac:dyDescent="0.2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P7" s="17"/>
      <c r="Q7" s="16"/>
      <c r="R7" s="16"/>
      <c r="S7" s="17"/>
      <c r="X7" s="15">
        <v>2015</v>
      </c>
      <c r="Y7" s="13">
        <v>13</v>
      </c>
      <c r="Z7" s="15" t="s">
        <v>92</v>
      </c>
      <c r="AA7" s="15"/>
      <c r="AB7" s="15"/>
    </row>
    <row r="8" spans="1:28" ht="10.25" customHeight="1" x14ac:dyDescent="0.25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6"/>
      <c r="R8" s="16"/>
      <c r="S8" s="17"/>
      <c r="X8" s="15">
        <v>2018</v>
      </c>
      <c r="Y8" s="15">
        <v>18</v>
      </c>
      <c r="Z8" s="15" t="s">
        <v>100</v>
      </c>
      <c r="AA8" s="15"/>
      <c r="AB8" s="15"/>
    </row>
    <row r="9" spans="1:28" ht="17.5" customHeight="1" x14ac:dyDescent="0.35">
      <c r="B9" s="18" t="s">
        <v>106</v>
      </c>
      <c r="D9" s="19">
        <v>383</v>
      </c>
      <c r="E9" s="16"/>
      <c r="F9" s="16"/>
      <c r="H9" s="16"/>
      <c r="I9" s="19">
        <v>463</v>
      </c>
      <c r="J9" s="16"/>
      <c r="K9" s="16"/>
      <c r="L9" s="16"/>
      <c r="M9" s="16"/>
      <c r="N9" s="34" t="s">
        <v>119</v>
      </c>
      <c r="O9" s="20">
        <v>6</v>
      </c>
      <c r="P9" s="17"/>
      <c r="Q9" s="16"/>
      <c r="R9" s="16"/>
      <c r="S9" s="17"/>
      <c r="X9" s="15">
        <v>2021</v>
      </c>
      <c r="Y9" s="15">
        <v>23</v>
      </c>
      <c r="Z9" s="15" t="s">
        <v>93</v>
      </c>
      <c r="AA9" s="15"/>
      <c r="AB9" s="15"/>
    </row>
    <row r="10" spans="1:28" ht="4.5" customHeight="1" x14ac:dyDescent="0.3">
      <c r="B10" s="2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6"/>
      <c r="R10" s="16"/>
      <c r="S10" s="17"/>
      <c r="X10" s="15"/>
      <c r="Y10" s="15">
        <v>23</v>
      </c>
      <c r="Z10" s="15" t="s">
        <v>94</v>
      </c>
      <c r="AA10" s="15"/>
      <c r="AB10" s="15"/>
    </row>
    <row r="11" spans="1:28" ht="4.5" customHeight="1" x14ac:dyDescent="0.3">
      <c r="B11" s="2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6"/>
      <c r="R11" s="16"/>
      <c r="S11" s="17"/>
      <c r="X11" s="15"/>
      <c r="Y11" s="15">
        <v>27</v>
      </c>
      <c r="Z11" s="15" t="s">
        <v>95</v>
      </c>
      <c r="AA11" s="15"/>
      <c r="AB11" s="15"/>
    </row>
    <row r="12" spans="1:28" ht="17.25" customHeight="1" x14ac:dyDescent="0.35">
      <c r="A12" s="15"/>
      <c r="B12" s="58"/>
      <c r="C12" s="15"/>
      <c r="D12" s="59"/>
      <c r="E12" s="60"/>
      <c r="F12" s="60"/>
      <c r="G12" s="15"/>
      <c r="H12" s="60"/>
      <c r="I12" s="59"/>
      <c r="J12" s="60"/>
      <c r="K12" s="16"/>
      <c r="L12" s="16"/>
      <c r="M12" s="16"/>
      <c r="N12" s="34"/>
      <c r="O12" s="19"/>
      <c r="P12" s="17"/>
      <c r="Q12" s="16"/>
      <c r="S12" s="17"/>
      <c r="X12" s="15"/>
      <c r="Y12" s="15">
        <v>31</v>
      </c>
      <c r="Z12" s="15" t="s">
        <v>101</v>
      </c>
      <c r="AA12" s="15"/>
      <c r="AB12" s="15"/>
    </row>
    <row r="13" spans="1:28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3"/>
      <c r="L13" s="13"/>
      <c r="M13" s="13"/>
      <c r="N13" s="13"/>
      <c r="O13" s="30"/>
      <c r="P13" s="30"/>
      <c r="Q13" s="13"/>
      <c r="R13" s="13"/>
      <c r="S13" s="30"/>
      <c r="T13" s="13"/>
      <c r="U13" s="13"/>
      <c r="V13" s="13"/>
      <c r="X13" s="15"/>
      <c r="Y13" s="15">
        <v>35</v>
      </c>
      <c r="Z13" s="15" t="s">
        <v>102</v>
      </c>
      <c r="AA13" s="15"/>
      <c r="AB13" s="15"/>
    </row>
    <row r="14" spans="1:28" x14ac:dyDescent="0.2">
      <c r="A14" s="15"/>
      <c r="B14" s="15"/>
      <c r="C14" s="15"/>
      <c r="D14" s="22" t="str" cm="1">
        <f t="array" ref="D14">INDEX('Data (2)'!C6:C625,D9)</f>
        <v xml:space="preserve">Mooroolbark </v>
      </c>
      <c r="E14" s="23"/>
      <c r="F14" s="23"/>
      <c r="G14" s="23"/>
      <c r="H14" s="22" t="str" cm="1">
        <f t="array" ref="H14">INDEX('Data (2)'!C6:C625,I9)</f>
        <v xml:space="preserve">Prahran </v>
      </c>
      <c r="I14" s="15"/>
      <c r="J14" s="15"/>
      <c r="K14" s="13"/>
      <c r="L14" s="13"/>
      <c r="M14" s="13"/>
      <c r="N14" s="13"/>
      <c r="O14" s="30"/>
      <c r="P14" s="30"/>
      <c r="Q14" s="13"/>
      <c r="R14" s="13"/>
      <c r="S14" s="30"/>
      <c r="T14" s="13"/>
      <c r="U14" s="13"/>
      <c r="V14" s="13"/>
      <c r="X14" s="15"/>
      <c r="Y14" s="15">
        <v>39</v>
      </c>
      <c r="Z14" s="15" t="s">
        <v>103</v>
      </c>
      <c r="AA14" s="15"/>
      <c r="AB14" s="15"/>
    </row>
    <row r="15" spans="1:28" x14ac:dyDescent="0.2">
      <c r="A15" s="15">
        <v>2</v>
      </c>
      <c r="B15" s="15" t="s">
        <v>90</v>
      </c>
      <c r="C15" s="15"/>
      <c r="D15" s="24" t="str">
        <f>VLOOKUP($D$9,'Data (2)'!$B$6:$K$625,2+Suburb!A15)</f>
        <v>8.8</v>
      </c>
      <c r="E15" s="23">
        <f>ABS(D15)</f>
        <v>8.8000000000000007</v>
      </c>
      <c r="F15" s="23"/>
      <c r="G15" s="23"/>
      <c r="H15" s="24" t="str">
        <f>VLOOKUP($I$9,'Data (2)'!$B$6:$K$625,2+Suburb!A15)</f>
        <v>0.0</v>
      </c>
      <c r="I15" s="23">
        <f>ABS(H15)</f>
        <v>0</v>
      </c>
      <c r="J15" s="15"/>
      <c r="K15" s="13"/>
      <c r="L15" s="13"/>
      <c r="M15" s="13"/>
      <c r="N15" s="13"/>
      <c r="O15" s="30"/>
      <c r="P15" s="30"/>
      <c r="Q15" s="13"/>
      <c r="R15" s="13"/>
      <c r="S15" s="30"/>
      <c r="T15" s="13"/>
      <c r="U15" s="13"/>
      <c r="V15" s="13"/>
    </row>
    <row r="16" spans="1:28" x14ac:dyDescent="0.2">
      <c r="A16" s="15">
        <v>3</v>
      </c>
      <c r="B16" s="15" t="s">
        <v>91</v>
      </c>
      <c r="C16" s="15"/>
      <c r="D16" s="24" t="str">
        <f>VLOOKUP($D$9,'Data (2)'!$B$6:$K$625,2+Suburb!A16)</f>
        <v>9.5</v>
      </c>
      <c r="E16" s="23">
        <f t="shared" ref="E16:E21" si="0">ABS(D16)</f>
        <v>9.5</v>
      </c>
      <c r="F16" s="23"/>
      <c r="G16" s="23"/>
      <c r="H16" s="24" t="str">
        <f>VLOOKUP($I$9,'Data (2)'!$B$6:$K$625,2+Suburb!A16)</f>
        <v>0.0</v>
      </c>
      <c r="I16" s="23">
        <f t="shared" ref="I16:I21" si="1">ABS(H16)</f>
        <v>0</v>
      </c>
      <c r="J16" s="15"/>
      <c r="K16" s="13"/>
      <c r="L16" s="13"/>
      <c r="M16" s="13"/>
      <c r="N16" s="13"/>
      <c r="O16" s="30"/>
      <c r="P16" s="30"/>
      <c r="Q16" s="13"/>
      <c r="R16" s="13"/>
      <c r="S16" s="30"/>
      <c r="T16" s="13"/>
      <c r="U16" s="13"/>
      <c r="V16" s="13"/>
    </row>
    <row r="17" spans="1:22" ht="10.5" x14ac:dyDescent="0.25">
      <c r="A17" s="15">
        <v>4</v>
      </c>
      <c r="B17" s="15" t="s">
        <v>92</v>
      </c>
      <c r="C17" s="15"/>
      <c r="D17" s="24" t="str">
        <f>VLOOKUP($D$9,'Data (2)'!$B$6:$K$625,2+Suburb!A17)</f>
        <v>12.1</v>
      </c>
      <c r="E17" s="23">
        <f t="shared" si="0"/>
        <v>12.1</v>
      </c>
      <c r="F17" s="23"/>
      <c r="G17" s="23"/>
      <c r="H17" s="24" t="str">
        <f>VLOOKUP($I$9,'Data (2)'!$B$6:$K$625,2+Suburb!A17)</f>
        <v>3.6</v>
      </c>
      <c r="I17" s="23">
        <f t="shared" si="1"/>
        <v>3.6</v>
      </c>
      <c r="J17" s="15"/>
      <c r="K17" s="13"/>
      <c r="L17" s="13"/>
      <c r="M17" s="25"/>
      <c r="N17" s="15"/>
      <c r="O17" s="26"/>
      <c r="P17" s="26"/>
      <c r="Q17" s="15"/>
      <c r="R17" s="15"/>
      <c r="S17" s="26"/>
      <c r="T17" s="15"/>
      <c r="U17" s="15"/>
      <c r="V17" s="13"/>
    </row>
    <row r="18" spans="1:22" ht="10.5" x14ac:dyDescent="0.25">
      <c r="A18" s="15">
        <v>5</v>
      </c>
      <c r="B18" s="15" t="s">
        <v>100</v>
      </c>
      <c r="C18" s="15"/>
      <c r="D18" s="24" t="str">
        <f>VLOOKUP($D$9,'Data (2)'!$B$6:$K$625,2+Suburb!A18)</f>
        <v>5.9</v>
      </c>
      <c r="E18" s="23">
        <f t="shared" si="0"/>
        <v>5.9</v>
      </c>
      <c r="F18" s="23"/>
      <c r="G18" s="23"/>
      <c r="H18" s="24" t="str">
        <f>VLOOKUP($I$9,'Data (2)'!$B$6:$K$625,2+Suburb!A18)</f>
        <v>0.0</v>
      </c>
      <c r="I18" s="23">
        <f t="shared" si="1"/>
        <v>0</v>
      </c>
      <c r="J18" s="15"/>
      <c r="K18" s="13"/>
      <c r="L18" s="13"/>
      <c r="M18" s="32">
        <v>1</v>
      </c>
      <c r="N18" s="33" t="s">
        <v>134</v>
      </c>
      <c r="O18" s="28" t="str">
        <f>VLOOKUP($M18,'Data (2)'!$B$6:$K$625,3+Suburb!$O$9)</f>
        <v>25.6</v>
      </c>
      <c r="P18" s="26">
        <f t="shared" ref="P18:P81" si="2">O18+0.00001*M18</f>
        <v>25.600010000000001</v>
      </c>
      <c r="Q18" s="15">
        <f>RANK(P18,P$18:P$637)</f>
        <v>183</v>
      </c>
      <c r="R18" s="15" t="str">
        <f>VLOOKUP(MATCH($M18,$Q$18:$Q$637,0),$M$18:$O$637,2)</f>
        <v xml:space="preserve">Churchill </v>
      </c>
      <c r="S18" s="26" t="str">
        <f>VLOOKUP(MATCH($M18,$Q$18:$Q$637,0),$M$18:$O$637,3)</f>
        <v>51.9</v>
      </c>
      <c r="T18" s="15">
        <f>ABS(S18)</f>
        <v>51.9</v>
      </c>
      <c r="U18" s="15"/>
      <c r="V18" s="13"/>
    </row>
    <row r="19" spans="1:22" ht="10.5" x14ac:dyDescent="0.25">
      <c r="A19" s="15">
        <v>6</v>
      </c>
      <c r="B19" s="15" t="s">
        <v>93</v>
      </c>
      <c r="C19" s="15"/>
      <c r="D19" s="24" t="str">
        <f>VLOOKUP($D$9,'Data (2)'!$B$6:$K$625,2+Suburb!A19)</f>
        <v>6.2</v>
      </c>
      <c r="E19" s="23">
        <f t="shared" si="0"/>
        <v>6.2</v>
      </c>
      <c r="F19" s="23"/>
      <c r="G19" s="23"/>
      <c r="H19" s="24" t="str">
        <f>VLOOKUP($I$9,'Data (2)'!$B$6:$K$625,2+Suburb!A19)</f>
        <v>1.8</v>
      </c>
      <c r="I19" s="23">
        <f t="shared" si="1"/>
        <v>1.8</v>
      </c>
      <c r="J19" s="15"/>
      <c r="K19" s="13"/>
      <c r="L19" s="13"/>
      <c r="M19" s="32">
        <v>2</v>
      </c>
      <c r="N19" s="33" t="s">
        <v>142</v>
      </c>
      <c r="O19" s="28" t="str">
        <f>VLOOKUP($M19,'Data (2)'!$B$6:$K$625,3+Suburb!$O$9)</f>
        <v>0.0</v>
      </c>
      <c r="P19" s="26">
        <f t="shared" si="2"/>
        <v>2.0000000000000002E-5</v>
      </c>
      <c r="Q19" s="15">
        <f t="shared" ref="Q19:Q82" si="3">RANK(P19,P$18:P$637)</f>
        <v>620</v>
      </c>
      <c r="R19" s="15" t="str">
        <f t="shared" ref="R19:R82" si="4">VLOOKUP(MATCH($M19,$Q$18:$Q$637,0),$M$18:$O$637,2)</f>
        <v xml:space="preserve">Newcomb/Moolap </v>
      </c>
      <c r="S19" s="26" t="str">
        <f t="shared" ref="S19:S82" si="5">VLOOKUP(MATCH($M19,$Q$18:$Q$637,0),$M$18:$O$637,3)</f>
        <v>51.2</v>
      </c>
      <c r="T19" s="15">
        <f t="shared" ref="T19:T82" si="6">ABS(S19)</f>
        <v>51.2</v>
      </c>
      <c r="U19" s="15"/>
      <c r="V19" s="13"/>
    </row>
    <row r="20" spans="1:22" ht="10.5" x14ac:dyDescent="0.25">
      <c r="A20" s="15">
        <v>7</v>
      </c>
      <c r="B20" s="15" t="s">
        <v>94</v>
      </c>
      <c r="C20" s="15"/>
      <c r="D20" s="24" t="str">
        <f>VLOOKUP($D$9,'Data (2)'!$B$6:$K$625,2+Suburb!A20)</f>
        <v>21.2</v>
      </c>
      <c r="E20" s="23">
        <f t="shared" si="0"/>
        <v>21.2</v>
      </c>
      <c r="F20" s="23"/>
      <c r="G20" s="23"/>
      <c r="H20" s="24" t="str">
        <f>VLOOKUP($I$9,'Data (2)'!$B$6:$K$625,2+Suburb!A20)</f>
        <v>3.6</v>
      </c>
      <c r="I20" s="23">
        <f t="shared" si="1"/>
        <v>3.6</v>
      </c>
      <c r="J20" s="15"/>
      <c r="K20" s="13"/>
      <c r="L20" s="13"/>
      <c r="M20" s="32">
        <v>3</v>
      </c>
      <c r="N20" s="33" t="s">
        <v>145</v>
      </c>
      <c r="O20" s="28" t="str">
        <f>VLOOKUP($M20,'Data (2)'!$B$6:$K$625,3+Suburb!$O$9)</f>
        <v>15.4</v>
      </c>
      <c r="P20" s="26">
        <f t="shared" si="2"/>
        <v>15.400030000000001</v>
      </c>
      <c r="Q20" s="15">
        <f t="shared" si="3"/>
        <v>423</v>
      </c>
      <c r="R20" s="15" t="str">
        <f t="shared" si="4"/>
        <v xml:space="preserve">Carlton </v>
      </c>
      <c r="S20" s="26" t="str">
        <f t="shared" si="5"/>
        <v>50.8</v>
      </c>
      <c r="T20" s="15">
        <f t="shared" si="6"/>
        <v>50.8</v>
      </c>
      <c r="U20" s="15"/>
      <c r="V20" s="13"/>
    </row>
    <row r="21" spans="1:22" ht="10.5" x14ac:dyDescent="0.25">
      <c r="A21" s="15">
        <v>8</v>
      </c>
      <c r="B21" s="15" t="s">
        <v>95</v>
      </c>
      <c r="C21" s="15"/>
      <c r="D21" s="24" t="str">
        <f>VLOOKUP($D$9,'Data (2)'!$B$6:$K$625,2+Suburb!A21)</f>
        <v>12.1</v>
      </c>
      <c r="E21" s="23">
        <f t="shared" si="0"/>
        <v>12.1</v>
      </c>
      <c r="F21" s="23"/>
      <c r="G21" s="23"/>
      <c r="H21" s="24" t="str">
        <f>VLOOKUP($I$9,'Data (2)'!$B$6:$K$625,2+Suburb!A21)</f>
        <v>1.8</v>
      </c>
      <c r="I21" s="23">
        <f t="shared" si="1"/>
        <v>1.8</v>
      </c>
      <c r="J21" s="15"/>
      <c r="K21" s="13"/>
      <c r="L21" s="13"/>
      <c r="M21" s="32">
        <v>4</v>
      </c>
      <c r="N21" s="33" t="s">
        <v>148</v>
      </c>
      <c r="O21" s="28" t="str">
        <f>VLOOKUP($M21,'Data (2)'!$B$6:$K$625,3+Suburb!$O$9)</f>
        <v>29.8</v>
      </c>
      <c r="P21" s="26">
        <f t="shared" si="2"/>
        <v>29.800039999999999</v>
      </c>
      <c r="Q21" s="15">
        <f t="shared" si="3"/>
        <v>111</v>
      </c>
      <c r="R21" s="15" t="str">
        <f t="shared" si="4"/>
        <v xml:space="preserve">Wendouree </v>
      </c>
      <c r="S21" s="26" t="str">
        <f t="shared" si="5"/>
        <v>50.5</v>
      </c>
      <c r="T21" s="15">
        <f t="shared" si="6"/>
        <v>50.5</v>
      </c>
      <c r="U21" s="15"/>
      <c r="V21" s="13"/>
    </row>
    <row r="22" spans="1:22" ht="10.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3"/>
      <c r="L22" s="13"/>
      <c r="M22" s="32">
        <v>5</v>
      </c>
      <c r="N22" s="33" t="s">
        <v>156</v>
      </c>
      <c r="O22" s="28" t="str">
        <f>VLOOKUP($M22,'Data (2)'!$B$6:$K$625,3+Suburb!$O$9)</f>
        <v>19.2</v>
      </c>
      <c r="P22" s="26">
        <f t="shared" si="2"/>
        <v>19.200050000000001</v>
      </c>
      <c r="Q22" s="15">
        <f t="shared" si="3"/>
        <v>331</v>
      </c>
      <c r="R22" s="15" t="str">
        <f t="shared" si="4"/>
        <v xml:space="preserve">Mooroopna </v>
      </c>
      <c r="S22" s="26" t="str">
        <f t="shared" si="5"/>
        <v>50.5</v>
      </c>
      <c r="T22" s="15">
        <f t="shared" si="6"/>
        <v>50.5</v>
      </c>
      <c r="U22" s="15"/>
      <c r="V22" s="13"/>
    </row>
    <row r="23" spans="1:22" ht="10.5" x14ac:dyDescent="0.25">
      <c r="A23" s="15"/>
      <c r="B23" s="15"/>
      <c r="C23" s="15"/>
      <c r="D23" s="24"/>
      <c r="E23" s="23"/>
      <c r="F23" s="23"/>
      <c r="G23" s="23"/>
      <c r="H23" s="24"/>
      <c r="I23" s="15"/>
      <c r="J23" s="15"/>
      <c r="K23" s="13"/>
      <c r="L23" s="13"/>
      <c r="M23" s="32">
        <v>6</v>
      </c>
      <c r="N23" s="33" t="s">
        <v>162</v>
      </c>
      <c r="O23" s="28" t="str">
        <f>VLOOKUP($M23,'Data (2)'!$B$6:$K$625,3+Suburb!$O$9)</f>
        <v>15.0</v>
      </c>
      <c r="P23" s="26">
        <f t="shared" si="2"/>
        <v>15.00006</v>
      </c>
      <c r="Q23" s="15">
        <f t="shared" si="3"/>
        <v>435</v>
      </c>
      <c r="R23" s="15" t="str">
        <f t="shared" si="4"/>
        <v xml:space="preserve">Denison/Nambrok and surrounds </v>
      </c>
      <c r="S23" s="26" t="str">
        <f t="shared" si="5"/>
        <v>50.0</v>
      </c>
      <c r="T23" s="15">
        <f t="shared" si="6"/>
        <v>50</v>
      </c>
      <c r="U23" s="15"/>
      <c r="V23" s="13"/>
    </row>
    <row r="24" spans="1:22" ht="10.5" x14ac:dyDescent="0.25">
      <c r="B24" s="46"/>
      <c r="C24" s="13"/>
      <c r="D24" s="31"/>
      <c r="E24" s="29"/>
      <c r="F24" s="29"/>
      <c r="G24" s="29"/>
      <c r="H24" s="31"/>
      <c r="I24" s="13"/>
      <c r="J24" s="13"/>
      <c r="K24" s="13"/>
      <c r="L24" s="13"/>
      <c r="M24" s="32">
        <v>7</v>
      </c>
      <c r="N24" s="33" t="s">
        <v>169</v>
      </c>
      <c r="O24" s="28" t="str">
        <f>VLOOKUP($M24,'Data (2)'!$B$6:$K$625,3+Suburb!$O$9)</f>
        <v>18.5</v>
      </c>
      <c r="P24" s="26">
        <f t="shared" si="2"/>
        <v>18.500070000000001</v>
      </c>
      <c r="Q24" s="15">
        <f t="shared" si="3"/>
        <v>347</v>
      </c>
      <c r="R24" s="15" t="str">
        <f t="shared" si="4"/>
        <v xml:space="preserve">Seymour </v>
      </c>
      <c r="S24" s="26" t="str">
        <f t="shared" si="5"/>
        <v>49.1</v>
      </c>
      <c r="T24" s="15">
        <f t="shared" si="6"/>
        <v>49.1</v>
      </c>
      <c r="U24" s="15"/>
      <c r="V24" s="13"/>
    </row>
    <row r="25" spans="1:22" ht="10.5" x14ac:dyDescent="0.25">
      <c r="B25" s="13"/>
      <c r="C25" s="13"/>
      <c r="D25" s="31"/>
      <c r="E25" s="29"/>
      <c r="F25" s="29"/>
      <c r="G25" s="29"/>
      <c r="H25" s="31"/>
      <c r="I25" s="13"/>
      <c r="J25" s="13"/>
      <c r="K25" s="13"/>
      <c r="L25" s="13"/>
      <c r="M25" s="32">
        <v>8</v>
      </c>
      <c r="N25" s="33" t="s">
        <v>174</v>
      </c>
      <c r="O25" s="28" t="str">
        <f>VLOOKUP($M25,'Data (2)'!$B$6:$K$625,3+Suburb!$O$9)</f>
        <v>13.3</v>
      </c>
      <c r="P25" s="26">
        <f t="shared" si="2"/>
        <v>13.300080000000001</v>
      </c>
      <c r="Q25" s="15">
        <f t="shared" si="3"/>
        <v>478</v>
      </c>
      <c r="R25" s="15" t="str">
        <f t="shared" si="4"/>
        <v>Dallas</v>
      </c>
      <c r="S25" s="26" t="str">
        <f t="shared" si="5"/>
        <v>48.2</v>
      </c>
      <c r="T25" s="15">
        <f t="shared" si="6"/>
        <v>48.2</v>
      </c>
      <c r="U25" s="15"/>
      <c r="V25" s="13"/>
    </row>
    <row r="26" spans="1:22" ht="10.5" x14ac:dyDescent="0.25">
      <c r="B26" s="13"/>
      <c r="C26" s="13"/>
      <c r="D26" s="31"/>
      <c r="E26" s="29"/>
      <c r="F26" s="29"/>
      <c r="G26" s="29"/>
      <c r="H26" s="31"/>
      <c r="I26" s="13"/>
      <c r="J26" s="13"/>
      <c r="K26" s="13"/>
      <c r="L26" s="13"/>
      <c r="M26" s="32">
        <v>9</v>
      </c>
      <c r="N26" s="33" t="s">
        <v>177</v>
      </c>
      <c r="O26" s="28" t="str">
        <f>VLOOKUP($M26,'Data (2)'!$B$6:$K$625,3+Suburb!$O$9)</f>
        <v>20.2</v>
      </c>
      <c r="P26" s="26">
        <f t="shared" si="2"/>
        <v>20.200089999999999</v>
      </c>
      <c r="Q26" s="15">
        <f t="shared" si="3"/>
        <v>308</v>
      </c>
      <c r="R26" s="15" t="str">
        <f t="shared" si="4"/>
        <v xml:space="preserve">Maryborough </v>
      </c>
      <c r="S26" s="26" t="str">
        <f t="shared" si="5"/>
        <v>47.8</v>
      </c>
      <c r="T26" s="15">
        <f t="shared" si="6"/>
        <v>47.8</v>
      </c>
      <c r="U26" s="15"/>
      <c r="V26" s="13"/>
    </row>
    <row r="27" spans="1:22" ht="10.5" x14ac:dyDescent="0.25">
      <c r="B27" s="13"/>
      <c r="C27" s="13"/>
      <c r="D27" s="31"/>
      <c r="E27" s="29"/>
      <c r="F27" s="29"/>
      <c r="G27" s="29"/>
      <c r="H27" s="31"/>
      <c r="I27" s="13"/>
      <c r="J27" s="13"/>
      <c r="K27" s="13"/>
      <c r="L27" s="13"/>
      <c r="M27" s="32">
        <v>10</v>
      </c>
      <c r="N27" s="33" t="s">
        <v>183</v>
      </c>
      <c r="O27" s="28" t="str">
        <f>VLOOKUP($M27,'Data (2)'!$B$6:$K$625,3+Suburb!$O$9)</f>
        <v>25.0</v>
      </c>
      <c r="P27" s="26">
        <f t="shared" si="2"/>
        <v>25.0001</v>
      </c>
      <c r="Q27" s="15">
        <f t="shared" si="3"/>
        <v>193</v>
      </c>
      <c r="R27" s="15" t="str">
        <f t="shared" si="4"/>
        <v xml:space="preserve">Collingwood </v>
      </c>
      <c r="S27" s="26" t="str">
        <f t="shared" si="5"/>
        <v>46.2</v>
      </c>
      <c r="T27" s="15">
        <f t="shared" si="6"/>
        <v>46.2</v>
      </c>
      <c r="U27" s="15"/>
      <c r="V27" s="13"/>
    </row>
    <row r="28" spans="1:22" ht="10.5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32">
        <v>11</v>
      </c>
      <c r="N28" s="33" t="s">
        <v>187</v>
      </c>
      <c r="O28" s="28" t="str">
        <f>VLOOKUP($M28,'Data (2)'!$B$6:$K$625,3+Suburb!$O$9)</f>
        <v>17.2</v>
      </c>
      <c r="P28" s="26">
        <f t="shared" si="2"/>
        <v>17.200109999999999</v>
      </c>
      <c r="Q28" s="15">
        <f t="shared" si="3"/>
        <v>371</v>
      </c>
      <c r="R28" s="15" t="str">
        <f t="shared" si="4"/>
        <v xml:space="preserve">Norlane/North Shore </v>
      </c>
      <c r="S28" s="26" t="str">
        <f t="shared" si="5"/>
        <v>45.6</v>
      </c>
      <c r="T28" s="15">
        <f t="shared" si="6"/>
        <v>45.6</v>
      </c>
      <c r="U28" s="15"/>
      <c r="V28" s="13"/>
    </row>
    <row r="29" spans="1:22" ht="10.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32">
        <v>12</v>
      </c>
      <c r="N29" s="33" t="s">
        <v>114</v>
      </c>
      <c r="O29" s="28" t="str">
        <f>VLOOKUP($M29,'Data (2)'!$B$6:$K$625,3+Suburb!$O$9)</f>
        <v>24.5</v>
      </c>
      <c r="P29" s="26">
        <f t="shared" si="2"/>
        <v>24.500119999999999</v>
      </c>
      <c r="Q29" s="15">
        <f t="shared" si="3"/>
        <v>207</v>
      </c>
      <c r="R29" s="15" t="str">
        <f t="shared" si="4"/>
        <v xml:space="preserve">Doveton </v>
      </c>
      <c r="S29" s="26" t="str">
        <f t="shared" si="5"/>
        <v>45.5</v>
      </c>
      <c r="T29" s="15">
        <f t="shared" si="6"/>
        <v>45.5</v>
      </c>
      <c r="U29" s="15"/>
      <c r="V29" s="13"/>
    </row>
    <row r="30" spans="1:22" ht="10.5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32">
        <v>13</v>
      </c>
      <c r="N30" s="33" t="s">
        <v>202</v>
      </c>
      <c r="O30" s="28" t="str">
        <f>VLOOKUP($M30,'Data (2)'!$B$6:$K$625,3+Suburb!$O$9)</f>
        <v>24.8</v>
      </c>
      <c r="P30" s="26">
        <f t="shared" si="2"/>
        <v>24.800129999999999</v>
      </c>
      <c r="Q30" s="15">
        <f t="shared" si="3"/>
        <v>195</v>
      </c>
      <c r="R30" s="15" t="str">
        <f t="shared" si="4"/>
        <v xml:space="preserve">Mount Pleasant/Golden Point </v>
      </c>
      <c r="S30" s="26" t="str">
        <f t="shared" si="5"/>
        <v>45.2</v>
      </c>
      <c r="T30" s="15">
        <f t="shared" si="6"/>
        <v>45.2</v>
      </c>
      <c r="U30" s="15"/>
      <c r="V30" s="13"/>
    </row>
    <row r="31" spans="1:22" ht="10.5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32">
        <v>14</v>
      </c>
      <c r="N31" s="33" t="s">
        <v>209</v>
      </c>
      <c r="O31" s="28" t="str">
        <f>VLOOKUP($M31,'Data (2)'!$B$6:$K$625,3+Suburb!$O$9)</f>
        <v>22.9</v>
      </c>
      <c r="P31" s="26">
        <f t="shared" si="2"/>
        <v>22.900139999999997</v>
      </c>
      <c r="Q31" s="15">
        <f t="shared" si="3"/>
        <v>248</v>
      </c>
      <c r="R31" s="15" t="str">
        <f t="shared" si="4"/>
        <v xml:space="preserve">Hallam </v>
      </c>
      <c r="S31" s="26" t="str">
        <f t="shared" si="5"/>
        <v>45.2</v>
      </c>
      <c r="T31" s="15">
        <f t="shared" si="6"/>
        <v>45.2</v>
      </c>
      <c r="U31" s="15"/>
      <c r="V31" s="13"/>
    </row>
    <row r="32" spans="1:22" ht="10.5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32">
        <v>15</v>
      </c>
      <c r="N32" s="33" t="s">
        <v>213</v>
      </c>
      <c r="O32" s="28" t="str">
        <f>VLOOKUP($M32,'Data (2)'!$B$6:$K$625,3+Suburb!$O$9)</f>
        <v>15.8</v>
      </c>
      <c r="P32" s="26">
        <f t="shared" si="2"/>
        <v>15.80015</v>
      </c>
      <c r="Q32" s="15">
        <f t="shared" si="3"/>
        <v>412</v>
      </c>
      <c r="R32" s="15" t="str">
        <f t="shared" si="4"/>
        <v xml:space="preserve">Frankston North </v>
      </c>
      <c r="S32" s="26" t="str">
        <f t="shared" si="5"/>
        <v>44.2</v>
      </c>
      <c r="T32" s="15">
        <f t="shared" si="6"/>
        <v>44.2</v>
      </c>
      <c r="U32" s="15"/>
      <c r="V32" s="13"/>
    </row>
    <row r="33" spans="2:22" ht="10.5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32">
        <v>16</v>
      </c>
      <c r="N33" s="33" t="s">
        <v>218</v>
      </c>
      <c r="O33" s="28" t="str">
        <f>VLOOKUP($M33,'Data (2)'!$B$6:$K$625,3+Suburb!$O$9)</f>
        <v>41.7</v>
      </c>
      <c r="P33" s="26">
        <f t="shared" si="2"/>
        <v>41.700160000000004</v>
      </c>
      <c r="Q33" s="15">
        <f t="shared" si="3"/>
        <v>27</v>
      </c>
      <c r="R33" s="15" t="str">
        <f t="shared" si="4"/>
        <v xml:space="preserve">Napoleans/Enfield </v>
      </c>
      <c r="S33" s="26" t="str">
        <f t="shared" si="5"/>
        <v>43.8</v>
      </c>
      <c r="T33" s="15">
        <f t="shared" si="6"/>
        <v>43.8</v>
      </c>
      <c r="U33" s="15"/>
      <c r="V33" s="13"/>
    </row>
    <row r="34" spans="2:22" ht="10.5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32">
        <v>17</v>
      </c>
      <c r="N34" s="33" t="s">
        <v>226</v>
      </c>
      <c r="O34" s="28" t="str">
        <f>VLOOKUP($M34,'Data (2)'!$B$6:$K$625,3+Suburb!$O$9)</f>
        <v>20.0</v>
      </c>
      <c r="P34" s="26">
        <f t="shared" si="2"/>
        <v>20.000170000000001</v>
      </c>
      <c r="Q34" s="15">
        <f t="shared" si="3"/>
        <v>321</v>
      </c>
      <c r="R34" s="15" t="str">
        <f t="shared" si="4"/>
        <v xml:space="preserve">Korumburra </v>
      </c>
      <c r="S34" s="26" t="str">
        <f t="shared" si="5"/>
        <v>43.5</v>
      </c>
      <c r="T34" s="15">
        <f t="shared" si="6"/>
        <v>43.5</v>
      </c>
      <c r="U34" s="15"/>
      <c r="V34" s="13"/>
    </row>
    <row r="35" spans="2:22" ht="10.5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32">
        <v>18</v>
      </c>
      <c r="N35" s="33" t="s">
        <v>231</v>
      </c>
      <c r="O35" s="28" t="str">
        <f>VLOOKUP($M35,'Data (2)'!$B$6:$K$625,3+Suburb!$O$9)</f>
        <v>4.3</v>
      </c>
      <c r="P35" s="26">
        <f t="shared" si="2"/>
        <v>4.3001800000000001</v>
      </c>
      <c r="Q35" s="15">
        <f t="shared" si="3"/>
        <v>611</v>
      </c>
      <c r="R35" s="15" t="str">
        <f t="shared" si="4"/>
        <v xml:space="preserve">Shepparton South East </v>
      </c>
      <c r="S35" s="26" t="str">
        <f t="shared" si="5"/>
        <v>43.3</v>
      </c>
      <c r="T35" s="15">
        <f t="shared" si="6"/>
        <v>43.3</v>
      </c>
      <c r="U35" s="15"/>
      <c r="V35" s="13"/>
    </row>
    <row r="36" spans="2:22" ht="10.5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32">
        <v>19</v>
      </c>
      <c r="N36" s="33" t="s">
        <v>235</v>
      </c>
      <c r="O36" s="28" t="str">
        <f>VLOOKUP($M36,'Data (2)'!$B$6:$K$625,3+Suburb!$O$9)</f>
        <v>12.1</v>
      </c>
      <c r="P36" s="26">
        <f t="shared" si="2"/>
        <v>12.10019</v>
      </c>
      <c r="Q36" s="15">
        <f t="shared" si="3"/>
        <v>507</v>
      </c>
      <c r="R36" s="15" t="str">
        <f t="shared" si="4"/>
        <v xml:space="preserve">Campbellfield/Somerton </v>
      </c>
      <c r="S36" s="26" t="str">
        <f t="shared" si="5"/>
        <v>43.1</v>
      </c>
      <c r="T36" s="15">
        <f t="shared" si="6"/>
        <v>43.1</v>
      </c>
      <c r="U36" s="15"/>
      <c r="V36" s="13"/>
    </row>
    <row r="37" spans="2:22" ht="10.5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32">
        <v>20</v>
      </c>
      <c r="N37" s="33" t="s">
        <v>241</v>
      </c>
      <c r="O37" s="28" t="str">
        <f>VLOOKUP($M37,'Data (2)'!$B$6:$K$625,3+Suburb!$O$9)</f>
        <v>11.9</v>
      </c>
      <c r="P37" s="26">
        <f t="shared" si="2"/>
        <v>11.9002</v>
      </c>
      <c r="Q37" s="15">
        <f t="shared" si="3"/>
        <v>514</v>
      </c>
      <c r="R37" s="15" t="str">
        <f t="shared" si="4"/>
        <v xml:space="preserve">Attwood </v>
      </c>
      <c r="S37" s="26" t="str">
        <f t="shared" si="5"/>
        <v>42.9</v>
      </c>
      <c r="T37" s="15">
        <f t="shared" si="6"/>
        <v>42.9</v>
      </c>
      <c r="U37" s="15"/>
      <c r="V37" s="13"/>
    </row>
    <row r="38" spans="2:22" ht="10.5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32">
        <v>21</v>
      </c>
      <c r="N38" s="33" t="s">
        <v>247</v>
      </c>
      <c r="O38" s="28" t="str">
        <f>VLOOKUP($M38,'Data (2)'!$B$6:$K$625,3+Suburb!$O$9)</f>
        <v>14.8</v>
      </c>
      <c r="P38" s="26">
        <f t="shared" si="2"/>
        <v>14.80021</v>
      </c>
      <c r="Q38" s="15">
        <f t="shared" si="3"/>
        <v>440</v>
      </c>
      <c r="R38" s="15" t="str">
        <f t="shared" si="4"/>
        <v xml:space="preserve">Colac </v>
      </c>
      <c r="S38" s="26" t="str">
        <f t="shared" si="5"/>
        <v>42.2</v>
      </c>
      <c r="T38" s="15">
        <f t="shared" si="6"/>
        <v>42.2</v>
      </c>
      <c r="U38" s="15"/>
      <c r="V38" s="13"/>
    </row>
    <row r="39" spans="2:22" ht="10.5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32">
        <v>22</v>
      </c>
      <c r="N39" s="33" t="s">
        <v>247</v>
      </c>
      <c r="O39" s="28" t="str">
        <f>VLOOKUP($M39,'Data (2)'!$B$6:$K$625,3+Suburb!$O$9)</f>
        <v>14.8</v>
      </c>
      <c r="P39" s="26">
        <f t="shared" si="2"/>
        <v>14.800220000000001</v>
      </c>
      <c r="Q39" s="15">
        <f t="shared" si="3"/>
        <v>439</v>
      </c>
      <c r="R39" s="15" t="str">
        <f t="shared" si="4"/>
        <v>Mount Helen *</v>
      </c>
      <c r="S39" s="26" t="str">
        <f t="shared" si="5"/>
        <v>42.1</v>
      </c>
      <c r="T39" s="15">
        <f t="shared" si="6"/>
        <v>42.1</v>
      </c>
      <c r="U39" s="15"/>
      <c r="V39" s="13"/>
    </row>
    <row r="40" spans="2:22" ht="10.5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32">
        <v>23</v>
      </c>
      <c r="N40" s="33" t="s">
        <v>253</v>
      </c>
      <c r="O40" s="28" t="str">
        <f>VLOOKUP($M40,'Data (2)'!$B$6:$K$625,3+Suburb!$O$9)</f>
        <v>15.4</v>
      </c>
      <c r="P40" s="26">
        <f t="shared" si="2"/>
        <v>15.400230000000001</v>
      </c>
      <c r="Q40" s="15">
        <f t="shared" si="3"/>
        <v>422</v>
      </c>
      <c r="R40" s="15" t="str">
        <f t="shared" si="4"/>
        <v xml:space="preserve">Lovely Banks </v>
      </c>
      <c r="S40" s="26" t="str">
        <f t="shared" si="5"/>
        <v>42.1</v>
      </c>
      <c r="T40" s="15">
        <f t="shared" si="6"/>
        <v>42.1</v>
      </c>
      <c r="U40" s="15"/>
      <c r="V40" s="13"/>
    </row>
    <row r="41" spans="2:22" ht="10.5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32">
        <v>24</v>
      </c>
      <c r="N41" s="33" t="s">
        <v>256</v>
      </c>
      <c r="O41" s="28" t="str">
        <f>VLOOKUP($M41,'Data (2)'!$B$6:$K$625,3+Suburb!$O$9)</f>
        <v>12.3</v>
      </c>
      <c r="P41" s="26">
        <f t="shared" si="2"/>
        <v>12.300240000000001</v>
      </c>
      <c r="Q41" s="15">
        <f t="shared" si="3"/>
        <v>505</v>
      </c>
      <c r="R41" s="15" t="str">
        <f t="shared" si="4"/>
        <v xml:space="preserve">Euroa </v>
      </c>
      <c r="S41" s="26" t="str">
        <f t="shared" si="5"/>
        <v>42.1</v>
      </c>
      <c r="T41" s="15">
        <f t="shared" si="6"/>
        <v>42.1</v>
      </c>
      <c r="U41" s="15"/>
      <c r="V41" s="13"/>
    </row>
    <row r="42" spans="2:22" ht="10.5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32">
        <v>25</v>
      </c>
      <c r="N42" s="33" t="s">
        <v>260</v>
      </c>
      <c r="O42" s="28" t="str">
        <f>VLOOKUP($M42,'Data (2)'!$B$6:$K$625,3+Suburb!$O$9)</f>
        <v>42.9</v>
      </c>
      <c r="P42" s="26">
        <f t="shared" si="2"/>
        <v>42.90025</v>
      </c>
      <c r="Q42" s="15">
        <f t="shared" si="3"/>
        <v>20</v>
      </c>
      <c r="R42" s="15" t="str">
        <f t="shared" si="4"/>
        <v xml:space="preserve">Heyfield/Glenmaggie and surrounds </v>
      </c>
      <c r="S42" s="26" t="str">
        <f t="shared" si="5"/>
        <v>41.7</v>
      </c>
      <c r="T42" s="15">
        <f t="shared" si="6"/>
        <v>41.7</v>
      </c>
      <c r="U42" s="15"/>
      <c r="V42" s="13"/>
    </row>
    <row r="43" spans="2:22" ht="10.5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32">
        <v>26</v>
      </c>
      <c r="N43" s="33" t="s">
        <v>266</v>
      </c>
      <c r="O43" s="28" t="str">
        <f>VLOOKUP($M43,'Data (2)'!$B$6:$K$625,3+Suburb!$O$9)</f>
        <v>8.2</v>
      </c>
      <c r="P43" s="26">
        <f t="shared" si="2"/>
        <v>8.2002600000000001</v>
      </c>
      <c r="Q43" s="15">
        <f t="shared" si="3"/>
        <v>580</v>
      </c>
      <c r="R43" s="15" t="str">
        <f t="shared" si="4"/>
        <v xml:space="preserve">Dandenong South </v>
      </c>
      <c r="S43" s="26" t="str">
        <f t="shared" si="5"/>
        <v>41.7</v>
      </c>
      <c r="T43" s="15">
        <f t="shared" si="6"/>
        <v>41.7</v>
      </c>
      <c r="U43" s="15"/>
      <c r="V43" s="13"/>
    </row>
    <row r="44" spans="2:22" ht="10.5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32">
        <v>27</v>
      </c>
      <c r="N44" s="33" t="s">
        <v>272</v>
      </c>
      <c r="O44" s="28" t="str">
        <f>VLOOKUP($M44,'Data (2)'!$B$6:$K$625,3+Suburb!$O$9)</f>
        <v>13.6</v>
      </c>
      <c r="P44" s="26">
        <f t="shared" si="2"/>
        <v>13.60027</v>
      </c>
      <c r="Q44" s="15">
        <f t="shared" si="3"/>
        <v>471</v>
      </c>
      <c r="R44" s="15" t="str">
        <f t="shared" si="4"/>
        <v xml:space="preserve">Ararat </v>
      </c>
      <c r="S44" s="26" t="str">
        <f t="shared" si="5"/>
        <v>41.7</v>
      </c>
      <c r="T44" s="15">
        <f t="shared" si="6"/>
        <v>41.7</v>
      </c>
      <c r="U44" s="15"/>
      <c r="V44" s="13"/>
    </row>
    <row r="45" spans="2:22" ht="10.5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32">
        <v>28</v>
      </c>
      <c r="N45" s="33" t="s">
        <v>276</v>
      </c>
      <c r="O45" s="28" t="str">
        <f>VLOOKUP($M45,'Data (2)'!$B$6:$K$625,3+Suburb!$O$9)</f>
        <v>24.1</v>
      </c>
      <c r="P45" s="26">
        <f t="shared" si="2"/>
        <v>24.100280000000001</v>
      </c>
      <c r="Q45" s="15">
        <f t="shared" si="3"/>
        <v>216</v>
      </c>
      <c r="R45" s="15" t="str">
        <f t="shared" si="4"/>
        <v xml:space="preserve">Rosedale/Gormandale </v>
      </c>
      <c r="S45" s="26" t="str">
        <f t="shared" si="5"/>
        <v>41.4</v>
      </c>
      <c r="T45" s="15">
        <f t="shared" si="6"/>
        <v>41.4</v>
      </c>
      <c r="U45" s="15"/>
      <c r="V45" s="13"/>
    </row>
    <row r="46" spans="2:22" ht="10.5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32">
        <v>29</v>
      </c>
      <c r="N46" s="33" t="s">
        <v>283</v>
      </c>
      <c r="O46" s="28" t="str">
        <f>VLOOKUP($M46,'Data (2)'!$B$6:$K$625,3+Suburb!$O$9)</f>
        <v>23.5</v>
      </c>
      <c r="P46" s="26">
        <f t="shared" si="2"/>
        <v>23.50029</v>
      </c>
      <c r="Q46" s="15">
        <f t="shared" si="3"/>
        <v>230</v>
      </c>
      <c r="R46" s="15" t="str">
        <f t="shared" si="4"/>
        <v xml:space="preserve">Rosebud West </v>
      </c>
      <c r="S46" s="26" t="str">
        <f t="shared" si="5"/>
        <v>41.4</v>
      </c>
      <c r="T46" s="15">
        <f t="shared" si="6"/>
        <v>41.4</v>
      </c>
      <c r="U46" s="15"/>
      <c r="V46" s="13"/>
    </row>
    <row r="47" spans="2:22" ht="10.5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32">
        <v>30</v>
      </c>
      <c r="N47" s="33" t="s">
        <v>109</v>
      </c>
      <c r="O47" s="28" t="str">
        <f>VLOOKUP($M47,'Data (2)'!$B$6:$K$625,3+Suburb!$O$9)</f>
        <v>36.4</v>
      </c>
      <c r="P47" s="26">
        <f t="shared" si="2"/>
        <v>36.400300000000001</v>
      </c>
      <c r="Q47" s="15">
        <f t="shared" si="3"/>
        <v>53</v>
      </c>
      <c r="R47" s="15" t="str">
        <f t="shared" si="4"/>
        <v xml:space="preserve">Moe/Hernes Oak </v>
      </c>
      <c r="S47" s="26" t="str">
        <f t="shared" si="5"/>
        <v>41.1</v>
      </c>
      <c r="T47" s="15">
        <f t="shared" si="6"/>
        <v>41.1</v>
      </c>
      <c r="U47" s="15"/>
      <c r="V47" s="13"/>
    </row>
    <row r="48" spans="2:22" ht="10.5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32">
        <v>31</v>
      </c>
      <c r="N48" s="33" t="s">
        <v>292</v>
      </c>
      <c r="O48" s="28" t="str">
        <f>VLOOKUP($M48,'Data (2)'!$B$6:$K$625,3+Suburb!$O$9)</f>
        <v>25.0</v>
      </c>
      <c r="P48" s="26">
        <f t="shared" si="2"/>
        <v>25.000309999999999</v>
      </c>
      <c r="Q48" s="15">
        <f t="shared" si="3"/>
        <v>192</v>
      </c>
      <c r="R48" s="15" t="str">
        <f t="shared" si="4"/>
        <v xml:space="preserve">Sunshine North </v>
      </c>
      <c r="S48" s="26" t="str">
        <f t="shared" si="5"/>
        <v>40.5</v>
      </c>
      <c r="T48" s="15">
        <f t="shared" si="6"/>
        <v>40.5</v>
      </c>
      <c r="U48" s="15"/>
      <c r="V48" s="13"/>
    </row>
    <row r="49" spans="2:22" ht="10.5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32">
        <v>32</v>
      </c>
      <c r="N49" s="33" t="s">
        <v>296</v>
      </c>
      <c r="O49" s="28" t="str">
        <f>VLOOKUP($M49,'Data (2)'!$B$6:$K$625,3+Suburb!$O$9)</f>
        <v>9.8</v>
      </c>
      <c r="P49" s="26">
        <f t="shared" si="2"/>
        <v>9.800320000000001</v>
      </c>
      <c r="Q49" s="15">
        <f t="shared" si="3"/>
        <v>560</v>
      </c>
      <c r="R49" s="15" t="str">
        <f t="shared" si="4"/>
        <v xml:space="preserve">Coolaroo </v>
      </c>
      <c r="S49" s="26" t="str">
        <f t="shared" si="5"/>
        <v>40.5</v>
      </c>
      <c r="T49" s="15">
        <f t="shared" si="6"/>
        <v>40.5</v>
      </c>
      <c r="U49" s="15"/>
      <c r="V49" s="13"/>
    </row>
    <row r="50" spans="2:22" ht="10.5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32">
        <v>33</v>
      </c>
      <c r="N50" s="33" t="s">
        <v>300</v>
      </c>
      <c r="O50" s="28" t="str">
        <f>VLOOKUP($M50,'Data (2)'!$B$6:$K$625,3+Suburb!$O$9)</f>
        <v>25.7</v>
      </c>
      <c r="P50" s="26">
        <f t="shared" si="2"/>
        <v>25.700330000000001</v>
      </c>
      <c r="Q50" s="15">
        <f t="shared" si="3"/>
        <v>179</v>
      </c>
      <c r="R50" s="15" t="str">
        <f t="shared" si="4"/>
        <v xml:space="preserve">Corio </v>
      </c>
      <c r="S50" s="26" t="str">
        <f t="shared" si="5"/>
        <v>40.4</v>
      </c>
      <c r="T50" s="15">
        <f t="shared" si="6"/>
        <v>40.4</v>
      </c>
      <c r="U50" s="15"/>
      <c r="V50" s="13"/>
    </row>
    <row r="51" spans="2:22" ht="10.5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32">
        <v>34</v>
      </c>
      <c r="N51" s="33" t="s">
        <v>303</v>
      </c>
      <c r="O51" s="28" t="str">
        <f>VLOOKUP($M51,'Data (2)'!$B$6:$K$625,3+Suburb!$O$9)</f>
        <v>22.0</v>
      </c>
      <c r="P51" s="26">
        <f t="shared" si="2"/>
        <v>22.000340000000001</v>
      </c>
      <c r="Q51" s="15">
        <f t="shared" si="3"/>
        <v>265</v>
      </c>
      <c r="R51" s="15" t="str">
        <f t="shared" si="4"/>
        <v xml:space="preserve">Rutherglen/Norong </v>
      </c>
      <c r="S51" s="26" t="str">
        <f t="shared" si="5"/>
        <v>39.4</v>
      </c>
      <c r="T51" s="15">
        <f t="shared" si="6"/>
        <v>39.4</v>
      </c>
      <c r="U51" s="15"/>
      <c r="V51" s="13"/>
    </row>
    <row r="52" spans="2:22" ht="10.5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32">
        <v>35</v>
      </c>
      <c r="N52" s="33" t="s">
        <v>308</v>
      </c>
      <c r="O52" s="28" t="str">
        <f>VLOOKUP($M52,'Data (2)'!$B$6:$K$625,3+Suburb!$O$9)</f>
        <v>32.7</v>
      </c>
      <c r="P52" s="26">
        <f t="shared" si="2"/>
        <v>32.70035</v>
      </c>
      <c r="Q52" s="15">
        <f t="shared" si="3"/>
        <v>81</v>
      </c>
      <c r="R52" s="15" t="str">
        <f t="shared" si="4"/>
        <v xml:space="preserve">Whittington </v>
      </c>
      <c r="S52" s="26" t="str">
        <f t="shared" si="5"/>
        <v>39.0</v>
      </c>
      <c r="T52" s="15">
        <f t="shared" si="6"/>
        <v>39</v>
      </c>
      <c r="U52" s="15"/>
      <c r="V52" s="13"/>
    </row>
    <row r="53" spans="2:22" ht="10.5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32">
        <v>36</v>
      </c>
      <c r="N53" s="33" t="s">
        <v>311</v>
      </c>
      <c r="O53" s="28" t="str">
        <f>VLOOKUP($M53,'Data (2)'!$B$6:$K$625,3+Suburb!$O$9)</f>
        <v>21.6</v>
      </c>
      <c r="P53" s="26">
        <f t="shared" si="2"/>
        <v>21.600360000000002</v>
      </c>
      <c r="Q53" s="15">
        <f t="shared" si="3"/>
        <v>274</v>
      </c>
      <c r="R53" s="15" t="str">
        <f t="shared" si="4"/>
        <v xml:space="preserve">Bell Park </v>
      </c>
      <c r="S53" s="26" t="str">
        <f t="shared" si="5"/>
        <v>38.8</v>
      </c>
      <c r="T53" s="15">
        <f t="shared" si="6"/>
        <v>38.799999999999997</v>
      </c>
      <c r="U53" s="15"/>
      <c r="V53" s="13"/>
    </row>
    <row r="54" spans="2:22" ht="10.5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32">
        <v>37</v>
      </c>
      <c r="N54" s="33" t="s">
        <v>318</v>
      </c>
      <c r="O54" s="28" t="str">
        <f>VLOOKUP($M54,'Data (2)'!$B$6:$K$625,3+Suburb!$O$9)</f>
        <v>9.1</v>
      </c>
      <c r="P54" s="26">
        <f t="shared" si="2"/>
        <v>9.1003699999999998</v>
      </c>
      <c r="Q54" s="15">
        <f t="shared" si="3"/>
        <v>571</v>
      </c>
      <c r="R54" s="15" t="str">
        <f t="shared" si="4"/>
        <v xml:space="preserve">Roxburgh Park </v>
      </c>
      <c r="S54" s="26" t="str">
        <f t="shared" si="5"/>
        <v>38.7</v>
      </c>
      <c r="T54" s="15">
        <f t="shared" si="6"/>
        <v>38.700000000000003</v>
      </c>
      <c r="U54" s="15"/>
      <c r="V54" s="13"/>
    </row>
    <row r="55" spans="2:22" ht="10.5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32">
        <v>38</v>
      </c>
      <c r="N55" s="33" t="s">
        <v>321</v>
      </c>
      <c r="O55" s="28" t="str">
        <f>VLOOKUP($M55,'Data (2)'!$B$6:$K$625,3+Suburb!$O$9)</f>
        <v>13.4</v>
      </c>
      <c r="P55" s="26">
        <f t="shared" si="2"/>
        <v>13.40038</v>
      </c>
      <c r="Q55" s="15">
        <f t="shared" si="3"/>
        <v>473</v>
      </c>
      <c r="R55" s="15" t="str">
        <f t="shared" si="4"/>
        <v xml:space="preserve">North West Gannawarra </v>
      </c>
      <c r="S55" s="26" t="str">
        <f t="shared" si="5"/>
        <v>38.5</v>
      </c>
      <c r="T55" s="15">
        <f t="shared" si="6"/>
        <v>38.5</v>
      </c>
      <c r="U55" s="15"/>
      <c r="V55" s="13"/>
    </row>
    <row r="56" spans="2:22" ht="10.5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32">
        <v>39</v>
      </c>
      <c r="N56" s="33" t="s">
        <v>324</v>
      </c>
      <c r="O56" s="28" t="str">
        <f>VLOOKUP($M56,'Data (2)'!$B$6:$K$625,3+Suburb!$O$9)</f>
        <v>22.8</v>
      </c>
      <c r="P56" s="26">
        <f t="shared" si="2"/>
        <v>22.80039</v>
      </c>
      <c r="Q56" s="15">
        <f t="shared" si="3"/>
        <v>251</v>
      </c>
      <c r="R56" s="15" t="str">
        <f t="shared" si="4"/>
        <v>Melton South</v>
      </c>
      <c r="S56" s="26" t="str">
        <f t="shared" si="5"/>
        <v>38.3</v>
      </c>
      <c r="T56" s="15">
        <f t="shared" si="6"/>
        <v>38.299999999999997</v>
      </c>
      <c r="U56" s="15"/>
      <c r="V56" s="13"/>
    </row>
    <row r="57" spans="2:22" ht="10.5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32">
        <v>40</v>
      </c>
      <c r="N57" s="33" t="s">
        <v>108</v>
      </c>
      <c r="O57" s="28" t="str">
        <f>VLOOKUP($M57,'Data (2)'!$B$6:$K$625,3+Suburb!$O$9)</f>
        <v>24.1</v>
      </c>
      <c r="P57" s="26">
        <f t="shared" si="2"/>
        <v>24.1004</v>
      </c>
      <c r="Q57" s="15">
        <f t="shared" si="3"/>
        <v>215</v>
      </c>
      <c r="R57" s="15" t="str">
        <f t="shared" si="4"/>
        <v xml:space="preserve">Morwell </v>
      </c>
      <c r="S57" s="26" t="str">
        <f t="shared" si="5"/>
        <v>38.2</v>
      </c>
      <c r="T57" s="15">
        <f t="shared" si="6"/>
        <v>38.200000000000003</v>
      </c>
      <c r="U57" s="15"/>
      <c r="V57" s="13"/>
    </row>
    <row r="58" spans="2:22" ht="10.5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32">
        <v>41</v>
      </c>
      <c r="N58" s="33" t="s">
        <v>333</v>
      </c>
      <c r="O58" s="28" t="str">
        <f>VLOOKUP($M58,'Data (2)'!$B$6:$K$625,3+Suburb!$O$9)</f>
        <v>23.1</v>
      </c>
      <c r="P58" s="26">
        <f t="shared" si="2"/>
        <v>23.10041</v>
      </c>
      <c r="Q58" s="15">
        <f t="shared" si="3"/>
        <v>243</v>
      </c>
      <c r="R58" s="15" t="str">
        <f t="shared" si="4"/>
        <v xml:space="preserve">Braybrook </v>
      </c>
      <c r="S58" s="26" t="str">
        <f t="shared" si="5"/>
        <v>37.7</v>
      </c>
      <c r="T58" s="15">
        <f t="shared" si="6"/>
        <v>37.700000000000003</v>
      </c>
      <c r="U58" s="15"/>
      <c r="V58" s="13"/>
    </row>
    <row r="59" spans="2:22" ht="10.5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32">
        <v>42</v>
      </c>
      <c r="N59" s="33" t="s">
        <v>335</v>
      </c>
      <c r="O59" s="28" t="str">
        <f>VLOOKUP($M59,'Data (2)'!$B$6:$K$625,3+Suburb!$O$9)</f>
        <v>23.5</v>
      </c>
      <c r="P59" s="26">
        <f t="shared" si="2"/>
        <v>23.500419999999998</v>
      </c>
      <c r="Q59" s="15">
        <f t="shared" si="3"/>
        <v>229</v>
      </c>
      <c r="R59" s="15" t="str">
        <f t="shared" si="4"/>
        <v xml:space="preserve">Koo Wee Rup </v>
      </c>
      <c r="S59" s="26" t="str">
        <f t="shared" si="5"/>
        <v>37.6</v>
      </c>
      <c r="T59" s="15">
        <f t="shared" si="6"/>
        <v>37.6</v>
      </c>
      <c r="U59" s="15"/>
      <c r="V59" s="13"/>
    </row>
    <row r="60" spans="2:22" ht="10.5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32">
        <v>43</v>
      </c>
      <c r="N60" s="33" t="s">
        <v>339</v>
      </c>
      <c r="O60" s="28" t="str">
        <f>VLOOKUP($M60,'Data (2)'!$B$6:$K$625,3+Suburb!$O$9)</f>
        <v>33.3</v>
      </c>
      <c r="P60" s="26">
        <f t="shared" si="2"/>
        <v>33.300429999999999</v>
      </c>
      <c r="Q60" s="15">
        <f t="shared" si="3"/>
        <v>75</v>
      </c>
      <c r="R60" s="15" t="str">
        <f t="shared" si="4"/>
        <v xml:space="preserve">Western Port townships </v>
      </c>
      <c r="S60" s="26" t="str">
        <f t="shared" si="5"/>
        <v>37.5</v>
      </c>
      <c r="T60" s="15">
        <f t="shared" si="6"/>
        <v>37.5</v>
      </c>
      <c r="U60" s="15"/>
      <c r="V60" s="13"/>
    </row>
    <row r="61" spans="2:22" ht="10.5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32">
        <v>44</v>
      </c>
      <c r="N61" s="33" t="s">
        <v>343</v>
      </c>
      <c r="O61" s="28" t="str">
        <f>VLOOKUP($M61,'Data (2)'!$B$6:$K$625,3+Suburb!$O$9)</f>
        <v>26.3</v>
      </c>
      <c r="P61" s="26">
        <f t="shared" si="2"/>
        <v>26.300440000000002</v>
      </c>
      <c r="Q61" s="15">
        <f t="shared" si="3"/>
        <v>162</v>
      </c>
      <c r="R61" s="15" t="str">
        <f t="shared" si="4"/>
        <v>Eumemmerring</v>
      </c>
      <c r="S61" s="26" t="str">
        <f t="shared" si="5"/>
        <v>37.5</v>
      </c>
      <c r="T61" s="15">
        <f t="shared" si="6"/>
        <v>37.5</v>
      </c>
      <c r="U61" s="15"/>
      <c r="V61" s="13"/>
    </row>
    <row r="62" spans="2:22" ht="10.5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32">
        <v>45</v>
      </c>
      <c r="N62" s="33" t="s">
        <v>346</v>
      </c>
      <c r="O62" s="28" t="str">
        <f>VLOOKUP($M62,'Data (2)'!$B$6:$K$625,3+Suburb!$O$9)</f>
        <v>24.2</v>
      </c>
      <c r="P62" s="26">
        <f t="shared" si="2"/>
        <v>24.20045</v>
      </c>
      <c r="Q62" s="15">
        <f t="shared" si="3"/>
        <v>213</v>
      </c>
      <c r="R62" s="15" t="str">
        <f t="shared" si="4"/>
        <v>Derrimut *</v>
      </c>
      <c r="S62" s="26" t="str">
        <f t="shared" si="5"/>
        <v>37.5</v>
      </c>
      <c r="T62" s="15">
        <f t="shared" si="6"/>
        <v>37.5</v>
      </c>
      <c r="U62" s="15"/>
      <c r="V62" s="13"/>
    </row>
    <row r="63" spans="2:22" ht="10.5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32">
        <v>46</v>
      </c>
      <c r="N63" s="33" t="s">
        <v>352</v>
      </c>
      <c r="O63" s="28" t="str">
        <f>VLOOKUP($M63,'Data (2)'!$B$6:$K$625,3+Suburb!$O$9)</f>
        <v>14.3</v>
      </c>
      <c r="P63" s="26">
        <f t="shared" si="2"/>
        <v>14.300460000000001</v>
      </c>
      <c r="Q63" s="15">
        <f t="shared" si="3"/>
        <v>453</v>
      </c>
      <c r="R63" s="15" t="str">
        <f t="shared" si="4"/>
        <v xml:space="preserve">California Gully </v>
      </c>
      <c r="S63" s="26" t="str">
        <f t="shared" si="5"/>
        <v>37.5</v>
      </c>
      <c r="T63" s="15">
        <f t="shared" si="6"/>
        <v>37.5</v>
      </c>
      <c r="U63" s="15"/>
      <c r="V63" s="13"/>
    </row>
    <row r="64" spans="2:22" ht="10.5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32">
        <v>47</v>
      </c>
      <c r="N64" s="33" t="s">
        <v>356</v>
      </c>
      <c r="O64" s="28" t="str">
        <f>VLOOKUP($M64,'Data (2)'!$B$6:$K$625,3+Suburb!$O$9)</f>
        <v>11.1</v>
      </c>
      <c r="P64" s="26">
        <f t="shared" si="2"/>
        <v>11.10047</v>
      </c>
      <c r="Q64" s="15">
        <f t="shared" si="3"/>
        <v>541</v>
      </c>
      <c r="R64" s="15" t="str">
        <f t="shared" si="4"/>
        <v xml:space="preserve">Sydenham </v>
      </c>
      <c r="S64" s="26" t="str">
        <f t="shared" si="5"/>
        <v>37.0</v>
      </c>
      <c r="T64" s="15">
        <f t="shared" si="6"/>
        <v>37</v>
      </c>
      <c r="U64" s="15"/>
      <c r="V64" s="13"/>
    </row>
    <row r="65" spans="2:22" ht="10.5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32">
        <v>48</v>
      </c>
      <c r="N65" s="33" t="s">
        <v>358</v>
      </c>
      <c r="O65" s="28" t="str">
        <f>VLOOKUP($M65,'Data (2)'!$B$6:$K$625,3+Suburb!$O$9)</f>
        <v>20.3</v>
      </c>
      <c r="P65" s="26">
        <f t="shared" si="2"/>
        <v>20.30048</v>
      </c>
      <c r="Q65" s="15">
        <f t="shared" si="3"/>
        <v>307</v>
      </c>
      <c r="R65" s="15" t="str">
        <f t="shared" si="4"/>
        <v xml:space="preserve">Elmore/Goornong </v>
      </c>
      <c r="S65" s="26" t="str">
        <f t="shared" si="5"/>
        <v>36.8</v>
      </c>
      <c r="T65" s="15">
        <f t="shared" si="6"/>
        <v>36.799999999999997</v>
      </c>
      <c r="U65" s="15"/>
      <c r="V65" s="13"/>
    </row>
    <row r="66" spans="2:22" ht="10.5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32">
        <v>49</v>
      </c>
      <c r="N66" s="33" t="s">
        <v>362</v>
      </c>
      <c r="O66" s="28" t="str">
        <f>VLOOKUP($M66,'Data (2)'!$B$6:$K$625,3+Suburb!$O$9)</f>
        <v>11.1</v>
      </c>
      <c r="P66" s="26">
        <f t="shared" si="2"/>
        <v>11.100489999999999</v>
      </c>
      <c r="Q66" s="15">
        <f t="shared" si="3"/>
        <v>540</v>
      </c>
      <c r="R66" s="15" t="str">
        <f t="shared" si="4"/>
        <v xml:space="preserve">West Towong </v>
      </c>
      <c r="S66" s="26" t="str">
        <f t="shared" si="5"/>
        <v>36.7</v>
      </c>
      <c r="T66" s="15">
        <f t="shared" si="6"/>
        <v>36.700000000000003</v>
      </c>
      <c r="U66" s="15"/>
      <c r="V66" s="13"/>
    </row>
    <row r="67" spans="2:22" ht="10.5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32">
        <v>50</v>
      </c>
      <c r="N67" s="33" t="s">
        <v>363</v>
      </c>
      <c r="O67" s="28" t="str">
        <f>VLOOKUP($M67,'Data (2)'!$B$6:$K$625,3+Suburb!$O$9)</f>
        <v>7.4</v>
      </c>
      <c r="P67" s="26">
        <f t="shared" si="2"/>
        <v>7.4005000000000001</v>
      </c>
      <c r="Q67" s="15">
        <f t="shared" si="3"/>
        <v>590</v>
      </c>
      <c r="R67" s="15" t="str">
        <f t="shared" si="4"/>
        <v xml:space="preserve">Shepparton north west </v>
      </c>
      <c r="S67" s="26" t="str">
        <f t="shared" si="5"/>
        <v>36.6</v>
      </c>
      <c r="T67" s="15">
        <f t="shared" si="6"/>
        <v>36.6</v>
      </c>
      <c r="U67" s="15"/>
      <c r="V67" s="13"/>
    </row>
    <row r="68" spans="2:22" ht="10.5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32">
        <v>51</v>
      </c>
      <c r="N68" s="33" t="s">
        <v>366</v>
      </c>
      <c r="O68" s="28" t="str">
        <f>VLOOKUP($M68,'Data (2)'!$B$6:$K$625,3+Suburb!$O$9)</f>
        <v>20.6</v>
      </c>
      <c r="P68" s="26">
        <f t="shared" si="2"/>
        <v>20.60051</v>
      </c>
      <c r="Q68" s="15">
        <f t="shared" si="3"/>
        <v>298</v>
      </c>
      <c r="R68" s="15" t="str">
        <f t="shared" si="4"/>
        <v xml:space="preserve">Bendigo </v>
      </c>
      <c r="S68" s="26" t="str">
        <f t="shared" si="5"/>
        <v>36.5</v>
      </c>
      <c r="T68" s="15">
        <f t="shared" si="6"/>
        <v>36.5</v>
      </c>
      <c r="U68" s="15"/>
      <c r="V68" s="13"/>
    </row>
    <row r="69" spans="2:22" ht="10.5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32">
        <v>52</v>
      </c>
      <c r="N69" s="33" t="s">
        <v>370</v>
      </c>
      <c r="O69" s="28" t="str">
        <f>VLOOKUP($M69,'Data (2)'!$B$6:$K$625,3+Suburb!$O$9)</f>
        <v>32.0</v>
      </c>
      <c r="P69" s="26">
        <f t="shared" si="2"/>
        <v>32.000520000000002</v>
      </c>
      <c r="Q69" s="15">
        <f t="shared" si="3"/>
        <v>87</v>
      </c>
      <c r="R69" s="15" t="str">
        <f t="shared" si="4"/>
        <v xml:space="preserve">Broadmeadows/Jacana </v>
      </c>
      <c r="S69" s="26" t="str">
        <f t="shared" si="5"/>
        <v>36.4</v>
      </c>
      <c r="T69" s="15">
        <f t="shared" si="6"/>
        <v>36.4</v>
      </c>
      <c r="U69" s="15"/>
      <c r="V69" s="13"/>
    </row>
    <row r="70" spans="2:22" ht="10.5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32">
        <v>53</v>
      </c>
      <c r="N70" s="33" t="s">
        <v>374</v>
      </c>
      <c r="O70" s="28" t="str">
        <f>VLOOKUP($M70,'Data (2)'!$B$6:$K$625,3+Suburb!$O$9)</f>
        <v>20.0</v>
      </c>
      <c r="P70" s="26">
        <f t="shared" si="2"/>
        <v>20.000530000000001</v>
      </c>
      <c r="Q70" s="15">
        <f t="shared" si="3"/>
        <v>320</v>
      </c>
      <c r="R70" s="15" t="str">
        <f t="shared" si="4"/>
        <v>Bairnsdale</v>
      </c>
      <c r="S70" s="26" t="str">
        <f t="shared" si="5"/>
        <v>36.4</v>
      </c>
      <c r="T70" s="15">
        <f t="shared" si="6"/>
        <v>36.4</v>
      </c>
      <c r="U70" s="15"/>
      <c r="V70" s="13"/>
    </row>
    <row r="71" spans="2:22" ht="10.5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32">
        <v>54</v>
      </c>
      <c r="N71" s="33" t="s">
        <v>376</v>
      </c>
      <c r="O71" s="28" t="str">
        <f>VLOOKUP($M71,'Data (2)'!$B$6:$K$625,3+Suburb!$O$9)</f>
        <v>38.8</v>
      </c>
      <c r="P71" s="26">
        <f t="shared" si="2"/>
        <v>38.800539999999998</v>
      </c>
      <c r="Q71" s="15">
        <f t="shared" si="3"/>
        <v>36</v>
      </c>
      <c r="R71" s="15" t="str">
        <f t="shared" si="4"/>
        <v xml:space="preserve">Eaglehawk </v>
      </c>
      <c r="S71" s="26" t="str">
        <f t="shared" si="5"/>
        <v>35.6</v>
      </c>
      <c r="T71" s="15">
        <f t="shared" si="6"/>
        <v>35.6</v>
      </c>
      <c r="U71" s="15"/>
      <c r="V71" s="13"/>
    </row>
    <row r="72" spans="2:22" ht="10.5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32">
        <v>55</v>
      </c>
      <c r="N72" s="33" t="s">
        <v>382</v>
      </c>
      <c r="O72" s="28" t="str">
        <f>VLOOKUP($M72,'Data (2)'!$B$6:$K$625,3+Suburb!$O$9)</f>
        <v>19.4</v>
      </c>
      <c r="P72" s="26">
        <f t="shared" si="2"/>
        <v>19.400549999999999</v>
      </c>
      <c r="Q72" s="15">
        <f t="shared" si="3"/>
        <v>328</v>
      </c>
      <c r="R72" s="15" t="str">
        <f t="shared" si="4"/>
        <v>Mickleham</v>
      </c>
      <c r="S72" s="26" t="str">
        <f t="shared" si="5"/>
        <v>34.9</v>
      </c>
      <c r="T72" s="15">
        <f t="shared" si="6"/>
        <v>34.9</v>
      </c>
      <c r="U72" s="15"/>
      <c r="V72" s="13"/>
    </row>
    <row r="73" spans="2:22" ht="10.5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32">
        <v>56</v>
      </c>
      <c r="N73" s="33" t="s">
        <v>386</v>
      </c>
      <c r="O73" s="28" t="str">
        <f>VLOOKUP($M73,'Data (2)'!$B$6:$K$625,3+Suburb!$O$9)</f>
        <v>4.8</v>
      </c>
      <c r="P73" s="26">
        <f t="shared" si="2"/>
        <v>4.8005599999999999</v>
      </c>
      <c r="Q73" s="15">
        <f t="shared" si="3"/>
        <v>609</v>
      </c>
      <c r="R73" s="15" t="str">
        <f t="shared" si="4"/>
        <v xml:space="preserve">Melton </v>
      </c>
      <c r="S73" s="26" t="str">
        <f t="shared" si="5"/>
        <v>34.9</v>
      </c>
      <c r="T73" s="15">
        <f t="shared" si="6"/>
        <v>34.9</v>
      </c>
      <c r="U73" s="15"/>
      <c r="V73" s="13"/>
    </row>
    <row r="74" spans="2:22" ht="10.5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32">
        <v>57</v>
      </c>
      <c r="N74" s="33" t="s">
        <v>387</v>
      </c>
      <c r="O74" s="28" t="str">
        <f>VLOOKUP($M74,'Data (2)'!$B$6:$K$625,3+Suburb!$O$9)</f>
        <v>25.6</v>
      </c>
      <c r="P74" s="26">
        <f t="shared" si="2"/>
        <v>25.600570000000001</v>
      </c>
      <c r="Q74" s="15">
        <f t="shared" si="3"/>
        <v>182</v>
      </c>
      <c r="R74" s="15" t="str">
        <f t="shared" si="4"/>
        <v xml:space="preserve">Casterton and surrounds </v>
      </c>
      <c r="S74" s="26" t="str">
        <f t="shared" si="5"/>
        <v>34.8</v>
      </c>
      <c r="T74" s="15">
        <f t="shared" si="6"/>
        <v>34.799999999999997</v>
      </c>
      <c r="U74" s="15"/>
      <c r="V74" s="13"/>
    </row>
    <row r="75" spans="2:22" ht="10.5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32">
        <v>58</v>
      </c>
      <c r="N75" s="33" t="s">
        <v>389</v>
      </c>
      <c r="O75" s="28" t="str">
        <f>VLOOKUP($M75,'Data (2)'!$B$6:$K$625,3+Suburb!$O$9)</f>
        <v>32.0</v>
      </c>
      <c r="P75" s="26">
        <f t="shared" si="2"/>
        <v>32.000579999999999</v>
      </c>
      <c r="Q75" s="15">
        <f t="shared" si="3"/>
        <v>86</v>
      </c>
      <c r="R75" s="15" t="str">
        <f t="shared" si="4"/>
        <v xml:space="preserve">Shepparton central </v>
      </c>
      <c r="S75" s="26" t="str">
        <f t="shared" si="5"/>
        <v>34.7</v>
      </c>
      <c r="T75" s="15">
        <f t="shared" si="6"/>
        <v>34.700000000000003</v>
      </c>
      <c r="U75" s="15"/>
      <c r="V75" s="13"/>
    </row>
    <row r="76" spans="2:22" ht="10.5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32">
        <v>59</v>
      </c>
      <c r="N76" s="33" t="s">
        <v>393</v>
      </c>
      <c r="O76" s="28" t="str">
        <f>VLOOKUP($M76,'Data (2)'!$B$6:$K$625,3+Suburb!$O$9)</f>
        <v>24.1</v>
      </c>
      <c r="P76" s="26">
        <f t="shared" si="2"/>
        <v>24.10059</v>
      </c>
      <c r="Q76" s="15">
        <f t="shared" si="3"/>
        <v>214</v>
      </c>
      <c r="R76" s="15" t="str">
        <f t="shared" si="4"/>
        <v xml:space="preserve">St Leonards/Indented Head </v>
      </c>
      <c r="S76" s="26" t="str">
        <f t="shared" si="5"/>
        <v>34.6</v>
      </c>
      <c r="T76" s="15">
        <f t="shared" si="6"/>
        <v>34.6</v>
      </c>
      <c r="U76" s="15"/>
      <c r="V76" s="13"/>
    </row>
    <row r="77" spans="2:22" ht="10.5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32">
        <v>60</v>
      </c>
      <c r="N77" s="33" t="s">
        <v>396</v>
      </c>
      <c r="O77" s="28" t="str">
        <f>VLOOKUP($M77,'Data (2)'!$B$6:$K$625,3+Suburb!$O$9)</f>
        <v>36.5</v>
      </c>
      <c r="P77" s="26">
        <f t="shared" si="2"/>
        <v>36.500599999999999</v>
      </c>
      <c r="Q77" s="15">
        <f t="shared" si="3"/>
        <v>51</v>
      </c>
      <c r="R77" s="15" t="str">
        <f t="shared" si="4"/>
        <v xml:space="preserve">Paynesville surrounds </v>
      </c>
      <c r="S77" s="26" t="str">
        <f t="shared" si="5"/>
        <v>34.6</v>
      </c>
      <c r="T77" s="15">
        <f t="shared" si="6"/>
        <v>34.6</v>
      </c>
      <c r="U77" s="15"/>
      <c r="V77" s="13"/>
    </row>
    <row r="78" spans="2:22" ht="10.5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32">
        <v>61</v>
      </c>
      <c r="N78" s="33" t="s">
        <v>399</v>
      </c>
      <c r="O78" s="28" t="str">
        <f>VLOOKUP($M78,'Data (2)'!$B$6:$K$625,3+Suburb!$O$9)</f>
        <v>14.1</v>
      </c>
      <c r="P78" s="26">
        <f t="shared" si="2"/>
        <v>14.10061</v>
      </c>
      <c r="Q78" s="15">
        <f t="shared" si="3"/>
        <v>457</v>
      </c>
      <c r="R78" s="15" t="str">
        <f t="shared" si="4"/>
        <v xml:space="preserve">Delacombe </v>
      </c>
      <c r="S78" s="26" t="str">
        <f t="shared" si="5"/>
        <v>34.6</v>
      </c>
      <c r="T78" s="15">
        <f t="shared" si="6"/>
        <v>34.6</v>
      </c>
      <c r="U78" s="15"/>
      <c r="V78" s="13"/>
    </row>
    <row r="79" spans="2:22" ht="10.5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32">
        <v>62</v>
      </c>
      <c r="N79" s="33" t="s">
        <v>402</v>
      </c>
      <c r="O79" s="28" t="str">
        <f>VLOOKUP($M79,'Data (2)'!$B$6:$K$625,3+Suburb!$O$9)</f>
        <v>21.6</v>
      </c>
      <c r="P79" s="26">
        <f t="shared" si="2"/>
        <v>21.600620000000003</v>
      </c>
      <c r="Q79" s="15">
        <f t="shared" si="3"/>
        <v>273</v>
      </c>
      <c r="R79" s="15" t="str">
        <f t="shared" si="4"/>
        <v xml:space="preserve">Cairnlea </v>
      </c>
      <c r="S79" s="26" t="str">
        <f t="shared" si="5"/>
        <v>34.6</v>
      </c>
      <c r="T79" s="15">
        <f t="shared" si="6"/>
        <v>34.6</v>
      </c>
      <c r="U79" s="15"/>
      <c r="V79" s="13"/>
    </row>
    <row r="80" spans="2:22" ht="10.5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32">
        <v>63</v>
      </c>
      <c r="N80" s="33" t="s">
        <v>404</v>
      </c>
      <c r="O80" s="28" t="str">
        <f>VLOOKUP($M80,'Data (2)'!$B$6:$K$625,3+Suburb!$O$9)</f>
        <v>20.4</v>
      </c>
      <c r="P80" s="26">
        <f t="shared" si="2"/>
        <v>20.40063</v>
      </c>
      <c r="Q80" s="15">
        <f t="shared" si="3"/>
        <v>302</v>
      </c>
      <c r="R80" s="15" t="str">
        <f t="shared" si="4"/>
        <v xml:space="preserve">Glenroy </v>
      </c>
      <c r="S80" s="26" t="str">
        <f t="shared" si="5"/>
        <v>34.3</v>
      </c>
      <c r="T80" s="15">
        <f t="shared" si="6"/>
        <v>34.299999999999997</v>
      </c>
      <c r="U80" s="15"/>
      <c r="V80" s="13"/>
    </row>
    <row r="81" spans="2:22" ht="10.5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32">
        <v>64</v>
      </c>
      <c r="N81" s="33" t="s">
        <v>408</v>
      </c>
      <c r="O81" s="28" t="str">
        <f>VLOOKUP($M81,'Data (2)'!$B$6:$K$625,3+Suburb!$O$9)</f>
        <v>21.5</v>
      </c>
      <c r="P81" s="26">
        <f t="shared" si="2"/>
        <v>21.500640000000001</v>
      </c>
      <c r="Q81" s="15">
        <f t="shared" si="3"/>
        <v>275</v>
      </c>
      <c r="R81" s="15" t="str">
        <f t="shared" si="4"/>
        <v xml:space="preserve">Footscray </v>
      </c>
      <c r="S81" s="26" t="str">
        <f t="shared" si="5"/>
        <v>34.2</v>
      </c>
      <c r="T81" s="15">
        <f t="shared" si="6"/>
        <v>34.200000000000003</v>
      </c>
      <c r="U81" s="15"/>
      <c r="V81" s="13"/>
    </row>
    <row r="82" spans="2:22" ht="10.5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32">
        <v>65</v>
      </c>
      <c r="N82" s="33" t="s">
        <v>414</v>
      </c>
      <c r="O82" s="28" t="str">
        <f>VLOOKUP($M82,'Data (2)'!$B$6:$K$625,3+Suburb!$O$9)</f>
        <v>17.0</v>
      </c>
      <c r="P82" s="26">
        <f t="shared" ref="P82:P145" si="7">O82+0.00001*M82</f>
        <v>17.00065</v>
      </c>
      <c r="Q82" s="15">
        <f t="shared" si="3"/>
        <v>378</v>
      </c>
      <c r="R82" s="15" t="str">
        <f t="shared" si="4"/>
        <v xml:space="preserve">Sebastopol </v>
      </c>
      <c r="S82" s="26" t="str">
        <f t="shared" si="5"/>
        <v>34.0</v>
      </c>
      <c r="T82" s="15">
        <f t="shared" si="6"/>
        <v>34</v>
      </c>
      <c r="U82" s="15"/>
      <c r="V82" s="13"/>
    </row>
    <row r="83" spans="2:22" ht="10.5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32">
        <v>66</v>
      </c>
      <c r="N83" s="33" t="s">
        <v>417</v>
      </c>
      <c r="O83" s="28" t="str">
        <f>VLOOKUP($M83,'Data (2)'!$B$6:$K$625,3+Suburb!$O$9)</f>
        <v>21.9</v>
      </c>
      <c r="P83" s="26">
        <f t="shared" si="7"/>
        <v>21.900659999999998</v>
      </c>
      <c r="Q83" s="15">
        <f t="shared" ref="Q83:Q146" si="8">RANK(P83,P$18:P$637)</f>
        <v>268</v>
      </c>
      <c r="R83" s="15" t="str">
        <f t="shared" ref="R83:R146" si="9">VLOOKUP(MATCH($M83,$Q$18:$Q$637,0),$M$18:$O$637,2)</f>
        <v xml:space="preserve">Broadford/Clonbinane </v>
      </c>
      <c r="S83" s="26" t="str">
        <f t="shared" ref="S83:S146" si="10">VLOOKUP(MATCH($M83,$Q$18:$Q$637,0),$M$18:$O$637,3)</f>
        <v>33.9</v>
      </c>
      <c r="T83" s="15">
        <f t="shared" ref="T83:T146" si="11">ABS(S83)</f>
        <v>33.9</v>
      </c>
      <c r="U83" s="15"/>
      <c r="V83" s="13"/>
    </row>
    <row r="84" spans="2:22" ht="10.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32">
        <v>67</v>
      </c>
      <c r="N84" s="33" t="s">
        <v>421</v>
      </c>
      <c r="O84" s="28" t="str">
        <f>VLOOKUP($M84,'Data (2)'!$B$6:$K$625,3+Suburb!$O$9)</f>
        <v>11.8</v>
      </c>
      <c r="P84" s="26">
        <f t="shared" si="7"/>
        <v>11.80067</v>
      </c>
      <c r="Q84" s="15">
        <f t="shared" si="8"/>
        <v>524</v>
      </c>
      <c r="R84" s="15" t="str">
        <f t="shared" si="9"/>
        <v xml:space="preserve">Noble Park North </v>
      </c>
      <c r="S84" s="26" t="str">
        <f t="shared" si="10"/>
        <v>33.8</v>
      </c>
      <c r="T84" s="15">
        <f t="shared" si="11"/>
        <v>33.799999999999997</v>
      </c>
      <c r="U84" s="15"/>
      <c r="V84" s="13"/>
    </row>
    <row r="85" spans="2:22" ht="10.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32">
        <v>68</v>
      </c>
      <c r="N85" s="33" t="s">
        <v>422</v>
      </c>
      <c r="O85" s="28" t="str">
        <f>VLOOKUP($M85,'Data (2)'!$B$6:$K$625,3+Suburb!$O$9)</f>
        <v>14.6</v>
      </c>
      <c r="P85" s="26">
        <f t="shared" si="7"/>
        <v>14.600679999999999</v>
      </c>
      <c r="Q85" s="15">
        <f t="shared" si="8"/>
        <v>444</v>
      </c>
      <c r="R85" s="15" t="str">
        <f t="shared" si="9"/>
        <v>Meadow Heights</v>
      </c>
      <c r="S85" s="26" t="str">
        <f t="shared" si="10"/>
        <v>33.6</v>
      </c>
      <c r="T85" s="15">
        <f t="shared" si="11"/>
        <v>33.6</v>
      </c>
      <c r="U85" s="15"/>
      <c r="V85" s="13"/>
    </row>
    <row r="86" spans="2:22" ht="10.5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32">
        <v>69</v>
      </c>
      <c r="N86" s="33" t="s">
        <v>425</v>
      </c>
      <c r="O86" s="28" t="str">
        <f>VLOOKUP($M86,'Data (2)'!$B$6:$K$625,3+Suburb!$O$9)</f>
        <v>11.6</v>
      </c>
      <c r="P86" s="26">
        <f t="shared" si="7"/>
        <v>11.60069</v>
      </c>
      <c r="Q86" s="15">
        <f t="shared" si="8"/>
        <v>526</v>
      </c>
      <c r="R86" s="15" t="str">
        <f t="shared" si="9"/>
        <v xml:space="preserve">Dandenong </v>
      </c>
      <c r="S86" s="26" t="str">
        <f t="shared" si="10"/>
        <v>33.5</v>
      </c>
      <c r="T86" s="15">
        <f t="shared" si="11"/>
        <v>33.5</v>
      </c>
      <c r="U86" s="15"/>
      <c r="V86" s="13"/>
    </row>
    <row r="87" spans="2:22" ht="10.5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32">
        <v>70</v>
      </c>
      <c r="N87" s="33" t="s">
        <v>428</v>
      </c>
      <c r="O87" s="28" t="str">
        <f>VLOOKUP($M87,'Data (2)'!$B$6:$K$625,3+Suburb!$O$9)</f>
        <v>15.1</v>
      </c>
      <c r="P87" s="26">
        <f t="shared" si="7"/>
        <v>15.1007</v>
      </c>
      <c r="Q87" s="15">
        <f t="shared" si="8"/>
        <v>431</v>
      </c>
      <c r="R87" s="15" t="str">
        <f t="shared" si="9"/>
        <v>Silvan/Macclesfield</v>
      </c>
      <c r="S87" s="26" t="str">
        <f t="shared" si="10"/>
        <v>33.3</v>
      </c>
      <c r="T87" s="15">
        <f t="shared" si="11"/>
        <v>33.299999999999997</v>
      </c>
      <c r="U87" s="15"/>
      <c r="V87" s="13"/>
    </row>
    <row r="88" spans="2:22" ht="10.5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32">
        <v>71</v>
      </c>
      <c r="N88" s="33" t="s">
        <v>431</v>
      </c>
      <c r="O88" s="28" t="str">
        <f>VLOOKUP($M88,'Data (2)'!$B$6:$K$625,3+Suburb!$O$9)</f>
        <v>16.7</v>
      </c>
      <c r="P88" s="26">
        <f t="shared" si="7"/>
        <v>16.700710000000001</v>
      </c>
      <c r="Q88" s="15">
        <f t="shared" si="8"/>
        <v>391</v>
      </c>
      <c r="R88" s="15" t="str">
        <f t="shared" si="9"/>
        <v>Selby/Menzies Creek *</v>
      </c>
      <c r="S88" s="26" t="str">
        <f t="shared" si="10"/>
        <v>33.3</v>
      </c>
      <c r="T88" s="15">
        <f t="shared" si="11"/>
        <v>33.299999999999997</v>
      </c>
      <c r="U88" s="15"/>
      <c r="V88" s="13"/>
    </row>
    <row r="89" spans="2:22" ht="10.5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32">
        <v>72</v>
      </c>
      <c r="N89" s="33" t="s">
        <v>433</v>
      </c>
      <c r="O89" s="28" t="str">
        <f>VLOOKUP($M89,'Data (2)'!$B$6:$K$625,3+Suburb!$O$9)</f>
        <v>16.7</v>
      </c>
      <c r="P89" s="26">
        <f t="shared" si="7"/>
        <v>16.70072</v>
      </c>
      <c r="Q89" s="15">
        <f t="shared" si="8"/>
        <v>390</v>
      </c>
      <c r="R89" s="15" t="str">
        <f t="shared" si="9"/>
        <v xml:space="preserve">Rochester </v>
      </c>
      <c r="S89" s="26" t="str">
        <f t="shared" si="10"/>
        <v>33.3</v>
      </c>
      <c r="T89" s="15">
        <f t="shared" si="11"/>
        <v>33.299999999999997</v>
      </c>
      <c r="U89" s="15"/>
      <c r="V89" s="13"/>
    </row>
    <row r="90" spans="2:22" ht="10.5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32">
        <v>73</v>
      </c>
      <c r="N90" s="33" t="s">
        <v>435</v>
      </c>
      <c r="O90" s="28" t="str">
        <f>VLOOKUP($M90,'Data (2)'!$B$6:$K$625,3+Suburb!$O$9)</f>
        <v>18.3</v>
      </c>
      <c r="P90" s="26">
        <f t="shared" si="7"/>
        <v>18.300730000000001</v>
      </c>
      <c r="Q90" s="15">
        <f t="shared" si="8"/>
        <v>351</v>
      </c>
      <c r="R90" s="15" t="str">
        <f t="shared" si="9"/>
        <v xml:space="preserve">Meredith/Lethbridge </v>
      </c>
      <c r="S90" s="26" t="str">
        <f t="shared" si="10"/>
        <v>33.3</v>
      </c>
      <c r="T90" s="15">
        <f t="shared" si="11"/>
        <v>33.299999999999997</v>
      </c>
      <c r="U90" s="15"/>
      <c r="V90" s="13"/>
    </row>
    <row r="91" spans="2:22" ht="10.5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32">
        <v>74</v>
      </c>
      <c r="N91" s="33" t="s">
        <v>437</v>
      </c>
      <c r="O91" s="28" t="str">
        <f>VLOOKUP($M91,'Data (2)'!$B$6:$K$625,3+Suburb!$O$9)</f>
        <v>15.2</v>
      </c>
      <c r="P91" s="26">
        <f t="shared" si="7"/>
        <v>15.20074</v>
      </c>
      <c r="Q91" s="15">
        <f t="shared" si="8"/>
        <v>430</v>
      </c>
      <c r="R91" s="15" t="str">
        <f t="shared" si="9"/>
        <v>Kilsyth South *</v>
      </c>
      <c r="S91" s="26" t="str">
        <f t="shared" si="10"/>
        <v>33.3</v>
      </c>
      <c r="T91" s="15">
        <f t="shared" si="11"/>
        <v>33.299999999999997</v>
      </c>
      <c r="U91" s="15"/>
      <c r="V91" s="13"/>
    </row>
    <row r="92" spans="2:22" ht="10.5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32">
        <v>75</v>
      </c>
      <c r="N92" s="33" t="s">
        <v>439</v>
      </c>
      <c r="O92" s="28" t="str">
        <f>VLOOKUP($M92,'Data (2)'!$B$6:$K$625,3+Suburb!$O$9)</f>
        <v>24.3</v>
      </c>
      <c r="P92" s="26">
        <f t="shared" si="7"/>
        <v>24.300750000000001</v>
      </c>
      <c r="Q92" s="15">
        <f t="shared" si="8"/>
        <v>211</v>
      </c>
      <c r="R92" s="15" t="str">
        <f t="shared" si="9"/>
        <v xml:space="preserve">Bass Coast/Woolamai </v>
      </c>
      <c r="S92" s="26" t="str">
        <f t="shared" si="10"/>
        <v>33.3</v>
      </c>
      <c r="T92" s="15">
        <f t="shared" si="11"/>
        <v>33.299999999999997</v>
      </c>
      <c r="U92" s="15"/>
      <c r="V92" s="13"/>
    </row>
    <row r="93" spans="2:22" ht="10.5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32">
        <v>76</v>
      </c>
      <c r="N93" s="33" t="s">
        <v>443</v>
      </c>
      <c r="O93" s="28" t="str">
        <f>VLOOKUP($M93,'Data (2)'!$B$6:$K$625,3+Suburb!$O$9)</f>
        <v>19.0</v>
      </c>
      <c r="P93" s="26">
        <f t="shared" si="7"/>
        <v>19.00076</v>
      </c>
      <c r="Q93" s="15">
        <f t="shared" si="8"/>
        <v>336</v>
      </c>
      <c r="R93" s="15" t="str">
        <f t="shared" si="9"/>
        <v xml:space="preserve">Werribee </v>
      </c>
      <c r="S93" s="26" t="str">
        <f t="shared" si="10"/>
        <v>33.0</v>
      </c>
      <c r="T93" s="15">
        <f t="shared" si="11"/>
        <v>33</v>
      </c>
      <c r="U93" s="15"/>
      <c r="V93" s="13"/>
    </row>
    <row r="94" spans="2:22" ht="10.5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32">
        <v>77</v>
      </c>
      <c r="N94" s="33" t="s">
        <v>446</v>
      </c>
      <c r="O94" s="28" t="str">
        <f>VLOOKUP($M94,'Data (2)'!$B$6:$K$625,3+Suburb!$O$9)</f>
        <v>14.6</v>
      </c>
      <c r="P94" s="26">
        <f t="shared" si="7"/>
        <v>14.600769999999999</v>
      </c>
      <c r="Q94" s="15">
        <f t="shared" si="8"/>
        <v>443</v>
      </c>
      <c r="R94" s="15" t="str">
        <f t="shared" si="9"/>
        <v xml:space="preserve">Delahey </v>
      </c>
      <c r="S94" s="26" t="str">
        <f t="shared" si="10"/>
        <v>32.9</v>
      </c>
      <c r="T94" s="15">
        <f t="shared" si="11"/>
        <v>32.9</v>
      </c>
      <c r="U94" s="15"/>
      <c r="V94" s="13"/>
    </row>
    <row r="95" spans="2:22" ht="10.5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32">
        <v>78</v>
      </c>
      <c r="N95" s="33" t="s">
        <v>449</v>
      </c>
      <c r="O95" s="28" t="str">
        <f>VLOOKUP($M95,'Data (2)'!$B$6:$K$625,3+Suburb!$O$9)</f>
        <v>10.9</v>
      </c>
      <c r="P95" s="26">
        <f t="shared" si="7"/>
        <v>10.900780000000001</v>
      </c>
      <c r="Q95" s="15">
        <f t="shared" si="8"/>
        <v>543</v>
      </c>
      <c r="R95" s="15" t="str">
        <f t="shared" si="9"/>
        <v xml:space="preserve">Wonthaggi/Harmers Haven </v>
      </c>
      <c r="S95" s="26" t="str">
        <f t="shared" si="10"/>
        <v>32.8</v>
      </c>
      <c r="T95" s="15">
        <f t="shared" si="11"/>
        <v>32.799999999999997</v>
      </c>
      <c r="U95" s="15"/>
      <c r="V95" s="13"/>
    </row>
    <row r="96" spans="2:22" ht="10.5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32">
        <v>79</v>
      </c>
      <c r="N96" s="33" t="s">
        <v>451</v>
      </c>
      <c r="O96" s="28" t="str">
        <f>VLOOKUP($M96,'Data (2)'!$B$6:$K$625,3+Suburb!$O$9)</f>
        <v>37.7</v>
      </c>
      <c r="P96" s="26">
        <f t="shared" si="7"/>
        <v>37.700790000000005</v>
      </c>
      <c r="Q96" s="15">
        <f t="shared" si="8"/>
        <v>41</v>
      </c>
      <c r="R96" s="15" t="str">
        <f t="shared" si="9"/>
        <v xml:space="preserve">Lakes Entrance </v>
      </c>
      <c r="S96" s="26" t="str">
        <f t="shared" si="10"/>
        <v>32.8</v>
      </c>
      <c r="T96" s="15">
        <f t="shared" si="11"/>
        <v>32.799999999999997</v>
      </c>
      <c r="U96" s="15"/>
      <c r="V96" s="13"/>
    </row>
    <row r="97" spans="2:22" ht="10.5" x14ac:dyDescent="0.2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32">
        <v>80</v>
      </c>
      <c r="N97" s="33" t="s">
        <v>458</v>
      </c>
      <c r="O97" s="28" t="str">
        <f>VLOOKUP($M97,'Data (2)'!$B$6:$K$625,3+Suburb!$O$9)</f>
        <v>14.7</v>
      </c>
      <c r="P97" s="26">
        <f t="shared" si="7"/>
        <v>14.700799999999999</v>
      </c>
      <c r="Q97" s="15">
        <f t="shared" si="8"/>
        <v>441</v>
      </c>
      <c r="R97" s="15" t="str">
        <f t="shared" si="9"/>
        <v xml:space="preserve">Westmeadows </v>
      </c>
      <c r="S97" s="26" t="str">
        <f t="shared" si="10"/>
        <v>32.7</v>
      </c>
      <c r="T97" s="15">
        <f t="shared" si="11"/>
        <v>32.700000000000003</v>
      </c>
      <c r="U97" s="15"/>
      <c r="V97" s="13"/>
    </row>
    <row r="98" spans="2:22" ht="10.5" x14ac:dyDescent="0.2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32">
        <v>81</v>
      </c>
      <c r="N98" s="33" t="s">
        <v>459</v>
      </c>
      <c r="O98" s="28" t="str">
        <f>VLOOKUP($M98,'Data (2)'!$B$6:$K$625,3+Suburb!$O$9)</f>
        <v>10.2</v>
      </c>
      <c r="P98" s="26">
        <f t="shared" si="7"/>
        <v>10.200809999999999</v>
      </c>
      <c r="Q98" s="15">
        <f t="shared" si="8"/>
        <v>552</v>
      </c>
      <c r="R98" s="15" t="str">
        <f t="shared" si="9"/>
        <v xml:space="preserve">Ballarat East/Bakery Hill/Eureka </v>
      </c>
      <c r="S98" s="26" t="str">
        <f t="shared" si="10"/>
        <v>32.7</v>
      </c>
      <c r="T98" s="15">
        <f t="shared" si="11"/>
        <v>32.700000000000003</v>
      </c>
      <c r="U98" s="15"/>
      <c r="V98" s="13"/>
    </row>
    <row r="99" spans="2:22" ht="10.5" x14ac:dyDescent="0.25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32">
        <v>82</v>
      </c>
      <c r="N99" s="33" t="s">
        <v>461</v>
      </c>
      <c r="O99" s="28" t="str">
        <f>VLOOKUP($M99,'Data (2)'!$B$6:$K$625,3+Suburb!$O$9)</f>
        <v>7.6</v>
      </c>
      <c r="P99" s="26">
        <f t="shared" si="7"/>
        <v>7.6008199999999997</v>
      </c>
      <c r="Q99" s="15">
        <f t="shared" si="8"/>
        <v>589</v>
      </c>
      <c r="R99" s="15" t="str">
        <f t="shared" si="9"/>
        <v xml:space="preserve">Cranbourne </v>
      </c>
      <c r="S99" s="26" t="str">
        <f t="shared" si="10"/>
        <v>32.5</v>
      </c>
      <c r="T99" s="15">
        <f t="shared" si="11"/>
        <v>32.5</v>
      </c>
      <c r="U99" s="15"/>
      <c r="V99" s="13"/>
    </row>
    <row r="100" spans="2:22" ht="10.5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32">
        <v>83</v>
      </c>
      <c r="N100" s="33" t="s">
        <v>464</v>
      </c>
      <c r="O100" s="28" t="str">
        <f>VLOOKUP($M100,'Data (2)'!$B$6:$K$625,3+Suburb!$O$9)</f>
        <v>13.0</v>
      </c>
      <c r="P100" s="26">
        <f t="shared" si="7"/>
        <v>13.000830000000001</v>
      </c>
      <c r="Q100" s="15">
        <f t="shared" si="8"/>
        <v>485</v>
      </c>
      <c r="R100" s="15" t="str">
        <f t="shared" si="9"/>
        <v xml:space="preserve">Katunga/Strathmerton </v>
      </c>
      <c r="S100" s="26" t="str">
        <f t="shared" si="10"/>
        <v>32.4</v>
      </c>
      <c r="T100" s="15">
        <f t="shared" si="11"/>
        <v>32.4</v>
      </c>
      <c r="U100" s="15"/>
      <c r="V100" s="13"/>
    </row>
    <row r="101" spans="2:22" ht="10.5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32">
        <v>84</v>
      </c>
      <c r="N101" s="33" t="s">
        <v>466</v>
      </c>
      <c r="O101" s="28" t="str">
        <f>VLOOKUP($M101,'Data (2)'!$B$6:$K$625,3+Suburb!$O$9)</f>
        <v>33.9</v>
      </c>
      <c r="P101" s="26">
        <f t="shared" si="7"/>
        <v>33.900839999999995</v>
      </c>
      <c r="Q101" s="15">
        <f t="shared" si="8"/>
        <v>66</v>
      </c>
      <c r="R101" s="15" t="str">
        <f t="shared" si="9"/>
        <v xml:space="preserve">Inverleigh </v>
      </c>
      <c r="S101" s="26" t="str">
        <f t="shared" si="10"/>
        <v>32.1</v>
      </c>
      <c r="T101" s="15">
        <f t="shared" si="11"/>
        <v>32.1</v>
      </c>
      <c r="U101" s="15"/>
      <c r="V101" s="13"/>
    </row>
    <row r="102" spans="2:22" ht="10.5" x14ac:dyDescent="0.25">
      <c r="M102" s="32">
        <v>85</v>
      </c>
      <c r="N102" s="33" t="s">
        <v>470</v>
      </c>
      <c r="O102" s="28" t="str">
        <f>VLOOKUP($M102,'Data (2)'!$B$6:$K$625,3+Suburb!$O$9)</f>
        <v>36.4</v>
      </c>
      <c r="P102" s="26">
        <f t="shared" si="7"/>
        <v>36.400849999999998</v>
      </c>
      <c r="Q102" s="15">
        <f t="shared" si="8"/>
        <v>52</v>
      </c>
      <c r="R102" s="15" t="str">
        <f t="shared" si="9"/>
        <v>Tullamarine/Melbourne Airport</v>
      </c>
      <c r="S102" s="26" t="str">
        <f t="shared" si="10"/>
        <v>32.0</v>
      </c>
      <c r="T102" s="15">
        <f t="shared" si="11"/>
        <v>32</v>
      </c>
      <c r="U102" s="15"/>
      <c r="V102" s="13"/>
    </row>
    <row r="103" spans="2:22" ht="10.5" x14ac:dyDescent="0.25">
      <c r="M103" s="32">
        <v>86</v>
      </c>
      <c r="N103" s="33" t="s">
        <v>122</v>
      </c>
      <c r="O103" s="28" t="str">
        <f>VLOOKUP($M103,'Data (2)'!$B$6:$K$625,3+Suburb!$O$9)</f>
        <v>27.6</v>
      </c>
      <c r="P103" s="26">
        <f t="shared" si="7"/>
        <v>27.600860000000001</v>
      </c>
      <c r="Q103" s="15">
        <f t="shared" si="8"/>
        <v>143</v>
      </c>
      <c r="R103" s="15" t="str">
        <f t="shared" si="9"/>
        <v xml:space="preserve">Benalla </v>
      </c>
      <c r="S103" s="26" t="str">
        <f t="shared" si="10"/>
        <v>32.0</v>
      </c>
      <c r="T103" s="15">
        <f t="shared" si="11"/>
        <v>32</v>
      </c>
      <c r="U103" s="15"/>
      <c r="V103" s="13"/>
    </row>
    <row r="104" spans="2:22" ht="10.5" x14ac:dyDescent="0.25">
      <c r="M104" s="32">
        <v>87</v>
      </c>
      <c r="N104" s="33" t="s">
        <v>477</v>
      </c>
      <c r="O104" s="28" t="str">
        <f>VLOOKUP($M104,'Data (2)'!$B$6:$K$625,3+Suburb!$O$9)</f>
        <v>14.3</v>
      </c>
      <c r="P104" s="26">
        <f t="shared" si="7"/>
        <v>14.300870000000002</v>
      </c>
      <c r="Q104" s="15">
        <f t="shared" si="8"/>
        <v>452</v>
      </c>
      <c r="R104" s="15" t="str">
        <f t="shared" si="9"/>
        <v xml:space="preserve">Belgrave </v>
      </c>
      <c r="S104" s="26" t="str">
        <f t="shared" si="10"/>
        <v>32.0</v>
      </c>
      <c r="T104" s="15">
        <f t="shared" si="11"/>
        <v>32</v>
      </c>
      <c r="U104" s="15"/>
      <c r="V104" s="13"/>
    </row>
    <row r="105" spans="2:22" ht="10.5" x14ac:dyDescent="0.25">
      <c r="M105" s="32">
        <v>88</v>
      </c>
      <c r="N105" s="33" t="s">
        <v>479</v>
      </c>
      <c r="O105" s="28" t="str">
        <f>VLOOKUP($M105,'Data (2)'!$B$6:$K$625,3+Suburb!$O$9)</f>
        <v>11.3</v>
      </c>
      <c r="P105" s="26">
        <f t="shared" si="7"/>
        <v>11.300880000000001</v>
      </c>
      <c r="Q105" s="15">
        <f t="shared" si="8"/>
        <v>533</v>
      </c>
      <c r="R105" s="15" t="str">
        <f t="shared" si="9"/>
        <v>Lalor</v>
      </c>
      <c r="S105" s="26" t="str">
        <f t="shared" si="10"/>
        <v>31.6</v>
      </c>
      <c r="T105" s="15">
        <f t="shared" si="11"/>
        <v>31.6</v>
      </c>
      <c r="U105" s="15"/>
      <c r="V105" s="13"/>
    </row>
    <row r="106" spans="2:22" ht="10.5" x14ac:dyDescent="0.25">
      <c r="M106" s="32">
        <v>89</v>
      </c>
      <c r="N106" s="33" t="s">
        <v>482</v>
      </c>
      <c r="O106" s="28" t="str">
        <f>VLOOKUP($M106,'Data (2)'!$B$6:$K$625,3+Suburb!$O$9)</f>
        <v>23.8</v>
      </c>
      <c r="P106" s="26">
        <f t="shared" si="7"/>
        <v>23.800889999999999</v>
      </c>
      <c r="Q106" s="15">
        <f t="shared" si="8"/>
        <v>222</v>
      </c>
      <c r="R106" s="15" t="str">
        <f t="shared" si="9"/>
        <v xml:space="preserve">Fish Creek/Yanakie/Foster </v>
      </c>
      <c r="S106" s="26" t="str">
        <f t="shared" si="10"/>
        <v>31.5</v>
      </c>
      <c r="T106" s="15">
        <f t="shared" si="11"/>
        <v>31.5</v>
      </c>
      <c r="U106" s="15"/>
      <c r="V106" s="13"/>
    </row>
    <row r="107" spans="2:22" ht="10.5" x14ac:dyDescent="0.25">
      <c r="M107" s="32">
        <v>90</v>
      </c>
      <c r="N107" s="33" t="s">
        <v>486</v>
      </c>
      <c r="O107" s="28" t="str">
        <f>VLOOKUP($M107,'Data (2)'!$B$6:$K$625,3+Suburb!$O$9)</f>
        <v>13.1</v>
      </c>
      <c r="P107" s="26">
        <f t="shared" si="7"/>
        <v>13.100899999999999</v>
      </c>
      <c r="Q107" s="15">
        <f t="shared" si="8"/>
        <v>481</v>
      </c>
      <c r="R107" s="15" t="str">
        <f t="shared" si="9"/>
        <v xml:space="preserve">Maryborough Rural </v>
      </c>
      <c r="S107" s="26" t="str">
        <f t="shared" si="10"/>
        <v>31.4</v>
      </c>
      <c r="T107" s="15">
        <f t="shared" si="11"/>
        <v>31.4</v>
      </c>
      <c r="U107" s="15"/>
      <c r="V107" s="13"/>
    </row>
    <row r="108" spans="2:22" ht="10.5" x14ac:dyDescent="0.25">
      <c r="M108" s="32">
        <v>91</v>
      </c>
      <c r="N108" s="33" t="s">
        <v>489</v>
      </c>
      <c r="O108" s="28" t="str">
        <f>VLOOKUP($M108,'Data (2)'!$B$6:$K$625,3+Suburb!$O$9)</f>
        <v>8.8</v>
      </c>
      <c r="P108" s="26">
        <f t="shared" si="7"/>
        <v>8.80091</v>
      </c>
      <c r="Q108" s="15">
        <f t="shared" si="8"/>
        <v>576</v>
      </c>
      <c r="R108" s="15" t="str">
        <f t="shared" si="9"/>
        <v xml:space="preserve">Millgrove </v>
      </c>
      <c r="S108" s="26" t="str">
        <f t="shared" si="10"/>
        <v>31.3</v>
      </c>
      <c r="T108" s="15">
        <f t="shared" si="11"/>
        <v>31.3</v>
      </c>
      <c r="U108" s="15"/>
      <c r="V108" s="13"/>
    </row>
    <row r="109" spans="2:22" ht="10.5" x14ac:dyDescent="0.25">
      <c r="M109" s="32">
        <v>92</v>
      </c>
      <c r="N109" s="33" t="s">
        <v>491</v>
      </c>
      <c r="O109" s="28" t="str">
        <f>VLOOKUP($M109,'Data (2)'!$B$6:$K$625,3+Suburb!$O$9)</f>
        <v>25.7</v>
      </c>
      <c r="P109" s="26">
        <f t="shared" si="7"/>
        <v>25.70092</v>
      </c>
      <c r="Q109" s="15">
        <f t="shared" si="8"/>
        <v>178</v>
      </c>
      <c r="R109" s="15" t="str">
        <f t="shared" si="9"/>
        <v xml:space="preserve">Mildura </v>
      </c>
      <c r="S109" s="26" t="str">
        <f t="shared" si="10"/>
        <v>31.3</v>
      </c>
      <c r="T109" s="15">
        <f t="shared" si="11"/>
        <v>31.3</v>
      </c>
      <c r="U109" s="15"/>
      <c r="V109" s="13"/>
    </row>
    <row r="110" spans="2:22" ht="10.5" x14ac:dyDescent="0.25">
      <c r="M110" s="32">
        <v>93</v>
      </c>
      <c r="N110" s="33" t="s">
        <v>493</v>
      </c>
      <c r="O110" s="28" t="str">
        <f>VLOOKUP($M110,'Data (2)'!$B$6:$K$625,3+Suburb!$O$9)</f>
        <v>21.7</v>
      </c>
      <c r="P110" s="26">
        <f t="shared" si="7"/>
        <v>21.70093</v>
      </c>
      <c r="Q110" s="15">
        <f t="shared" si="8"/>
        <v>272</v>
      </c>
      <c r="R110" s="15" t="str">
        <f t="shared" si="9"/>
        <v xml:space="preserve">Trafalgar/Yarragon and surrounds </v>
      </c>
      <c r="S110" s="26" t="str">
        <f t="shared" si="10"/>
        <v>31.2</v>
      </c>
      <c r="T110" s="15">
        <f t="shared" si="11"/>
        <v>31.2</v>
      </c>
      <c r="U110" s="15"/>
      <c r="V110" s="13"/>
    </row>
    <row r="111" spans="2:22" ht="10.5" x14ac:dyDescent="0.25">
      <c r="M111" s="32">
        <v>94</v>
      </c>
      <c r="N111" s="33" t="s">
        <v>496</v>
      </c>
      <c r="O111" s="28" t="str">
        <f>VLOOKUP($M111,'Data (2)'!$B$6:$K$625,3+Suburb!$O$9)</f>
        <v>15.2</v>
      </c>
      <c r="P111" s="26">
        <f t="shared" si="7"/>
        <v>15.200939999999999</v>
      </c>
      <c r="Q111" s="15">
        <f t="shared" si="8"/>
        <v>429</v>
      </c>
      <c r="R111" s="15" t="str">
        <f t="shared" si="9"/>
        <v xml:space="preserve">Yarra Junction </v>
      </c>
      <c r="S111" s="26" t="str">
        <f t="shared" si="10"/>
        <v>30.8</v>
      </c>
      <c r="T111" s="15">
        <f t="shared" si="11"/>
        <v>30.8</v>
      </c>
      <c r="U111" s="15"/>
      <c r="V111" s="13"/>
    </row>
    <row r="112" spans="2:22" ht="10.5" x14ac:dyDescent="0.25">
      <c r="M112" s="32">
        <v>95</v>
      </c>
      <c r="N112" s="33" t="s">
        <v>498</v>
      </c>
      <c r="O112" s="28" t="str">
        <f>VLOOKUP($M112,'Data (2)'!$B$6:$K$625,3+Suburb!$O$9)</f>
        <v>26.0</v>
      </c>
      <c r="P112" s="26">
        <f t="shared" si="7"/>
        <v>26.00095</v>
      </c>
      <c r="Q112" s="15">
        <f t="shared" si="8"/>
        <v>172</v>
      </c>
      <c r="R112" s="15" t="str">
        <f t="shared" si="9"/>
        <v>Diggers Rest *</v>
      </c>
      <c r="S112" s="26" t="str">
        <f t="shared" si="10"/>
        <v>30.8</v>
      </c>
      <c r="T112" s="15">
        <f t="shared" si="11"/>
        <v>30.8</v>
      </c>
      <c r="U112" s="15"/>
      <c r="V112" s="13"/>
    </row>
    <row r="113" spans="13:22" ht="10.5" x14ac:dyDescent="0.25">
      <c r="M113" s="32">
        <v>96</v>
      </c>
      <c r="N113" s="33" t="s">
        <v>499</v>
      </c>
      <c r="O113" s="28" t="str">
        <f>VLOOKUP($M113,'Data (2)'!$B$6:$K$625,3+Suburb!$O$9)</f>
        <v>22.9</v>
      </c>
      <c r="P113" s="26">
        <f t="shared" si="7"/>
        <v>22.900959999999998</v>
      </c>
      <c r="Q113" s="15">
        <f t="shared" si="8"/>
        <v>247</v>
      </c>
      <c r="R113" s="15" t="str">
        <f t="shared" si="9"/>
        <v xml:space="preserve">Tongala surrounds </v>
      </c>
      <c r="S113" s="26" t="str">
        <f t="shared" si="10"/>
        <v>30.7</v>
      </c>
      <c r="T113" s="15">
        <f t="shared" si="11"/>
        <v>30.7</v>
      </c>
      <c r="U113" s="15"/>
      <c r="V113" s="13"/>
    </row>
    <row r="114" spans="13:22" ht="10.5" x14ac:dyDescent="0.25">
      <c r="M114" s="32">
        <v>97</v>
      </c>
      <c r="N114" s="33" t="s">
        <v>501</v>
      </c>
      <c r="O114" s="28" t="str">
        <f>VLOOKUP($M114,'Data (2)'!$B$6:$K$625,3+Suburb!$O$9)</f>
        <v>16.5</v>
      </c>
      <c r="P114" s="26">
        <f t="shared" si="7"/>
        <v>16.500969999999999</v>
      </c>
      <c r="Q114" s="15">
        <f t="shared" si="8"/>
        <v>394</v>
      </c>
      <c r="R114" s="15" t="str">
        <f t="shared" si="9"/>
        <v xml:space="preserve">Stratford/Hollands Landing/Munro </v>
      </c>
      <c r="S114" s="26" t="str">
        <f t="shared" si="10"/>
        <v>30.6</v>
      </c>
      <c r="T114" s="15">
        <f t="shared" si="11"/>
        <v>30.6</v>
      </c>
      <c r="U114" s="15"/>
      <c r="V114" s="13"/>
    </row>
    <row r="115" spans="13:22" ht="10.5" x14ac:dyDescent="0.25">
      <c r="M115" s="32">
        <v>98</v>
      </c>
      <c r="N115" s="33" t="s">
        <v>505</v>
      </c>
      <c r="O115" s="28" t="str">
        <f>VLOOKUP($M115,'Data (2)'!$B$6:$K$625,3+Suburb!$O$9)</f>
        <v>8.1</v>
      </c>
      <c r="P115" s="26">
        <f t="shared" si="7"/>
        <v>8.1009799999999998</v>
      </c>
      <c r="Q115" s="15">
        <f t="shared" si="8"/>
        <v>582</v>
      </c>
      <c r="R115" s="15" t="str">
        <f t="shared" si="9"/>
        <v xml:space="preserve">Woori Yallock/Hoddles Creek </v>
      </c>
      <c r="S115" s="26" t="str">
        <f t="shared" si="10"/>
        <v>30.5</v>
      </c>
      <c r="T115" s="15">
        <f t="shared" si="11"/>
        <v>30.5</v>
      </c>
      <c r="U115" s="15"/>
      <c r="V115" s="13"/>
    </row>
    <row r="116" spans="13:22" ht="10.5" x14ac:dyDescent="0.25">
      <c r="M116" s="32">
        <v>99</v>
      </c>
      <c r="N116" s="33" t="s">
        <v>507</v>
      </c>
      <c r="O116" s="28" t="str">
        <f>VLOOKUP($M116,'Data (2)'!$B$6:$K$625,3+Suburb!$O$9)</f>
        <v>21.9</v>
      </c>
      <c r="P116" s="26">
        <f t="shared" si="7"/>
        <v>21.90099</v>
      </c>
      <c r="Q116" s="15">
        <f t="shared" si="8"/>
        <v>267</v>
      </c>
      <c r="R116" s="15" t="str">
        <f t="shared" si="9"/>
        <v>Truganina</v>
      </c>
      <c r="S116" s="26" t="str">
        <f t="shared" si="10"/>
        <v>30.5</v>
      </c>
      <c r="T116" s="15">
        <f t="shared" si="11"/>
        <v>30.5</v>
      </c>
      <c r="U116" s="15"/>
      <c r="V116" s="13"/>
    </row>
    <row r="117" spans="13:22" ht="10.5" x14ac:dyDescent="0.25">
      <c r="M117" s="32">
        <v>100</v>
      </c>
      <c r="N117" s="33" t="s">
        <v>508</v>
      </c>
      <c r="O117" s="28" t="str">
        <f>VLOOKUP($M117,'Data (2)'!$B$6:$K$625,3+Suburb!$O$9)</f>
        <v>34.6</v>
      </c>
      <c r="P117" s="26">
        <f t="shared" si="7"/>
        <v>34.600999999999999</v>
      </c>
      <c r="Q117" s="15">
        <f t="shared" si="8"/>
        <v>62</v>
      </c>
      <c r="R117" s="15" t="str">
        <f t="shared" si="9"/>
        <v>The Basin *</v>
      </c>
      <c r="S117" s="26" t="str">
        <f t="shared" si="10"/>
        <v>30.4</v>
      </c>
      <c r="T117" s="15">
        <f t="shared" si="11"/>
        <v>30.4</v>
      </c>
      <c r="U117" s="15"/>
      <c r="V117" s="13"/>
    </row>
    <row r="118" spans="13:22" ht="10.5" x14ac:dyDescent="0.25">
      <c r="M118" s="32">
        <v>101</v>
      </c>
      <c r="N118" s="33" t="s">
        <v>512</v>
      </c>
      <c r="O118" s="28" t="str">
        <f>VLOOKUP($M118,'Data (2)'!$B$6:$K$625,3+Suburb!$O$9)</f>
        <v>37.5</v>
      </c>
      <c r="P118" s="26">
        <f t="shared" si="7"/>
        <v>37.501010000000001</v>
      </c>
      <c r="Q118" s="15">
        <f t="shared" si="8"/>
        <v>46</v>
      </c>
      <c r="R118" s="15" t="str">
        <f t="shared" si="9"/>
        <v xml:space="preserve">Newstead/Muckleford and surrounds </v>
      </c>
      <c r="S118" s="26" t="str">
        <f t="shared" si="10"/>
        <v>30.4</v>
      </c>
      <c r="T118" s="15">
        <f t="shared" si="11"/>
        <v>30.4</v>
      </c>
      <c r="U118" s="15"/>
      <c r="V118" s="13"/>
    </row>
    <row r="119" spans="13:22" ht="10.5" x14ac:dyDescent="0.25">
      <c r="M119" s="32">
        <v>102</v>
      </c>
      <c r="N119" s="33" t="s">
        <v>516</v>
      </c>
      <c r="O119" s="28" t="str">
        <f>VLOOKUP($M119,'Data (2)'!$B$6:$K$625,3+Suburb!$O$9)</f>
        <v>22.1</v>
      </c>
      <c r="P119" s="26">
        <f t="shared" si="7"/>
        <v>22.101020000000002</v>
      </c>
      <c r="Q119" s="15">
        <f t="shared" si="8"/>
        <v>263</v>
      </c>
      <c r="R119" s="15" t="str">
        <f t="shared" si="9"/>
        <v xml:space="preserve">Melton Rural North East </v>
      </c>
      <c r="S119" s="26" t="str">
        <f t="shared" si="10"/>
        <v>30.4</v>
      </c>
      <c r="T119" s="15">
        <f t="shared" si="11"/>
        <v>30.4</v>
      </c>
      <c r="U119" s="15"/>
      <c r="V119" s="13"/>
    </row>
    <row r="120" spans="13:22" ht="10.5" x14ac:dyDescent="0.25">
      <c r="M120" s="32">
        <v>103</v>
      </c>
      <c r="N120" s="33" t="s">
        <v>519</v>
      </c>
      <c r="O120" s="28" t="str">
        <f>VLOOKUP($M120,'Data (2)'!$B$6:$K$625,3+Suburb!$O$9)</f>
        <v>43.1</v>
      </c>
      <c r="P120" s="26">
        <f t="shared" si="7"/>
        <v>43.101030000000002</v>
      </c>
      <c r="Q120" s="15">
        <f t="shared" si="8"/>
        <v>19</v>
      </c>
      <c r="R120" s="15" t="str">
        <f t="shared" si="9"/>
        <v xml:space="preserve">St Albans </v>
      </c>
      <c r="S120" s="26" t="str">
        <f t="shared" si="10"/>
        <v>30.3</v>
      </c>
      <c r="T120" s="15">
        <f t="shared" si="11"/>
        <v>30.3</v>
      </c>
      <c r="U120" s="15"/>
      <c r="V120" s="13"/>
    </row>
    <row r="121" spans="13:22" ht="10.5" x14ac:dyDescent="0.25">
      <c r="M121" s="32">
        <v>104</v>
      </c>
      <c r="N121" s="33" t="s">
        <v>526</v>
      </c>
      <c r="O121" s="28" t="str">
        <f>VLOOKUP($M121,'Data (2)'!$B$6:$K$625,3+Suburb!$O$9)</f>
        <v>9.7</v>
      </c>
      <c r="P121" s="26">
        <f t="shared" si="7"/>
        <v>9.701039999999999</v>
      </c>
      <c r="Q121" s="15">
        <f t="shared" si="8"/>
        <v>561</v>
      </c>
      <c r="R121" s="15" t="str">
        <f t="shared" si="9"/>
        <v xml:space="preserve">Deer Park </v>
      </c>
      <c r="S121" s="26" t="str">
        <f t="shared" si="10"/>
        <v>30.3</v>
      </c>
      <c r="T121" s="15">
        <f t="shared" si="11"/>
        <v>30.3</v>
      </c>
      <c r="U121" s="15"/>
      <c r="V121" s="13"/>
    </row>
    <row r="122" spans="13:22" ht="10.5" x14ac:dyDescent="0.25">
      <c r="M122" s="32">
        <v>105</v>
      </c>
      <c r="N122" s="33" t="s">
        <v>529</v>
      </c>
      <c r="O122" s="28" t="str">
        <f>VLOOKUP($M122,'Data (2)'!$B$6:$K$625,3+Suburb!$O$9)</f>
        <v>29.2</v>
      </c>
      <c r="P122" s="26">
        <f t="shared" si="7"/>
        <v>29.201049999999999</v>
      </c>
      <c r="Q122" s="15">
        <f t="shared" si="8"/>
        <v>124</v>
      </c>
      <c r="R122" s="15" t="str">
        <f t="shared" si="9"/>
        <v xml:space="preserve">Kangaroo Flat/Big Hill </v>
      </c>
      <c r="S122" s="26" t="str">
        <f t="shared" si="10"/>
        <v>30.2</v>
      </c>
      <c r="T122" s="15">
        <f t="shared" si="11"/>
        <v>30.2</v>
      </c>
      <c r="U122" s="15"/>
      <c r="V122" s="13"/>
    </row>
    <row r="123" spans="13:22" ht="10.5" x14ac:dyDescent="0.25">
      <c r="M123" s="32">
        <v>106</v>
      </c>
      <c r="N123" s="33" t="s">
        <v>532</v>
      </c>
      <c r="O123" s="28" t="str">
        <f>VLOOKUP($M123,'Data (2)'!$B$6:$K$625,3+Suburb!$O$9)</f>
        <v>13.3</v>
      </c>
      <c r="P123" s="26">
        <f t="shared" si="7"/>
        <v>13.301060000000001</v>
      </c>
      <c r="Q123" s="15">
        <f t="shared" si="8"/>
        <v>477</v>
      </c>
      <c r="R123" s="15" t="str">
        <f t="shared" si="9"/>
        <v xml:space="preserve">Irymple/Nichols Point </v>
      </c>
      <c r="S123" s="26" t="str">
        <f t="shared" si="10"/>
        <v>30.2</v>
      </c>
      <c r="T123" s="15">
        <f t="shared" si="11"/>
        <v>30.2</v>
      </c>
      <c r="U123" s="15"/>
      <c r="V123" s="13"/>
    </row>
    <row r="124" spans="13:22" ht="10.5" x14ac:dyDescent="0.25">
      <c r="M124" s="32">
        <v>107</v>
      </c>
      <c r="N124" s="33" t="s">
        <v>533</v>
      </c>
      <c r="O124" s="28" t="str">
        <f>VLOOKUP($M124,'Data (2)'!$B$6:$K$625,3+Suburb!$O$9)</f>
        <v>18.2</v>
      </c>
      <c r="P124" s="26">
        <f t="shared" si="7"/>
        <v>18.201069999999998</v>
      </c>
      <c r="Q124" s="15">
        <f t="shared" si="8"/>
        <v>356</v>
      </c>
      <c r="R124" s="15" t="str">
        <f t="shared" si="9"/>
        <v xml:space="preserve">Colac surrounds </v>
      </c>
      <c r="S124" s="26" t="str">
        <f t="shared" si="10"/>
        <v>30.2</v>
      </c>
      <c r="T124" s="15">
        <f t="shared" si="11"/>
        <v>30.2</v>
      </c>
      <c r="U124" s="15"/>
      <c r="V124" s="13"/>
    </row>
    <row r="125" spans="13:22" ht="10.5" x14ac:dyDescent="0.25">
      <c r="M125" s="32">
        <v>108</v>
      </c>
      <c r="N125" s="33" t="s">
        <v>536</v>
      </c>
      <c r="O125" s="28" t="str">
        <f>VLOOKUP($M125,'Data (2)'!$B$6:$K$625,3+Suburb!$O$9)</f>
        <v>18.5</v>
      </c>
      <c r="P125" s="26">
        <f t="shared" si="7"/>
        <v>18.501080000000002</v>
      </c>
      <c r="Q125" s="15">
        <f t="shared" si="8"/>
        <v>346</v>
      </c>
      <c r="R125" s="15" t="str">
        <f t="shared" si="9"/>
        <v xml:space="preserve">Sunshine West </v>
      </c>
      <c r="S125" s="26" t="str">
        <f t="shared" si="10"/>
        <v>30.0</v>
      </c>
      <c r="T125" s="15">
        <f t="shared" si="11"/>
        <v>30</v>
      </c>
      <c r="U125" s="15"/>
      <c r="V125" s="13"/>
    </row>
    <row r="126" spans="13:22" ht="10.5" x14ac:dyDescent="0.25">
      <c r="M126" s="32">
        <v>109</v>
      </c>
      <c r="N126" s="33" t="s">
        <v>537</v>
      </c>
      <c r="O126" s="28" t="str">
        <f>VLOOKUP($M126,'Data (2)'!$B$6:$K$625,3+Suburb!$O$9)</f>
        <v>23.0</v>
      </c>
      <c r="P126" s="26">
        <f t="shared" si="7"/>
        <v>23.001090000000001</v>
      </c>
      <c r="Q126" s="15">
        <f t="shared" si="8"/>
        <v>244</v>
      </c>
      <c r="R126" s="15" t="str">
        <f t="shared" si="9"/>
        <v xml:space="preserve">Northern Buloke </v>
      </c>
      <c r="S126" s="26" t="str">
        <f t="shared" si="10"/>
        <v>30.0</v>
      </c>
      <c r="T126" s="15">
        <f t="shared" si="11"/>
        <v>30</v>
      </c>
      <c r="U126" s="15"/>
      <c r="V126" s="13"/>
    </row>
    <row r="127" spans="13:22" ht="10.5" x14ac:dyDescent="0.25">
      <c r="M127" s="32">
        <v>110</v>
      </c>
      <c r="N127" s="33" t="s">
        <v>541</v>
      </c>
      <c r="O127" s="28" t="str">
        <f>VLOOKUP($M127,'Data (2)'!$B$6:$K$625,3+Suburb!$O$9)</f>
        <v>50.8</v>
      </c>
      <c r="P127" s="26">
        <f t="shared" si="7"/>
        <v>50.801099999999998</v>
      </c>
      <c r="Q127" s="15">
        <f t="shared" si="8"/>
        <v>3</v>
      </c>
      <c r="R127" s="15" t="str">
        <f t="shared" si="9"/>
        <v xml:space="preserve">Clayton South </v>
      </c>
      <c r="S127" s="26" t="str">
        <f t="shared" si="10"/>
        <v>29.8</v>
      </c>
      <c r="T127" s="15">
        <f t="shared" si="11"/>
        <v>29.8</v>
      </c>
      <c r="U127" s="15"/>
      <c r="V127" s="13"/>
    </row>
    <row r="128" spans="13:22" ht="10.5" x14ac:dyDescent="0.25">
      <c r="M128" s="32">
        <v>111</v>
      </c>
      <c r="N128" s="33" t="s">
        <v>547</v>
      </c>
      <c r="O128" s="28" t="str">
        <f>VLOOKUP($M128,'Data (2)'!$B$6:$K$625,3+Suburb!$O$9)</f>
        <v>14.8</v>
      </c>
      <c r="P128" s="26">
        <f t="shared" si="7"/>
        <v>14.801110000000001</v>
      </c>
      <c r="Q128" s="15">
        <f t="shared" si="8"/>
        <v>438</v>
      </c>
      <c r="R128" s="15" t="str">
        <f t="shared" si="9"/>
        <v xml:space="preserve">Albanvale </v>
      </c>
      <c r="S128" s="26" t="str">
        <f t="shared" si="10"/>
        <v>29.8</v>
      </c>
      <c r="T128" s="15">
        <f t="shared" si="11"/>
        <v>29.8</v>
      </c>
      <c r="U128" s="15"/>
      <c r="V128" s="13"/>
    </row>
    <row r="129" spans="13:22" ht="10.5" x14ac:dyDescent="0.25">
      <c r="M129" s="32">
        <v>112</v>
      </c>
      <c r="N129" s="33" t="s">
        <v>549</v>
      </c>
      <c r="O129" s="28" t="str">
        <f>VLOOKUP($M129,'Data (2)'!$B$6:$K$625,3+Suburb!$O$9)</f>
        <v>20.9</v>
      </c>
      <c r="P129" s="26">
        <f t="shared" si="7"/>
        <v>20.901119999999999</v>
      </c>
      <c r="Q129" s="15">
        <f t="shared" si="8"/>
        <v>291</v>
      </c>
      <c r="R129" s="15" t="str">
        <f t="shared" si="9"/>
        <v xml:space="preserve">Noble Park </v>
      </c>
      <c r="S129" s="26" t="str">
        <f t="shared" si="10"/>
        <v>29.7</v>
      </c>
      <c r="T129" s="15">
        <f t="shared" si="11"/>
        <v>29.7</v>
      </c>
      <c r="U129" s="15"/>
      <c r="V129" s="13"/>
    </row>
    <row r="130" spans="13:22" ht="10.5" x14ac:dyDescent="0.25">
      <c r="M130" s="32">
        <v>113</v>
      </c>
      <c r="N130" s="33" t="s">
        <v>118</v>
      </c>
      <c r="O130" s="28" t="str">
        <f>VLOOKUP($M130,'Data (2)'!$B$6:$K$625,3+Suburb!$O$9)</f>
        <v>23.4</v>
      </c>
      <c r="P130" s="26">
        <f t="shared" si="7"/>
        <v>23.401129999999998</v>
      </c>
      <c r="Q130" s="15">
        <f t="shared" si="8"/>
        <v>234</v>
      </c>
      <c r="R130" s="15" t="str">
        <f t="shared" si="9"/>
        <v xml:space="preserve">Hamilton </v>
      </c>
      <c r="S130" s="26" t="str">
        <f t="shared" si="10"/>
        <v>29.7</v>
      </c>
      <c r="T130" s="15">
        <f t="shared" si="11"/>
        <v>29.7</v>
      </c>
      <c r="U130" s="15"/>
      <c r="V130" s="13"/>
    </row>
    <row r="131" spans="13:22" ht="10.5" x14ac:dyDescent="0.25">
      <c r="M131" s="32">
        <v>114</v>
      </c>
      <c r="N131" s="33" t="s">
        <v>554</v>
      </c>
      <c r="O131" s="28" t="str">
        <f>VLOOKUP($M131,'Data (2)'!$B$6:$K$625,3+Suburb!$O$9)</f>
        <v>12.5</v>
      </c>
      <c r="P131" s="26">
        <f t="shared" si="7"/>
        <v>12.501139999999999</v>
      </c>
      <c r="Q131" s="15">
        <f t="shared" si="8"/>
        <v>502</v>
      </c>
      <c r="R131" s="15" t="str">
        <f t="shared" si="9"/>
        <v xml:space="preserve">Cobram </v>
      </c>
      <c r="S131" s="26" t="str">
        <f t="shared" si="10"/>
        <v>29.6</v>
      </c>
      <c r="T131" s="15">
        <f t="shared" si="11"/>
        <v>29.6</v>
      </c>
      <c r="U131" s="15"/>
      <c r="V131" s="13"/>
    </row>
    <row r="132" spans="13:22" ht="10.5" x14ac:dyDescent="0.25">
      <c r="M132" s="32">
        <v>115</v>
      </c>
      <c r="N132" s="33" t="s">
        <v>555</v>
      </c>
      <c r="O132" s="28" t="str">
        <f>VLOOKUP($M132,'Data (2)'!$B$6:$K$625,3+Suburb!$O$9)</f>
        <v>25.1</v>
      </c>
      <c r="P132" s="26">
        <f t="shared" si="7"/>
        <v>25.101150000000001</v>
      </c>
      <c r="Q132" s="15">
        <f t="shared" si="8"/>
        <v>187</v>
      </c>
      <c r="R132" s="15" t="str">
        <f t="shared" si="9"/>
        <v xml:space="preserve">Mount Beauty and surrounds </v>
      </c>
      <c r="S132" s="26" t="str">
        <f t="shared" si="10"/>
        <v>29.4</v>
      </c>
      <c r="T132" s="15">
        <f t="shared" si="11"/>
        <v>29.4</v>
      </c>
      <c r="U132" s="15"/>
      <c r="V132" s="13"/>
    </row>
    <row r="133" spans="13:22" ht="10.5" x14ac:dyDescent="0.25">
      <c r="M133" s="32">
        <v>116</v>
      </c>
      <c r="N133" s="33" t="s">
        <v>558</v>
      </c>
      <c r="O133" s="28" t="str">
        <f>VLOOKUP($M133,'Data (2)'!$B$6:$K$625,3+Suburb!$O$9)</f>
        <v>34.8</v>
      </c>
      <c r="P133" s="26">
        <f t="shared" si="7"/>
        <v>34.801159999999996</v>
      </c>
      <c r="Q133" s="15">
        <f t="shared" si="8"/>
        <v>57</v>
      </c>
      <c r="R133" s="15" t="str">
        <f t="shared" si="9"/>
        <v xml:space="preserve">Loddon Rural South </v>
      </c>
      <c r="S133" s="26" t="str">
        <f t="shared" si="10"/>
        <v>29.4</v>
      </c>
      <c r="T133" s="15">
        <f t="shared" si="11"/>
        <v>29.4</v>
      </c>
      <c r="U133" s="15"/>
      <c r="V133" s="13"/>
    </row>
    <row r="134" spans="13:22" ht="10.5" x14ac:dyDescent="0.25">
      <c r="M134" s="32">
        <v>117</v>
      </c>
      <c r="N134" s="33" t="s">
        <v>561</v>
      </c>
      <c r="O134" s="28" t="str">
        <f>VLOOKUP($M134,'Data (2)'!$B$6:$K$625,3+Suburb!$O$9)</f>
        <v>29.3</v>
      </c>
      <c r="P134" s="26">
        <f t="shared" si="7"/>
        <v>29.301169999999999</v>
      </c>
      <c r="Q134" s="15">
        <f t="shared" si="8"/>
        <v>122</v>
      </c>
      <c r="R134" s="15" t="str">
        <f t="shared" si="9"/>
        <v xml:space="preserve">Lockwood/Ravenswood </v>
      </c>
      <c r="S134" s="26" t="str">
        <f t="shared" si="10"/>
        <v>29.4</v>
      </c>
      <c r="T134" s="15">
        <f t="shared" si="11"/>
        <v>29.4</v>
      </c>
      <c r="U134" s="15"/>
      <c r="V134" s="13"/>
    </row>
    <row r="135" spans="13:22" ht="10.5" x14ac:dyDescent="0.25">
      <c r="M135" s="32">
        <v>118</v>
      </c>
      <c r="N135" s="33" t="s">
        <v>564</v>
      </c>
      <c r="O135" s="28" t="str">
        <f>VLOOKUP($M135,'Data (2)'!$B$6:$K$625,3+Suburb!$O$9)</f>
        <v>6.3</v>
      </c>
      <c r="P135" s="26">
        <f t="shared" si="7"/>
        <v>6.3011799999999996</v>
      </c>
      <c r="Q135" s="15">
        <f t="shared" si="8"/>
        <v>600</v>
      </c>
      <c r="R135" s="15" t="str">
        <f t="shared" si="9"/>
        <v xml:space="preserve">Horsham surrounds South </v>
      </c>
      <c r="S135" s="26" t="str">
        <f t="shared" si="10"/>
        <v>29.4</v>
      </c>
      <c r="T135" s="15">
        <f t="shared" si="11"/>
        <v>29.4</v>
      </c>
      <c r="U135" s="15"/>
      <c r="V135" s="13"/>
    </row>
    <row r="136" spans="13:22" ht="10.5" x14ac:dyDescent="0.25">
      <c r="M136" s="32">
        <v>119</v>
      </c>
      <c r="N136" s="33" t="s">
        <v>565</v>
      </c>
      <c r="O136" s="28" t="str">
        <f>VLOOKUP($M136,'Data (2)'!$B$6:$K$625,3+Suburb!$O$9)</f>
        <v>17.0</v>
      </c>
      <c r="P136" s="26">
        <f t="shared" si="7"/>
        <v>17.001190000000001</v>
      </c>
      <c r="Q136" s="15">
        <f t="shared" si="8"/>
        <v>377</v>
      </c>
      <c r="R136" s="15" t="str">
        <f t="shared" si="9"/>
        <v xml:space="preserve">Cranbourne North </v>
      </c>
      <c r="S136" s="26" t="str">
        <f t="shared" si="10"/>
        <v>29.4</v>
      </c>
      <c r="T136" s="15">
        <f t="shared" si="11"/>
        <v>29.4</v>
      </c>
      <c r="U136" s="15"/>
      <c r="V136" s="13"/>
    </row>
    <row r="137" spans="13:22" ht="10.5" x14ac:dyDescent="0.25">
      <c r="M137" s="32">
        <v>120</v>
      </c>
      <c r="N137" s="33" t="s">
        <v>567</v>
      </c>
      <c r="O137" s="28" t="str">
        <f>VLOOKUP($M137,'Data (2)'!$B$6:$K$625,3+Suburb!$O$9)</f>
        <v>26.5</v>
      </c>
      <c r="P137" s="26">
        <f t="shared" si="7"/>
        <v>26.501200000000001</v>
      </c>
      <c r="Q137" s="15">
        <f t="shared" si="8"/>
        <v>156</v>
      </c>
      <c r="R137" s="15" t="str">
        <f t="shared" si="9"/>
        <v xml:space="preserve">Wodonga </v>
      </c>
      <c r="S137" s="26" t="str">
        <f t="shared" si="10"/>
        <v>29.3</v>
      </c>
      <c r="T137" s="15">
        <f t="shared" si="11"/>
        <v>29.3</v>
      </c>
      <c r="U137" s="15"/>
      <c r="V137" s="13"/>
    </row>
    <row r="138" spans="13:22" ht="10.5" x14ac:dyDescent="0.25">
      <c r="M138" s="32">
        <v>121</v>
      </c>
      <c r="N138" s="33" t="s">
        <v>570</v>
      </c>
      <c r="O138" s="28" t="str">
        <f>VLOOKUP($M138,'Data (2)'!$B$6:$K$625,3+Suburb!$O$9)</f>
        <v>17.1</v>
      </c>
      <c r="P138" s="26">
        <f t="shared" si="7"/>
        <v>17.101210000000002</v>
      </c>
      <c r="Q138" s="15">
        <f t="shared" si="8"/>
        <v>375</v>
      </c>
      <c r="R138" s="15" t="str">
        <f t="shared" si="9"/>
        <v>Melton West</v>
      </c>
      <c r="S138" s="26" t="str">
        <f t="shared" si="10"/>
        <v>29.3</v>
      </c>
      <c r="T138" s="15">
        <f t="shared" si="11"/>
        <v>29.3</v>
      </c>
      <c r="U138" s="15"/>
      <c r="V138" s="13"/>
    </row>
    <row r="139" spans="13:22" ht="10.5" x14ac:dyDescent="0.25">
      <c r="M139" s="32">
        <v>122</v>
      </c>
      <c r="N139" s="33" t="s">
        <v>570</v>
      </c>
      <c r="O139" s="28" t="str">
        <f>VLOOKUP($M139,'Data (2)'!$B$6:$K$625,3+Suburb!$O$9)</f>
        <v>17.1</v>
      </c>
      <c r="P139" s="26">
        <f t="shared" si="7"/>
        <v>17.101220000000001</v>
      </c>
      <c r="Q139" s="15">
        <f t="shared" si="8"/>
        <v>374</v>
      </c>
      <c r="R139" s="15" t="str">
        <f t="shared" si="9"/>
        <v xml:space="preserve">Castlemaine/McKenzie Hill </v>
      </c>
      <c r="S139" s="26" t="str">
        <f t="shared" si="10"/>
        <v>29.3</v>
      </c>
      <c r="T139" s="15">
        <f t="shared" si="11"/>
        <v>29.3</v>
      </c>
      <c r="U139" s="15"/>
      <c r="V139" s="13"/>
    </row>
    <row r="140" spans="13:22" ht="10.5" x14ac:dyDescent="0.25">
      <c r="M140" s="32">
        <v>123</v>
      </c>
      <c r="N140" s="33" t="s">
        <v>571</v>
      </c>
      <c r="O140" s="28" t="str">
        <f>VLOOKUP($M140,'Data (2)'!$B$6:$K$625,3+Suburb!$O$9)</f>
        <v>13.6</v>
      </c>
      <c r="P140" s="26">
        <f t="shared" si="7"/>
        <v>13.601229999999999</v>
      </c>
      <c r="Q140" s="15">
        <f t="shared" si="8"/>
        <v>470</v>
      </c>
      <c r="R140" s="15" t="str">
        <f t="shared" si="9"/>
        <v xml:space="preserve">Frankston </v>
      </c>
      <c r="S140" s="26" t="str">
        <f t="shared" si="10"/>
        <v>29.2</v>
      </c>
      <c r="T140" s="15">
        <f t="shared" si="11"/>
        <v>29.2</v>
      </c>
      <c r="U140" s="15"/>
      <c r="V140" s="13"/>
    </row>
    <row r="141" spans="13:22" ht="10.5" x14ac:dyDescent="0.25">
      <c r="M141" s="32">
        <v>124</v>
      </c>
      <c r="N141" s="33" t="s">
        <v>574</v>
      </c>
      <c r="O141" s="28" t="str">
        <f>VLOOKUP($M141,'Data (2)'!$B$6:$K$625,3+Suburb!$O$9)</f>
        <v>9.1</v>
      </c>
      <c r="P141" s="26">
        <f t="shared" si="7"/>
        <v>9.1012399999999989</v>
      </c>
      <c r="Q141" s="15">
        <f t="shared" si="8"/>
        <v>570</v>
      </c>
      <c r="R141" s="15" t="str">
        <f t="shared" si="9"/>
        <v xml:space="preserve">Camperdown </v>
      </c>
      <c r="S141" s="26" t="str">
        <f t="shared" si="10"/>
        <v>29.2</v>
      </c>
      <c r="T141" s="15">
        <f t="shared" si="11"/>
        <v>29.2</v>
      </c>
      <c r="U141" s="15"/>
      <c r="V141" s="13"/>
    </row>
    <row r="142" spans="13:22" ht="10.5" x14ac:dyDescent="0.25">
      <c r="M142" s="32">
        <v>125</v>
      </c>
      <c r="N142" s="33" t="s">
        <v>575</v>
      </c>
      <c r="O142" s="28" t="str">
        <f>VLOOKUP($M142,'Data (2)'!$B$6:$K$625,3+Suburb!$O$9)</f>
        <v>15.3</v>
      </c>
      <c r="P142" s="26">
        <f t="shared" si="7"/>
        <v>15.301250000000001</v>
      </c>
      <c r="Q142" s="15">
        <f t="shared" si="8"/>
        <v>427</v>
      </c>
      <c r="R142" s="15" t="str">
        <f t="shared" si="9"/>
        <v xml:space="preserve">Kialla </v>
      </c>
      <c r="S142" s="26" t="str">
        <f t="shared" si="10"/>
        <v>29.1</v>
      </c>
      <c r="T142" s="15">
        <f t="shared" si="11"/>
        <v>29.1</v>
      </c>
      <c r="U142" s="15"/>
      <c r="V142" s="13"/>
    </row>
    <row r="143" spans="13:22" ht="10.5" x14ac:dyDescent="0.25">
      <c r="M143" s="32">
        <v>126</v>
      </c>
      <c r="N143" s="33" t="s">
        <v>577</v>
      </c>
      <c r="O143" s="28" t="str">
        <f>VLOOKUP($M143,'Data (2)'!$B$6:$K$625,3+Suburb!$O$9)</f>
        <v>13.6</v>
      </c>
      <c r="P143" s="26">
        <f t="shared" si="7"/>
        <v>13.60126</v>
      </c>
      <c r="Q143" s="15">
        <f t="shared" si="8"/>
        <v>469</v>
      </c>
      <c r="R143" s="15" t="str">
        <f t="shared" si="9"/>
        <v xml:space="preserve">Quarry Hill </v>
      </c>
      <c r="S143" s="26" t="str">
        <f t="shared" si="10"/>
        <v>29.0</v>
      </c>
      <c r="T143" s="15">
        <f t="shared" si="11"/>
        <v>29</v>
      </c>
      <c r="U143" s="15"/>
      <c r="V143" s="13"/>
    </row>
    <row r="144" spans="13:22" ht="10.5" x14ac:dyDescent="0.25">
      <c r="M144" s="32">
        <v>127</v>
      </c>
      <c r="N144" s="33" t="s">
        <v>578</v>
      </c>
      <c r="O144" s="28" t="str">
        <f>VLOOKUP($M144,'Data (2)'!$B$6:$K$625,3+Suburb!$O$9)</f>
        <v>14.2</v>
      </c>
      <c r="P144" s="26">
        <f t="shared" si="7"/>
        <v>14.201269999999999</v>
      </c>
      <c r="Q144" s="15">
        <f t="shared" si="8"/>
        <v>455</v>
      </c>
      <c r="R144" s="15" t="str">
        <f t="shared" si="9"/>
        <v xml:space="preserve">Ross Creek/Smythesdale </v>
      </c>
      <c r="S144" s="26" t="str">
        <f t="shared" si="10"/>
        <v>28.9</v>
      </c>
      <c r="T144" s="15">
        <f t="shared" si="11"/>
        <v>28.9</v>
      </c>
      <c r="U144" s="15"/>
      <c r="V144" s="13"/>
    </row>
    <row r="145" spans="13:22" ht="10.5" x14ac:dyDescent="0.25">
      <c r="M145" s="32">
        <v>128</v>
      </c>
      <c r="N145" s="33" t="s">
        <v>581</v>
      </c>
      <c r="O145" s="28" t="str">
        <f>VLOOKUP($M145,'Data (2)'!$B$6:$K$625,3+Suburb!$O$9)</f>
        <v>51.9</v>
      </c>
      <c r="P145" s="26">
        <f t="shared" si="7"/>
        <v>51.90128</v>
      </c>
      <c r="Q145" s="15">
        <f t="shared" si="8"/>
        <v>1</v>
      </c>
      <c r="R145" s="15" t="str">
        <f t="shared" si="9"/>
        <v xml:space="preserve">Wandana Heights </v>
      </c>
      <c r="S145" s="26" t="str">
        <f t="shared" si="10"/>
        <v>28.6</v>
      </c>
      <c r="T145" s="15">
        <f t="shared" si="11"/>
        <v>28.6</v>
      </c>
      <c r="U145" s="15"/>
      <c r="V145" s="13"/>
    </row>
    <row r="146" spans="13:22" ht="10.5" x14ac:dyDescent="0.25">
      <c r="M146" s="32">
        <v>129</v>
      </c>
      <c r="N146" s="33" t="s">
        <v>584</v>
      </c>
      <c r="O146" s="28" t="str">
        <f>VLOOKUP($M146,'Data (2)'!$B$6:$K$625,3+Suburb!$O$9)</f>
        <v>15.4</v>
      </c>
      <c r="P146" s="26">
        <f t="shared" ref="P146:P209" si="12">O146+0.00001*M146</f>
        <v>15.401289999999999</v>
      </c>
      <c r="Q146" s="15">
        <f t="shared" si="8"/>
        <v>421</v>
      </c>
      <c r="R146" s="15" t="str">
        <f t="shared" si="9"/>
        <v xml:space="preserve">St Albans Park </v>
      </c>
      <c r="S146" s="26" t="str">
        <f t="shared" si="10"/>
        <v>28.6</v>
      </c>
      <c r="T146" s="15">
        <f t="shared" si="11"/>
        <v>28.6</v>
      </c>
      <c r="U146" s="15"/>
      <c r="V146" s="13"/>
    </row>
    <row r="147" spans="13:22" ht="10.5" x14ac:dyDescent="0.25">
      <c r="M147" s="32">
        <v>130</v>
      </c>
      <c r="N147" s="33" t="s">
        <v>585</v>
      </c>
      <c r="O147" s="28" t="str">
        <f>VLOOKUP($M147,'Data (2)'!$B$6:$K$625,3+Suburb!$O$9)</f>
        <v>29.8</v>
      </c>
      <c r="P147" s="26">
        <f t="shared" si="12"/>
        <v>29.801300000000001</v>
      </c>
      <c r="Q147" s="15">
        <f t="shared" ref="Q147:Q210" si="13">RANK(P147,P$18:P$637)</f>
        <v>110</v>
      </c>
      <c r="R147" s="15" t="str">
        <f t="shared" ref="R147:R210" si="14">VLOOKUP(MATCH($M147,$Q$18:$Q$637,0),$M$18:$O$637,2)</f>
        <v xml:space="preserve">Puckapunyal </v>
      </c>
      <c r="S147" s="26" t="str">
        <f t="shared" ref="S147:S210" si="15">VLOOKUP(MATCH($M147,$Q$18:$Q$637,0),$M$18:$O$637,3)</f>
        <v>28.6</v>
      </c>
      <c r="T147" s="15">
        <f t="shared" ref="T147:T210" si="16">ABS(S147)</f>
        <v>28.6</v>
      </c>
      <c r="U147" s="15"/>
      <c r="V147" s="13"/>
    </row>
    <row r="148" spans="13:22" ht="10.5" x14ac:dyDescent="0.25">
      <c r="M148" s="32">
        <v>131</v>
      </c>
      <c r="N148" s="33" t="s">
        <v>589</v>
      </c>
      <c r="O148" s="28" t="str">
        <f>VLOOKUP($M148,'Data (2)'!$B$6:$K$625,3+Suburb!$O$9)</f>
        <v>27.2</v>
      </c>
      <c r="P148" s="26">
        <f t="shared" si="12"/>
        <v>27.201309999999999</v>
      </c>
      <c r="Q148" s="15">
        <f t="shared" si="13"/>
        <v>148</v>
      </c>
      <c r="R148" s="15" t="str">
        <f t="shared" si="14"/>
        <v xml:space="preserve">Long Gully/West Bendigo/Ironbark </v>
      </c>
      <c r="S148" s="26" t="str">
        <f t="shared" si="15"/>
        <v>28.6</v>
      </c>
      <c r="T148" s="15">
        <f t="shared" si="16"/>
        <v>28.6</v>
      </c>
      <c r="U148" s="15"/>
      <c r="V148" s="13"/>
    </row>
    <row r="149" spans="13:22" ht="10.5" x14ac:dyDescent="0.25">
      <c r="M149" s="32">
        <v>132</v>
      </c>
      <c r="N149" s="33" t="s">
        <v>589</v>
      </c>
      <c r="O149" s="28" t="str">
        <f>VLOOKUP($M149,'Data (2)'!$B$6:$K$625,3+Suburb!$O$9)</f>
        <v>27.2</v>
      </c>
      <c r="P149" s="26">
        <f t="shared" si="12"/>
        <v>27.201319999999999</v>
      </c>
      <c r="Q149" s="15">
        <f t="shared" si="13"/>
        <v>147</v>
      </c>
      <c r="R149" s="15" t="str">
        <f t="shared" si="14"/>
        <v xml:space="preserve">Hoppers Crossing </v>
      </c>
      <c r="S149" s="26" t="str">
        <f t="shared" si="15"/>
        <v>28.6</v>
      </c>
      <c r="T149" s="15">
        <f t="shared" si="16"/>
        <v>28.6</v>
      </c>
      <c r="U149" s="15"/>
      <c r="V149" s="13"/>
    </row>
    <row r="150" spans="13:22" ht="10.5" x14ac:dyDescent="0.25">
      <c r="M150" s="32">
        <v>133</v>
      </c>
      <c r="N150" s="33" t="s">
        <v>592</v>
      </c>
      <c r="O150" s="28" t="str">
        <f>VLOOKUP($M150,'Data (2)'!$B$6:$K$625,3+Suburb!$O$9)</f>
        <v>14.1</v>
      </c>
      <c r="P150" s="26">
        <f t="shared" si="12"/>
        <v>14.101329999999999</v>
      </c>
      <c r="Q150" s="15">
        <f t="shared" si="13"/>
        <v>456</v>
      </c>
      <c r="R150" s="15" t="str">
        <f t="shared" si="14"/>
        <v xml:space="preserve">Flora Hill </v>
      </c>
      <c r="S150" s="26" t="str">
        <f t="shared" si="15"/>
        <v>28.6</v>
      </c>
      <c r="T150" s="15">
        <f t="shared" si="16"/>
        <v>28.6</v>
      </c>
      <c r="U150" s="15"/>
      <c r="V150" s="13"/>
    </row>
    <row r="151" spans="13:22" ht="10.5" x14ac:dyDescent="0.25">
      <c r="M151" s="32">
        <v>134</v>
      </c>
      <c r="N151" s="33" t="s">
        <v>594</v>
      </c>
      <c r="O151" s="28" t="str">
        <f>VLOOKUP($M151,'Data (2)'!$B$6:$K$625,3+Suburb!$O$9)</f>
        <v>23.4</v>
      </c>
      <c r="P151" s="26">
        <f t="shared" si="12"/>
        <v>23.401339999999998</v>
      </c>
      <c r="Q151" s="15">
        <f t="shared" si="13"/>
        <v>233</v>
      </c>
      <c r="R151" s="15" t="str">
        <f t="shared" si="14"/>
        <v xml:space="preserve">Kurunjang </v>
      </c>
      <c r="S151" s="26" t="str">
        <f t="shared" si="15"/>
        <v>28.5</v>
      </c>
      <c r="T151" s="15">
        <f t="shared" si="16"/>
        <v>28.5</v>
      </c>
      <c r="U151" s="15"/>
      <c r="V151" s="13"/>
    </row>
    <row r="152" spans="13:22" ht="10.5" x14ac:dyDescent="0.25">
      <c r="M152" s="32">
        <v>135</v>
      </c>
      <c r="N152" s="33" t="s">
        <v>596</v>
      </c>
      <c r="O152" s="28" t="str">
        <f>VLOOKUP($M152,'Data (2)'!$B$6:$K$625,3+Suburb!$O$9)</f>
        <v>13.6</v>
      </c>
      <c r="P152" s="26">
        <f t="shared" si="12"/>
        <v>13.60135</v>
      </c>
      <c r="Q152" s="15">
        <f t="shared" si="13"/>
        <v>468</v>
      </c>
      <c r="R152" s="15" t="str">
        <f t="shared" si="14"/>
        <v xml:space="preserve">Endeavour Hills/Lysterfield South </v>
      </c>
      <c r="S152" s="26" t="str">
        <f t="shared" si="15"/>
        <v>28.4</v>
      </c>
      <c r="T152" s="15">
        <f t="shared" si="16"/>
        <v>28.4</v>
      </c>
      <c r="U152" s="15"/>
      <c r="V152" s="13"/>
    </row>
    <row r="153" spans="13:22" ht="10.5" x14ac:dyDescent="0.25">
      <c r="M153" s="32">
        <v>136</v>
      </c>
      <c r="N153" s="33" t="s">
        <v>597</v>
      </c>
      <c r="O153" s="28" t="str">
        <f>VLOOKUP($M153,'Data (2)'!$B$6:$K$625,3+Suburb!$O$9)</f>
        <v>29.6</v>
      </c>
      <c r="P153" s="26">
        <f t="shared" si="12"/>
        <v>29.60136</v>
      </c>
      <c r="Q153" s="15">
        <f t="shared" si="13"/>
        <v>114</v>
      </c>
      <c r="R153" s="15" t="str">
        <f t="shared" si="14"/>
        <v xml:space="preserve">Werribee South/Cocoroc </v>
      </c>
      <c r="S153" s="26" t="str">
        <f t="shared" si="15"/>
        <v>28.3</v>
      </c>
      <c r="T153" s="15">
        <f t="shared" si="16"/>
        <v>28.3</v>
      </c>
      <c r="U153" s="15"/>
      <c r="V153" s="13"/>
    </row>
    <row r="154" spans="13:22" ht="10.5" x14ac:dyDescent="0.25">
      <c r="M154" s="32">
        <v>137</v>
      </c>
      <c r="N154" s="33" t="s">
        <v>600</v>
      </c>
      <c r="O154" s="28" t="str">
        <f>VLOOKUP($M154,'Data (2)'!$B$6:$K$625,3+Suburb!$O$9)</f>
        <v>12.7</v>
      </c>
      <c r="P154" s="26">
        <f t="shared" si="12"/>
        <v>12.701369999999999</v>
      </c>
      <c r="Q154" s="15">
        <f t="shared" si="13"/>
        <v>495</v>
      </c>
      <c r="R154" s="15" t="str">
        <f t="shared" si="14"/>
        <v xml:space="preserve">Crib Point/HMAS Cerberus </v>
      </c>
      <c r="S154" s="26" t="str">
        <f t="shared" si="15"/>
        <v>28.3</v>
      </c>
      <c r="T154" s="15">
        <f t="shared" si="16"/>
        <v>28.3</v>
      </c>
      <c r="U154" s="15"/>
      <c r="V154" s="13"/>
    </row>
    <row r="155" spans="13:22" ht="10.5" x14ac:dyDescent="0.25">
      <c r="M155" s="32">
        <v>138</v>
      </c>
      <c r="N155" s="33" t="s">
        <v>604</v>
      </c>
      <c r="O155" s="28" t="str">
        <f>VLOOKUP($M155,'Data (2)'!$B$6:$K$625,3+Suburb!$O$9)</f>
        <v>12.4</v>
      </c>
      <c r="P155" s="26">
        <f t="shared" si="12"/>
        <v>12.40138</v>
      </c>
      <c r="Q155" s="15">
        <f t="shared" si="13"/>
        <v>504</v>
      </c>
      <c r="R155" s="15" t="str">
        <f t="shared" si="14"/>
        <v xml:space="preserve">Springvale </v>
      </c>
      <c r="S155" s="26" t="str">
        <f t="shared" si="15"/>
        <v>28.2</v>
      </c>
      <c r="T155" s="15">
        <f t="shared" si="16"/>
        <v>28.2</v>
      </c>
      <c r="U155" s="15"/>
      <c r="V155" s="13"/>
    </row>
    <row r="156" spans="13:22" ht="10.5" x14ac:dyDescent="0.25">
      <c r="M156" s="32">
        <v>139</v>
      </c>
      <c r="N156" s="33" t="s">
        <v>606</v>
      </c>
      <c r="O156" s="28" t="str">
        <f>VLOOKUP($M156,'Data (2)'!$B$6:$K$625,3+Suburb!$O$9)</f>
        <v>17.0</v>
      </c>
      <c r="P156" s="26">
        <f t="shared" si="12"/>
        <v>17.001390000000001</v>
      </c>
      <c r="Q156" s="15">
        <f t="shared" si="13"/>
        <v>376</v>
      </c>
      <c r="R156" s="15" t="str">
        <f t="shared" si="14"/>
        <v xml:space="preserve">Leongatha/Hallston </v>
      </c>
      <c r="S156" s="26" t="str">
        <f t="shared" si="15"/>
        <v>28.2</v>
      </c>
      <c r="T156" s="15">
        <f t="shared" si="16"/>
        <v>28.2</v>
      </c>
      <c r="U156" s="15"/>
      <c r="V156" s="13"/>
    </row>
    <row r="157" spans="13:22" ht="10.5" x14ac:dyDescent="0.25">
      <c r="M157" s="32">
        <v>140</v>
      </c>
      <c r="N157" s="33" t="s">
        <v>607</v>
      </c>
      <c r="O157" s="28" t="str">
        <f>VLOOKUP($M157,'Data (2)'!$B$6:$K$625,3+Suburb!$O$9)</f>
        <v>17.6</v>
      </c>
      <c r="P157" s="26">
        <f t="shared" si="12"/>
        <v>17.601400000000002</v>
      </c>
      <c r="Q157" s="15">
        <f t="shared" si="13"/>
        <v>367</v>
      </c>
      <c r="R157" s="15" t="str">
        <f t="shared" si="14"/>
        <v xml:space="preserve">Shepparton surrounds South </v>
      </c>
      <c r="S157" s="26" t="str">
        <f t="shared" si="15"/>
        <v>28.1</v>
      </c>
      <c r="T157" s="15">
        <f t="shared" si="16"/>
        <v>28.1</v>
      </c>
      <c r="U157" s="15"/>
      <c r="V157" s="13"/>
    </row>
    <row r="158" spans="13:22" ht="10.5" x14ac:dyDescent="0.25">
      <c r="M158" s="32">
        <v>141</v>
      </c>
      <c r="N158" s="33" t="s">
        <v>609</v>
      </c>
      <c r="O158" s="28" t="str">
        <f>VLOOKUP($M158,'Data (2)'!$B$6:$K$625,3+Suburb!$O$9)</f>
        <v>42.2</v>
      </c>
      <c r="P158" s="26">
        <f t="shared" si="12"/>
        <v>42.201410000000003</v>
      </c>
      <c r="Q158" s="15">
        <f t="shared" si="13"/>
        <v>21</v>
      </c>
      <c r="R158" s="15" t="str">
        <f t="shared" si="14"/>
        <v xml:space="preserve">Koroit </v>
      </c>
      <c r="S158" s="26" t="str">
        <f t="shared" si="15"/>
        <v>27.9</v>
      </c>
      <c r="T158" s="15">
        <f t="shared" si="16"/>
        <v>27.9</v>
      </c>
      <c r="U158" s="15"/>
      <c r="V158" s="13"/>
    </row>
    <row r="159" spans="13:22" ht="10.5" x14ac:dyDescent="0.25">
      <c r="M159" s="32">
        <v>142</v>
      </c>
      <c r="N159" s="33" t="s">
        <v>612</v>
      </c>
      <c r="O159" s="28" t="str">
        <f>VLOOKUP($M159,'Data (2)'!$B$6:$K$625,3+Suburb!$O$9)</f>
        <v>30.2</v>
      </c>
      <c r="P159" s="26">
        <f t="shared" si="12"/>
        <v>30.201419999999999</v>
      </c>
      <c r="Q159" s="15">
        <f t="shared" si="13"/>
        <v>107</v>
      </c>
      <c r="R159" s="15" t="str">
        <f t="shared" si="14"/>
        <v xml:space="preserve">St Arnaud and surrounds </v>
      </c>
      <c r="S159" s="26" t="str">
        <f t="shared" si="15"/>
        <v>27.6</v>
      </c>
      <c r="T159" s="15">
        <f t="shared" si="16"/>
        <v>27.6</v>
      </c>
      <c r="U159" s="15"/>
      <c r="V159" s="13"/>
    </row>
    <row r="160" spans="13:22" ht="10.5" x14ac:dyDescent="0.25">
      <c r="M160" s="32">
        <v>143</v>
      </c>
      <c r="N160" s="33" t="s">
        <v>614</v>
      </c>
      <c r="O160" s="28" t="str">
        <f>VLOOKUP($M160,'Data (2)'!$B$6:$K$625,3+Suburb!$O$9)</f>
        <v>3.0</v>
      </c>
      <c r="P160" s="26">
        <f t="shared" si="12"/>
        <v>3.00143</v>
      </c>
      <c r="Q160" s="15">
        <f t="shared" si="13"/>
        <v>616</v>
      </c>
      <c r="R160" s="15" t="str">
        <f t="shared" si="14"/>
        <v>Brookfield</v>
      </c>
      <c r="S160" s="26" t="str">
        <f t="shared" si="15"/>
        <v>27.6</v>
      </c>
      <c r="T160" s="15">
        <f t="shared" si="16"/>
        <v>27.6</v>
      </c>
      <c r="U160" s="15"/>
      <c r="V160" s="13"/>
    </row>
    <row r="161" spans="13:22" ht="10.5" x14ac:dyDescent="0.25">
      <c r="M161" s="32">
        <v>144</v>
      </c>
      <c r="N161" s="33" t="s">
        <v>615</v>
      </c>
      <c r="O161" s="28" t="str">
        <f>VLOOKUP($M161,'Data (2)'!$B$6:$K$625,3+Suburb!$O$9)</f>
        <v>20.0</v>
      </c>
      <c r="P161" s="26">
        <f t="shared" si="12"/>
        <v>20.001439999999999</v>
      </c>
      <c r="Q161" s="15">
        <f t="shared" si="13"/>
        <v>319</v>
      </c>
      <c r="R161" s="15" t="str">
        <f t="shared" si="14"/>
        <v xml:space="preserve">Yackandandah </v>
      </c>
      <c r="S161" s="26" t="str">
        <f t="shared" si="15"/>
        <v>27.3</v>
      </c>
      <c r="T161" s="15">
        <f t="shared" si="16"/>
        <v>27.3</v>
      </c>
      <c r="U161" s="15"/>
      <c r="V161" s="13"/>
    </row>
    <row r="162" spans="13:22" ht="10.5" x14ac:dyDescent="0.25">
      <c r="M162" s="32">
        <v>145</v>
      </c>
      <c r="N162" s="33" t="s">
        <v>616</v>
      </c>
      <c r="O162" s="28" t="str">
        <f>VLOOKUP($M162,'Data (2)'!$B$6:$K$625,3+Suburb!$O$9)</f>
        <v>46.2</v>
      </c>
      <c r="P162" s="26">
        <f t="shared" si="12"/>
        <v>46.201450000000001</v>
      </c>
      <c r="Q162" s="15">
        <f t="shared" si="13"/>
        <v>10</v>
      </c>
      <c r="R162" s="15" t="str">
        <f t="shared" si="14"/>
        <v xml:space="preserve">Shepparton Rural South </v>
      </c>
      <c r="S162" s="26" t="str">
        <f t="shared" si="15"/>
        <v>27.3</v>
      </c>
      <c r="T162" s="15">
        <f t="shared" si="16"/>
        <v>27.3</v>
      </c>
      <c r="U162" s="15"/>
      <c r="V162" s="13"/>
    </row>
    <row r="163" spans="13:22" ht="10.5" x14ac:dyDescent="0.25">
      <c r="M163" s="32">
        <v>146</v>
      </c>
      <c r="N163" s="33" t="s">
        <v>618</v>
      </c>
      <c r="O163" s="28" t="str">
        <f>VLOOKUP($M163,'Data (2)'!$B$6:$K$625,3+Suburb!$O$9)</f>
        <v>40.5</v>
      </c>
      <c r="P163" s="26">
        <f t="shared" si="12"/>
        <v>40.501460000000002</v>
      </c>
      <c r="Q163" s="15">
        <f t="shared" si="13"/>
        <v>32</v>
      </c>
      <c r="R163" s="15" t="str">
        <f t="shared" si="14"/>
        <v xml:space="preserve">Elliminyt </v>
      </c>
      <c r="S163" s="26" t="str">
        <f t="shared" si="15"/>
        <v>27.3</v>
      </c>
      <c r="T163" s="15">
        <f t="shared" si="16"/>
        <v>27.3</v>
      </c>
      <c r="U163" s="15"/>
      <c r="V163" s="13"/>
    </row>
    <row r="164" spans="13:22" ht="10.5" x14ac:dyDescent="0.25">
      <c r="M164" s="32">
        <v>147</v>
      </c>
      <c r="N164" s="33" t="s">
        <v>620</v>
      </c>
      <c r="O164" s="28" t="str">
        <f>VLOOKUP($M164,'Data (2)'!$B$6:$K$625,3+Suburb!$O$9)</f>
        <v>40.4</v>
      </c>
      <c r="P164" s="26">
        <f t="shared" si="12"/>
        <v>40.401469999999996</v>
      </c>
      <c r="Q164" s="15">
        <f t="shared" si="13"/>
        <v>33</v>
      </c>
      <c r="R164" s="15" t="str">
        <f t="shared" si="14"/>
        <v xml:space="preserve">Clayton/Notting Hill </v>
      </c>
      <c r="S164" s="26" t="str">
        <f t="shared" si="15"/>
        <v>27.2</v>
      </c>
      <c r="T164" s="15">
        <f t="shared" si="16"/>
        <v>27.2</v>
      </c>
      <c r="U164" s="15"/>
      <c r="V164" s="13"/>
    </row>
    <row r="165" spans="13:22" ht="10.5" x14ac:dyDescent="0.25">
      <c r="M165" s="32">
        <v>148</v>
      </c>
      <c r="N165" s="33" t="s">
        <v>624</v>
      </c>
      <c r="O165" s="28" t="str">
        <f>VLOOKUP($M165,'Data (2)'!$B$6:$K$625,3+Suburb!$O$9)</f>
        <v>18.3</v>
      </c>
      <c r="P165" s="26">
        <f t="shared" si="12"/>
        <v>18.301480000000002</v>
      </c>
      <c r="Q165" s="15">
        <f t="shared" si="13"/>
        <v>350</v>
      </c>
      <c r="R165" s="15" t="str">
        <f t="shared" si="14"/>
        <v xml:space="preserve">Clayton/Notting Hill </v>
      </c>
      <c r="S165" s="26" t="str">
        <f t="shared" si="15"/>
        <v>27.2</v>
      </c>
      <c r="T165" s="15">
        <f t="shared" si="16"/>
        <v>27.2</v>
      </c>
      <c r="U165" s="15"/>
      <c r="V165" s="13"/>
    </row>
    <row r="166" spans="13:22" ht="10.5" x14ac:dyDescent="0.25">
      <c r="M166" s="32">
        <v>149</v>
      </c>
      <c r="N166" s="33" t="s">
        <v>625</v>
      </c>
      <c r="O166" s="28" t="str">
        <f>VLOOKUP($M166,'Data (2)'!$B$6:$K$625,3+Suburb!$O$9)</f>
        <v>26.1</v>
      </c>
      <c r="P166" s="26">
        <f t="shared" si="12"/>
        <v>26.101490000000002</v>
      </c>
      <c r="Q166" s="15">
        <f t="shared" si="13"/>
        <v>164</v>
      </c>
      <c r="R166" s="15" t="str">
        <f t="shared" si="14"/>
        <v>Williams Landing</v>
      </c>
      <c r="S166" s="26" t="str">
        <f t="shared" si="15"/>
        <v>26.9</v>
      </c>
      <c r="T166" s="15">
        <f t="shared" si="16"/>
        <v>26.9</v>
      </c>
      <c r="U166" s="15"/>
      <c r="V166" s="13"/>
    </row>
    <row r="167" spans="13:22" ht="10.5" x14ac:dyDescent="0.25">
      <c r="M167" s="32">
        <v>150</v>
      </c>
      <c r="N167" s="33" t="s">
        <v>628</v>
      </c>
      <c r="O167" s="28" t="str">
        <f>VLOOKUP($M167,'Data (2)'!$B$6:$K$625,3+Suburb!$O$9)</f>
        <v>32.5</v>
      </c>
      <c r="P167" s="26">
        <f t="shared" si="12"/>
        <v>32.5015</v>
      </c>
      <c r="Q167" s="15">
        <f t="shared" si="13"/>
        <v>82</v>
      </c>
      <c r="R167" s="15" t="str">
        <f t="shared" si="14"/>
        <v xml:space="preserve">Horsham/Haven </v>
      </c>
      <c r="S167" s="26" t="str">
        <f t="shared" si="15"/>
        <v>26.9</v>
      </c>
      <c r="T167" s="15">
        <f t="shared" si="16"/>
        <v>26.9</v>
      </c>
      <c r="U167" s="15"/>
      <c r="V167" s="13"/>
    </row>
    <row r="168" spans="13:22" ht="10.5" x14ac:dyDescent="0.25">
      <c r="M168" s="32">
        <v>151</v>
      </c>
      <c r="N168" s="33" t="s">
        <v>631</v>
      </c>
      <c r="O168" s="28" t="str">
        <f>VLOOKUP($M168,'Data (2)'!$B$6:$K$625,3+Suburb!$O$9)</f>
        <v>24.7</v>
      </c>
      <c r="P168" s="26">
        <f t="shared" si="12"/>
        <v>24.701509999999999</v>
      </c>
      <c r="Q168" s="15">
        <f t="shared" si="13"/>
        <v>198</v>
      </c>
      <c r="R168" s="15" t="str">
        <f t="shared" si="14"/>
        <v xml:space="preserve">Heidelberg Heights </v>
      </c>
      <c r="S168" s="26" t="str">
        <f t="shared" si="15"/>
        <v>26.9</v>
      </c>
      <c r="T168" s="15">
        <f t="shared" si="16"/>
        <v>26.9</v>
      </c>
      <c r="U168" s="15"/>
      <c r="V168" s="13"/>
    </row>
    <row r="169" spans="13:22" ht="10.5" x14ac:dyDescent="0.25">
      <c r="M169" s="32">
        <v>152</v>
      </c>
      <c r="N169" s="33" t="s">
        <v>634</v>
      </c>
      <c r="O169" s="28" t="str">
        <f>VLOOKUP($M169,'Data (2)'!$B$6:$K$625,3+Suburb!$O$9)</f>
        <v>29.4</v>
      </c>
      <c r="P169" s="26">
        <f t="shared" si="12"/>
        <v>29.401519999999998</v>
      </c>
      <c r="Q169" s="15">
        <f t="shared" si="13"/>
        <v>119</v>
      </c>
      <c r="R169" s="15" t="str">
        <f t="shared" si="14"/>
        <v>Hillside</v>
      </c>
      <c r="S169" s="26" t="str">
        <f t="shared" si="15"/>
        <v>26.8</v>
      </c>
      <c r="T169" s="15">
        <f t="shared" si="16"/>
        <v>26.8</v>
      </c>
      <c r="U169" s="15"/>
      <c r="V169" s="13"/>
    </row>
    <row r="170" spans="13:22" ht="10.5" x14ac:dyDescent="0.25">
      <c r="M170" s="32">
        <v>153</v>
      </c>
      <c r="N170" s="33" t="s">
        <v>637</v>
      </c>
      <c r="O170" s="28" t="str">
        <f>VLOOKUP($M170,'Data (2)'!$B$6:$K$625,3+Suburb!$O$9)</f>
        <v>25.1</v>
      </c>
      <c r="P170" s="26">
        <f t="shared" si="12"/>
        <v>25.10153</v>
      </c>
      <c r="Q170" s="15">
        <f t="shared" si="13"/>
        <v>186</v>
      </c>
      <c r="R170" s="15" t="str">
        <f t="shared" si="14"/>
        <v xml:space="preserve">Spring Gully </v>
      </c>
      <c r="S170" s="26" t="str">
        <f t="shared" si="15"/>
        <v>26.7</v>
      </c>
      <c r="T170" s="15">
        <f t="shared" si="16"/>
        <v>26.7</v>
      </c>
      <c r="U170" s="15"/>
      <c r="V170" s="13"/>
    </row>
    <row r="171" spans="13:22" ht="10.5" x14ac:dyDescent="0.25">
      <c r="M171" s="32">
        <v>154</v>
      </c>
      <c r="N171" s="33" t="s">
        <v>639</v>
      </c>
      <c r="O171" s="28" t="str">
        <f>VLOOKUP($M171,'Data (2)'!$B$6:$K$625,3+Suburb!$O$9)</f>
        <v>24.5</v>
      </c>
      <c r="P171" s="26">
        <f t="shared" si="12"/>
        <v>24.501539999999999</v>
      </c>
      <c r="Q171" s="15">
        <f t="shared" si="13"/>
        <v>206</v>
      </c>
      <c r="R171" s="15" t="str">
        <f t="shared" si="14"/>
        <v xml:space="preserve">Mont Albert North </v>
      </c>
      <c r="S171" s="26" t="str">
        <f t="shared" si="15"/>
        <v>26.5</v>
      </c>
      <c r="T171" s="15">
        <f t="shared" si="16"/>
        <v>26.5</v>
      </c>
      <c r="U171" s="15"/>
      <c r="V171" s="13"/>
    </row>
    <row r="172" spans="13:22" ht="10.5" x14ac:dyDescent="0.25">
      <c r="M172" s="32">
        <v>155</v>
      </c>
      <c r="N172" s="33" t="s">
        <v>641</v>
      </c>
      <c r="O172" s="28" t="str">
        <f>VLOOKUP($M172,'Data (2)'!$B$6:$K$625,3+Suburb!$O$9)</f>
        <v>28.3</v>
      </c>
      <c r="P172" s="26">
        <f t="shared" si="12"/>
        <v>28.301550000000002</v>
      </c>
      <c r="Q172" s="15">
        <f t="shared" si="13"/>
        <v>137</v>
      </c>
      <c r="R172" s="15" t="str">
        <f t="shared" si="14"/>
        <v xml:space="preserve">Garfield/Tynong </v>
      </c>
      <c r="S172" s="26" t="str">
        <f t="shared" si="15"/>
        <v>26.5</v>
      </c>
      <c r="T172" s="15">
        <f t="shared" si="16"/>
        <v>26.5</v>
      </c>
      <c r="U172" s="15"/>
      <c r="V172" s="13"/>
    </row>
    <row r="173" spans="13:22" ht="10.5" x14ac:dyDescent="0.25">
      <c r="M173" s="32">
        <v>156</v>
      </c>
      <c r="N173" s="33" t="s">
        <v>643</v>
      </c>
      <c r="O173" s="28" t="str">
        <f>VLOOKUP($M173,'Data (2)'!$B$6:$K$625,3+Suburb!$O$9)</f>
        <v>12.8</v>
      </c>
      <c r="P173" s="26">
        <f t="shared" si="12"/>
        <v>12.80156</v>
      </c>
      <c r="Q173" s="15">
        <f t="shared" si="13"/>
        <v>493</v>
      </c>
      <c r="R173" s="15" t="str">
        <f t="shared" si="14"/>
        <v xml:space="preserve">Caulfield South </v>
      </c>
      <c r="S173" s="26" t="str">
        <f t="shared" si="15"/>
        <v>26.5</v>
      </c>
      <c r="T173" s="15">
        <f t="shared" si="16"/>
        <v>26.5</v>
      </c>
      <c r="U173" s="15"/>
      <c r="V173" s="13"/>
    </row>
    <row r="174" spans="13:22" ht="10.5" x14ac:dyDescent="0.25">
      <c r="M174" s="32">
        <v>157</v>
      </c>
      <c r="N174" s="33" t="s">
        <v>645</v>
      </c>
      <c r="O174" s="28" t="str">
        <f>VLOOKUP($M174,'Data (2)'!$B$6:$K$625,3+Suburb!$O$9)</f>
        <v>6.4</v>
      </c>
      <c r="P174" s="26">
        <f t="shared" si="12"/>
        <v>6.4015700000000004</v>
      </c>
      <c r="Q174" s="15">
        <f t="shared" si="13"/>
        <v>597</v>
      </c>
      <c r="R174" s="15" t="str">
        <f t="shared" si="14"/>
        <v xml:space="preserve">Portland </v>
      </c>
      <c r="S174" s="26" t="str">
        <f t="shared" si="15"/>
        <v>26.3</v>
      </c>
      <c r="T174" s="15">
        <f t="shared" si="16"/>
        <v>26.3</v>
      </c>
      <c r="U174" s="15"/>
      <c r="V174" s="13"/>
    </row>
    <row r="175" spans="13:22" ht="10.5" x14ac:dyDescent="0.25">
      <c r="M175" s="32">
        <v>158</v>
      </c>
      <c r="N175" s="33" t="s">
        <v>646</v>
      </c>
      <c r="O175" s="28" t="str">
        <f>VLOOKUP($M175,'Data (2)'!$B$6:$K$625,3+Suburb!$O$9)</f>
        <v>6.7</v>
      </c>
      <c r="P175" s="26">
        <f t="shared" si="12"/>
        <v>6.7015799999999999</v>
      </c>
      <c r="Q175" s="15">
        <f t="shared" si="13"/>
        <v>596</v>
      </c>
      <c r="R175" s="15" t="str">
        <f t="shared" si="14"/>
        <v xml:space="preserve">Portarlington </v>
      </c>
      <c r="S175" s="26" t="str">
        <f t="shared" si="15"/>
        <v>26.3</v>
      </c>
      <c r="T175" s="15">
        <f t="shared" si="16"/>
        <v>26.3</v>
      </c>
      <c r="U175" s="15"/>
      <c r="V175" s="13"/>
    </row>
    <row r="176" spans="13:22" ht="10.5" x14ac:dyDescent="0.25">
      <c r="M176" s="32">
        <v>159</v>
      </c>
      <c r="N176" s="33" t="s">
        <v>648</v>
      </c>
      <c r="O176" s="28" t="str">
        <f>VLOOKUP($M176,'Data (2)'!$B$6:$K$625,3+Suburb!$O$9)</f>
        <v>17.5</v>
      </c>
      <c r="P176" s="26">
        <f t="shared" si="12"/>
        <v>17.50159</v>
      </c>
      <c r="Q176" s="15">
        <f t="shared" si="13"/>
        <v>368</v>
      </c>
      <c r="R176" s="15" t="str">
        <f t="shared" si="14"/>
        <v xml:space="preserve">Maryknoll and surrounds </v>
      </c>
      <c r="S176" s="26" t="str">
        <f t="shared" si="15"/>
        <v>26.3</v>
      </c>
      <c r="T176" s="15">
        <f t="shared" si="16"/>
        <v>26.3</v>
      </c>
      <c r="U176" s="15"/>
      <c r="V176" s="13"/>
    </row>
    <row r="177" spans="13:22" ht="10.5" x14ac:dyDescent="0.25">
      <c r="M177" s="32">
        <v>160</v>
      </c>
      <c r="N177" s="33" t="s">
        <v>649</v>
      </c>
      <c r="O177" s="28" t="str">
        <f>VLOOKUP($M177,'Data (2)'!$B$6:$K$625,3+Suburb!$O$9)</f>
        <v>48.2</v>
      </c>
      <c r="P177" s="26">
        <f t="shared" si="12"/>
        <v>48.201600000000006</v>
      </c>
      <c r="Q177" s="15">
        <f t="shared" si="13"/>
        <v>8</v>
      </c>
      <c r="R177" s="15" t="str">
        <f t="shared" si="14"/>
        <v xml:space="preserve">Lucknow/Bruthen and surrounds </v>
      </c>
      <c r="S177" s="26" t="str">
        <f t="shared" si="15"/>
        <v>26.3</v>
      </c>
      <c r="T177" s="15">
        <f t="shared" si="16"/>
        <v>26.3</v>
      </c>
      <c r="U177" s="15"/>
      <c r="V177" s="13"/>
    </row>
    <row r="178" spans="13:22" ht="10.5" x14ac:dyDescent="0.25">
      <c r="M178" s="32">
        <v>161</v>
      </c>
      <c r="N178" s="33" t="s">
        <v>654</v>
      </c>
      <c r="O178" s="28" t="str">
        <f>VLOOKUP($M178,'Data (2)'!$B$6:$K$625,3+Suburb!$O$9)</f>
        <v>33.5</v>
      </c>
      <c r="P178" s="26">
        <f t="shared" si="12"/>
        <v>33.501609999999999</v>
      </c>
      <c r="Q178" s="15">
        <f t="shared" si="13"/>
        <v>69</v>
      </c>
      <c r="R178" s="15" t="str">
        <f t="shared" si="14"/>
        <v xml:space="preserve">Hampton Park </v>
      </c>
      <c r="S178" s="26" t="str">
        <f t="shared" si="15"/>
        <v>26.3</v>
      </c>
      <c r="T178" s="15">
        <f t="shared" si="16"/>
        <v>26.3</v>
      </c>
      <c r="U178" s="15"/>
      <c r="V178" s="13"/>
    </row>
    <row r="179" spans="13:22" ht="10.5" x14ac:dyDescent="0.25">
      <c r="M179" s="32">
        <v>162</v>
      </c>
      <c r="N179" s="33" t="s">
        <v>657</v>
      </c>
      <c r="O179" s="28" t="str">
        <f>VLOOKUP($M179,'Data (2)'!$B$6:$K$625,3+Suburb!$O$9)</f>
        <v>24.6</v>
      </c>
      <c r="P179" s="26">
        <f t="shared" si="12"/>
        <v>24.60162</v>
      </c>
      <c r="Q179" s="15">
        <f t="shared" si="13"/>
        <v>202</v>
      </c>
      <c r="R179" s="15" t="str">
        <f t="shared" si="14"/>
        <v xml:space="preserve">Baxter </v>
      </c>
      <c r="S179" s="26" t="str">
        <f t="shared" si="15"/>
        <v>26.3</v>
      </c>
      <c r="T179" s="15">
        <f t="shared" si="16"/>
        <v>26.3</v>
      </c>
      <c r="U179" s="15"/>
      <c r="V179" s="13"/>
    </row>
    <row r="180" spans="13:22" ht="10.5" x14ac:dyDescent="0.25">
      <c r="M180" s="32">
        <v>163</v>
      </c>
      <c r="N180" s="33" t="s">
        <v>661</v>
      </c>
      <c r="O180" s="28" t="str">
        <f>VLOOKUP($M180,'Data (2)'!$B$6:$K$625,3+Suburb!$O$9)</f>
        <v>41.7</v>
      </c>
      <c r="P180" s="26">
        <f t="shared" si="12"/>
        <v>41.701630000000002</v>
      </c>
      <c r="Q180" s="15">
        <f t="shared" si="13"/>
        <v>26</v>
      </c>
      <c r="R180" s="15" t="str">
        <f t="shared" si="14"/>
        <v xml:space="preserve">Sale </v>
      </c>
      <c r="S180" s="26" t="str">
        <f t="shared" si="15"/>
        <v>26.1</v>
      </c>
      <c r="T180" s="15">
        <f t="shared" si="16"/>
        <v>26.1</v>
      </c>
      <c r="U180" s="15"/>
      <c r="V180" s="13"/>
    </row>
    <row r="181" spans="13:22" ht="10.5" x14ac:dyDescent="0.25">
      <c r="M181" s="32">
        <v>164</v>
      </c>
      <c r="N181" s="33" t="s">
        <v>664</v>
      </c>
      <c r="O181" s="28" t="str">
        <f>VLOOKUP($M181,'Data (2)'!$B$6:$K$625,3+Suburb!$O$9)</f>
        <v>23.1</v>
      </c>
      <c r="P181" s="26">
        <f t="shared" si="12"/>
        <v>23.10164</v>
      </c>
      <c r="Q181" s="15">
        <f t="shared" si="13"/>
        <v>242</v>
      </c>
      <c r="R181" s="15" t="str">
        <f t="shared" si="14"/>
        <v xml:space="preserve">Craigieburn </v>
      </c>
      <c r="S181" s="26" t="str">
        <f t="shared" si="15"/>
        <v>26.1</v>
      </c>
      <c r="T181" s="15">
        <f t="shared" si="16"/>
        <v>26.1</v>
      </c>
      <c r="U181" s="15"/>
      <c r="V181" s="13"/>
    </row>
    <row r="182" spans="13:22" ht="10.5" x14ac:dyDescent="0.25">
      <c r="M182" s="32">
        <v>165</v>
      </c>
      <c r="N182" s="33" t="s">
        <v>666</v>
      </c>
      <c r="O182" s="28" t="str">
        <f>VLOOKUP($M182,'Data (2)'!$B$6:$K$625,3+Suburb!$O$9)</f>
        <v>11.5</v>
      </c>
      <c r="P182" s="26">
        <f t="shared" si="12"/>
        <v>11.50165</v>
      </c>
      <c r="Q182" s="15">
        <f t="shared" si="13"/>
        <v>530</v>
      </c>
      <c r="R182" s="15" t="str">
        <f t="shared" si="14"/>
        <v xml:space="preserve">West Wodonga </v>
      </c>
      <c r="S182" s="26" t="str">
        <f t="shared" si="15"/>
        <v>26.0</v>
      </c>
      <c r="T182" s="15">
        <f t="shared" si="16"/>
        <v>26</v>
      </c>
      <c r="U182" s="15"/>
      <c r="V182" s="13"/>
    </row>
    <row r="183" spans="13:22" ht="10.5" x14ac:dyDescent="0.25">
      <c r="M183" s="32">
        <v>166</v>
      </c>
      <c r="N183" s="33" t="s">
        <v>668</v>
      </c>
      <c r="O183" s="28" t="str">
        <f>VLOOKUP($M183,'Data (2)'!$B$6:$K$625,3+Suburb!$O$9)</f>
        <v>16.7</v>
      </c>
      <c r="P183" s="26">
        <f t="shared" si="12"/>
        <v>16.70166</v>
      </c>
      <c r="Q183" s="15">
        <f t="shared" si="13"/>
        <v>389</v>
      </c>
      <c r="R183" s="15" t="str">
        <f t="shared" si="14"/>
        <v xml:space="preserve">Warragul </v>
      </c>
      <c r="S183" s="26" t="str">
        <f t="shared" si="15"/>
        <v>26.0</v>
      </c>
      <c r="T183" s="15">
        <f t="shared" si="16"/>
        <v>26</v>
      </c>
      <c r="U183" s="15"/>
      <c r="V183" s="13"/>
    </row>
    <row r="184" spans="13:22" ht="10.5" x14ac:dyDescent="0.25">
      <c r="M184" s="32">
        <v>167</v>
      </c>
      <c r="N184" s="33" t="s">
        <v>669</v>
      </c>
      <c r="O184" s="28" t="str">
        <f>VLOOKUP($M184,'Data (2)'!$B$6:$K$625,3+Suburb!$O$9)</f>
        <v>30.3</v>
      </c>
      <c r="P184" s="26">
        <f t="shared" si="12"/>
        <v>30.301670000000001</v>
      </c>
      <c r="Q184" s="15">
        <f t="shared" si="13"/>
        <v>104</v>
      </c>
      <c r="R184" s="15" t="str">
        <f t="shared" si="14"/>
        <v xml:space="preserve">Toorak </v>
      </c>
      <c r="S184" s="26" t="str">
        <f t="shared" si="15"/>
        <v>26.0</v>
      </c>
      <c r="T184" s="15">
        <f t="shared" si="16"/>
        <v>26</v>
      </c>
      <c r="U184" s="15"/>
      <c r="V184" s="13"/>
    </row>
    <row r="185" spans="13:22" ht="10.5" x14ac:dyDescent="0.25">
      <c r="M185" s="32">
        <v>168</v>
      </c>
      <c r="N185" s="33" t="s">
        <v>673</v>
      </c>
      <c r="O185" s="28" t="str">
        <f>VLOOKUP($M185,'Data (2)'!$B$6:$K$625,3+Suburb!$O$9)</f>
        <v>34.6</v>
      </c>
      <c r="P185" s="26">
        <f t="shared" si="12"/>
        <v>34.601680000000002</v>
      </c>
      <c r="Q185" s="15">
        <f t="shared" si="13"/>
        <v>61</v>
      </c>
      <c r="R185" s="15" t="str">
        <f t="shared" si="14"/>
        <v xml:space="preserve">Sunbury </v>
      </c>
      <c r="S185" s="26" t="str">
        <f t="shared" si="15"/>
        <v>26.0</v>
      </c>
      <c r="T185" s="15">
        <f t="shared" si="16"/>
        <v>26</v>
      </c>
      <c r="U185" s="15"/>
      <c r="V185" s="13"/>
    </row>
    <row r="186" spans="13:22" ht="10.5" x14ac:dyDescent="0.25">
      <c r="M186" s="32">
        <v>169</v>
      </c>
      <c r="N186" s="33" t="s">
        <v>676</v>
      </c>
      <c r="O186" s="28" t="str">
        <f>VLOOKUP($M186,'Data (2)'!$B$6:$K$625,3+Suburb!$O$9)</f>
        <v>32.9</v>
      </c>
      <c r="P186" s="26">
        <f t="shared" si="12"/>
        <v>32.901690000000002</v>
      </c>
      <c r="Q186" s="15">
        <f t="shared" si="13"/>
        <v>77</v>
      </c>
      <c r="R186" s="15" t="str">
        <f t="shared" si="14"/>
        <v xml:space="preserve">Mentone </v>
      </c>
      <c r="S186" s="26" t="str">
        <f t="shared" si="15"/>
        <v>26.0</v>
      </c>
      <c r="T186" s="15">
        <f t="shared" si="16"/>
        <v>26</v>
      </c>
      <c r="U186" s="15"/>
      <c r="V186" s="13"/>
    </row>
    <row r="187" spans="13:22" ht="10.5" x14ac:dyDescent="0.25">
      <c r="M187" s="32">
        <v>170</v>
      </c>
      <c r="N187" s="33" t="s">
        <v>679</v>
      </c>
      <c r="O187" s="28" t="str">
        <f>VLOOKUP($M187,'Data (2)'!$B$6:$K$625,3+Suburb!$O$9)</f>
        <v>50.0</v>
      </c>
      <c r="P187" s="26">
        <f t="shared" si="12"/>
        <v>50.0017</v>
      </c>
      <c r="Q187" s="15">
        <f t="shared" si="13"/>
        <v>6</v>
      </c>
      <c r="R187" s="15" t="str">
        <f t="shared" si="14"/>
        <v xml:space="preserve">Kennington </v>
      </c>
      <c r="S187" s="26" t="str">
        <f t="shared" si="15"/>
        <v>26.0</v>
      </c>
      <c r="T187" s="15">
        <f t="shared" si="16"/>
        <v>26</v>
      </c>
      <c r="U187" s="15"/>
      <c r="V187" s="13"/>
    </row>
    <row r="188" spans="13:22" ht="10.5" x14ac:dyDescent="0.25">
      <c r="M188" s="32">
        <v>171</v>
      </c>
      <c r="N188" s="33" t="s">
        <v>684</v>
      </c>
      <c r="O188" s="28" t="str">
        <f>VLOOKUP($M188,'Data (2)'!$B$6:$K$625,3+Suburb!$O$9)</f>
        <v>12.0</v>
      </c>
      <c r="P188" s="26">
        <f t="shared" si="12"/>
        <v>12.001709999999999</v>
      </c>
      <c r="Q188" s="15">
        <f t="shared" si="13"/>
        <v>510</v>
      </c>
      <c r="R188" s="15" t="str">
        <f t="shared" si="14"/>
        <v xml:space="preserve">Hastings </v>
      </c>
      <c r="S188" s="26" t="str">
        <f t="shared" si="15"/>
        <v>26.0</v>
      </c>
      <c r="T188" s="15">
        <f t="shared" si="16"/>
        <v>26</v>
      </c>
      <c r="U188" s="15"/>
      <c r="V188" s="13"/>
    </row>
    <row r="189" spans="13:22" ht="10.5" x14ac:dyDescent="0.25">
      <c r="M189" s="32">
        <v>172</v>
      </c>
      <c r="N189" s="33" t="s">
        <v>686</v>
      </c>
      <c r="O189" s="28" t="str">
        <f>VLOOKUP($M189,'Data (2)'!$B$6:$K$625,3+Suburb!$O$9)</f>
        <v>37.5</v>
      </c>
      <c r="P189" s="26">
        <f t="shared" si="12"/>
        <v>37.501719999999999</v>
      </c>
      <c r="Q189" s="15">
        <f t="shared" si="13"/>
        <v>45</v>
      </c>
      <c r="R189" s="15" t="str">
        <f t="shared" si="14"/>
        <v xml:space="preserve">Bunyip/Iona </v>
      </c>
      <c r="S189" s="26" t="str">
        <f t="shared" si="15"/>
        <v>26.0</v>
      </c>
      <c r="T189" s="15">
        <f t="shared" si="16"/>
        <v>26</v>
      </c>
      <c r="U189" s="15"/>
      <c r="V189" s="13"/>
    </row>
    <row r="190" spans="13:22" ht="10.5" x14ac:dyDescent="0.25">
      <c r="M190" s="32">
        <v>173</v>
      </c>
      <c r="N190" s="33" t="s">
        <v>689</v>
      </c>
      <c r="O190" s="28" t="str">
        <f>VLOOKUP($M190,'Data (2)'!$B$6:$K$625,3+Suburb!$O$9)</f>
        <v>19.3</v>
      </c>
      <c r="P190" s="26">
        <f t="shared" si="12"/>
        <v>19.301729999999999</v>
      </c>
      <c r="Q190" s="15">
        <f t="shared" si="13"/>
        <v>329</v>
      </c>
      <c r="R190" s="15" t="str">
        <f t="shared" si="14"/>
        <v xml:space="preserve">Tootgarook </v>
      </c>
      <c r="S190" s="26" t="str">
        <f t="shared" si="15"/>
        <v>25.9</v>
      </c>
      <c r="T190" s="15">
        <f t="shared" si="16"/>
        <v>25.9</v>
      </c>
      <c r="U190" s="15"/>
      <c r="V190" s="13"/>
    </row>
    <row r="191" spans="13:22" ht="10.5" x14ac:dyDescent="0.25">
      <c r="M191" s="32">
        <v>174</v>
      </c>
      <c r="N191" s="33" t="s">
        <v>692</v>
      </c>
      <c r="O191" s="28" t="str">
        <f>VLOOKUP($M191,'Data (2)'!$B$6:$K$625,3+Suburb!$O$9)</f>
        <v>21.7</v>
      </c>
      <c r="P191" s="26">
        <f t="shared" si="12"/>
        <v>21.701740000000001</v>
      </c>
      <c r="Q191" s="15">
        <f t="shared" si="13"/>
        <v>271</v>
      </c>
      <c r="R191" s="15" t="str">
        <f t="shared" si="14"/>
        <v>Red Cliffs *</v>
      </c>
      <c r="S191" s="26" t="str">
        <f t="shared" si="15"/>
        <v>25.9</v>
      </c>
      <c r="T191" s="15">
        <f t="shared" si="16"/>
        <v>25.9</v>
      </c>
      <c r="U191" s="15"/>
      <c r="V191" s="13"/>
    </row>
    <row r="192" spans="13:22" ht="10.5" x14ac:dyDescent="0.25">
      <c r="M192" s="32">
        <v>175</v>
      </c>
      <c r="N192" s="33" t="s">
        <v>693</v>
      </c>
      <c r="O192" s="28" t="str">
        <f>VLOOKUP($M192,'Data (2)'!$B$6:$K$625,3+Suburb!$O$9)</f>
        <v>16.1</v>
      </c>
      <c r="P192" s="26">
        <f t="shared" si="12"/>
        <v>16.101750000000003</v>
      </c>
      <c r="Q192" s="15">
        <f t="shared" si="13"/>
        <v>408</v>
      </c>
      <c r="R192" s="15" t="str">
        <f t="shared" si="14"/>
        <v xml:space="preserve">Huntly </v>
      </c>
      <c r="S192" s="26" t="str">
        <f t="shared" si="15"/>
        <v>25.9</v>
      </c>
      <c r="T192" s="15">
        <f t="shared" si="16"/>
        <v>25.9</v>
      </c>
      <c r="U192" s="15"/>
      <c r="V192" s="13"/>
    </row>
    <row r="193" spans="13:22" ht="10.5" x14ac:dyDescent="0.25">
      <c r="M193" s="32">
        <v>176</v>
      </c>
      <c r="N193" s="33" t="s">
        <v>695</v>
      </c>
      <c r="O193" s="28" t="str">
        <f>VLOOKUP($M193,'Data (2)'!$B$6:$K$625,3+Suburb!$O$9)</f>
        <v>30.8</v>
      </c>
      <c r="P193" s="26">
        <f t="shared" si="12"/>
        <v>30.801760000000002</v>
      </c>
      <c r="Q193" s="15">
        <f t="shared" si="13"/>
        <v>95</v>
      </c>
      <c r="R193" s="15" t="str">
        <f t="shared" si="14"/>
        <v xml:space="preserve">Narre Warren South </v>
      </c>
      <c r="S193" s="26" t="str">
        <f t="shared" si="15"/>
        <v>25.8</v>
      </c>
      <c r="T193" s="15">
        <f t="shared" si="16"/>
        <v>25.8</v>
      </c>
      <c r="U193" s="15"/>
      <c r="V193" s="13"/>
    </row>
    <row r="194" spans="13:22" ht="10.5" x14ac:dyDescent="0.25">
      <c r="M194" s="32">
        <v>177</v>
      </c>
      <c r="N194" s="33" t="s">
        <v>698</v>
      </c>
      <c r="O194" s="28" t="str">
        <f>VLOOKUP($M194,'Data (2)'!$B$6:$K$625,3+Suburb!$O$9)</f>
        <v>19.0</v>
      </c>
      <c r="P194" s="26">
        <f t="shared" si="12"/>
        <v>19.00177</v>
      </c>
      <c r="Q194" s="15">
        <f t="shared" si="13"/>
        <v>335</v>
      </c>
      <c r="R194" s="15" t="str">
        <f t="shared" si="14"/>
        <v xml:space="preserve">Huntly surrounds </v>
      </c>
      <c r="S194" s="26" t="str">
        <f t="shared" si="15"/>
        <v>25.8</v>
      </c>
      <c r="T194" s="15">
        <f t="shared" si="16"/>
        <v>25.8</v>
      </c>
      <c r="U194" s="15"/>
      <c r="V194" s="13"/>
    </row>
    <row r="195" spans="13:22" ht="10.5" x14ac:dyDescent="0.25">
      <c r="M195" s="32">
        <v>178</v>
      </c>
      <c r="N195" s="33" t="s">
        <v>113</v>
      </c>
      <c r="O195" s="28" t="str">
        <f>VLOOKUP($M195,'Data (2)'!$B$6:$K$625,3+Suburb!$O$9)</f>
        <v>10.2</v>
      </c>
      <c r="P195" s="26">
        <f t="shared" si="12"/>
        <v>10.201779999999999</v>
      </c>
      <c r="Q195" s="15">
        <f t="shared" si="13"/>
        <v>551</v>
      </c>
      <c r="R195" s="15" t="str">
        <f t="shared" si="14"/>
        <v xml:space="preserve">Bundoora </v>
      </c>
      <c r="S195" s="26" t="str">
        <f t="shared" si="15"/>
        <v>25.7</v>
      </c>
      <c r="T195" s="15">
        <f t="shared" si="16"/>
        <v>25.7</v>
      </c>
      <c r="U195" s="15"/>
      <c r="V195" s="13"/>
    </row>
    <row r="196" spans="13:22" ht="10.5" x14ac:dyDescent="0.25">
      <c r="M196" s="32">
        <v>179</v>
      </c>
      <c r="N196" s="33" t="s">
        <v>699</v>
      </c>
      <c r="O196" s="28" t="str">
        <f>VLOOKUP($M196,'Data (2)'!$B$6:$K$625,3+Suburb!$O$9)</f>
        <v>18.3</v>
      </c>
      <c r="P196" s="26">
        <f t="shared" si="12"/>
        <v>18.30179</v>
      </c>
      <c r="Q196" s="15">
        <f t="shared" si="13"/>
        <v>349</v>
      </c>
      <c r="R196" s="15" t="str">
        <f t="shared" si="14"/>
        <v xml:space="preserve">Ballan surrounds </v>
      </c>
      <c r="S196" s="26" t="str">
        <f t="shared" si="15"/>
        <v>25.7</v>
      </c>
      <c r="T196" s="15">
        <f t="shared" si="16"/>
        <v>25.7</v>
      </c>
      <c r="U196" s="15"/>
      <c r="V196" s="13"/>
    </row>
    <row r="197" spans="13:22" ht="10.5" x14ac:dyDescent="0.25">
      <c r="M197" s="32">
        <v>180</v>
      </c>
      <c r="N197" s="33" t="s">
        <v>701</v>
      </c>
      <c r="O197" s="28" t="str">
        <f>VLOOKUP($M197,'Data (2)'!$B$6:$K$625,3+Suburb!$O$9)</f>
        <v>16.7</v>
      </c>
      <c r="P197" s="26">
        <f t="shared" si="12"/>
        <v>16.701799999999999</v>
      </c>
      <c r="Q197" s="15">
        <f t="shared" si="13"/>
        <v>388</v>
      </c>
      <c r="R197" s="15" t="str">
        <f t="shared" si="14"/>
        <v xml:space="preserve">Tarneit </v>
      </c>
      <c r="S197" s="26" t="str">
        <f t="shared" si="15"/>
        <v>25.6</v>
      </c>
      <c r="T197" s="15">
        <f t="shared" si="16"/>
        <v>25.6</v>
      </c>
      <c r="U197" s="15"/>
      <c r="V197" s="13"/>
    </row>
    <row r="198" spans="13:22" ht="10.5" x14ac:dyDescent="0.25">
      <c r="M198" s="32">
        <v>181</v>
      </c>
      <c r="N198" s="33" t="s">
        <v>703</v>
      </c>
      <c r="O198" s="28" t="str">
        <f>VLOOKUP($M198,'Data (2)'!$B$6:$K$625,3+Suburb!$O$9)</f>
        <v>13.2</v>
      </c>
      <c r="P198" s="26">
        <f t="shared" si="12"/>
        <v>13.20181</v>
      </c>
      <c r="Q198" s="15">
        <f t="shared" si="13"/>
        <v>479</v>
      </c>
      <c r="R198" s="15" t="str">
        <f t="shared" si="14"/>
        <v xml:space="preserve">Lynbrook </v>
      </c>
      <c r="S198" s="26" t="str">
        <f t="shared" si="15"/>
        <v>25.6</v>
      </c>
      <c r="T198" s="15">
        <f t="shared" si="16"/>
        <v>25.6</v>
      </c>
      <c r="U198" s="15"/>
      <c r="V198" s="13"/>
    </row>
    <row r="199" spans="13:22" ht="10.5" x14ac:dyDescent="0.25">
      <c r="M199" s="32">
        <v>182</v>
      </c>
      <c r="N199" s="33" t="s">
        <v>705</v>
      </c>
      <c r="O199" s="28" t="str">
        <f>VLOOKUP($M199,'Data (2)'!$B$6:$K$625,3+Suburb!$O$9)</f>
        <v>12.0</v>
      </c>
      <c r="P199" s="26">
        <f t="shared" si="12"/>
        <v>12.00182</v>
      </c>
      <c r="Q199" s="15">
        <f t="shared" si="13"/>
        <v>509</v>
      </c>
      <c r="R199" s="15" t="str">
        <f t="shared" si="14"/>
        <v xml:space="preserve">Belmont </v>
      </c>
      <c r="S199" s="26" t="str">
        <f t="shared" si="15"/>
        <v>25.6</v>
      </c>
      <c r="T199" s="15">
        <f t="shared" si="16"/>
        <v>25.6</v>
      </c>
      <c r="U199" s="15"/>
      <c r="V199" s="13"/>
    </row>
    <row r="200" spans="13:22" ht="10.5" x14ac:dyDescent="0.25">
      <c r="M200" s="32">
        <v>183</v>
      </c>
      <c r="N200" s="33" t="s">
        <v>707</v>
      </c>
      <c r="O200" s="28" t="str">
        <f>VLOOKUP($M200,'Data (2)'!$B$6:$K$625,3+Suburb!$O$9)</f>
        <v>45.5</v>
      </c>
      <c r="P200" s="26">
        <f t="shared" si="12"/>
        <v>45.501829999999998</v>
      </c>
      <c r="Q200" s="15">
        <f t="shared" si="13"/>
        <v>12</v>
      </c>
      <c r="R200" s="15" t="str">
        <f t="shared" si="14"/>
        <v xml:space="preserve">Abbotsford </v>
      </c>
      <c r="S200" s="26" t="str">
        <f t="shared" si="15"/>
        <v>25.6</v>
      </c>
      <c r="T200" s="15">
        <f t="shared" si="16"/>
        <v>25.6</v>
      </c>
      <c r="U200" s="15"/>
      <c r="V200" s="13"/>
    </row>
    <row r="201" spans="13:22" ht="10.5" x14ac:dyDescent="0.25">
      <c r="M201" s="32">
        <v>184</v>
      </c>
      <c r="N201" s="33" t="s">
        <v>712</v>
      </c>
      <c r="O201" s="28" t="str">
        <f>VLOOKUP($M201,'Data (2)'!$B$6:$K$625,3+Suburb!$O$9)</f>
        <v>11.9</v>
      </c>
      <c r="P201" s="26">
        <f t="shared" si="12"/>
        <v>11.90184</v>
      </c>
      <c r="Q201" s="15">
        <f t="shared" si="13"/>
        <v>513</v>
      </c>
      <c r="R201" s="15" t="str">
        <f t="shared" si="14"/>
        <v xml:space="preserve">Watsonia </v>
      </c>
      <c r="S201" s="26" t="str">
        <f t="shared" si="15"/>
        <v>25.5</v>
      </c>
      <c r="T201" s="15">
        <f t="shared" si="16"/>
        <v>25.5</v>
      </c>
      <c r="U201" s="15"/>
      <c r="V201" s="13"/>
    </row>
    <row r="202" spans="13:22" ht="10.5" x14ac:dyDescent="0.25">
      <c r="M202" s="32">
        <v>185</v>
      </c>
      <c r="N202" s="33" t="s">
        <v>713</v>
      </c>
      <c r="O202" s="28" t="str">
        <f>VLOOKUP($M202,'Data (2)'!$B$6:$K$625,3+Suburb!$O$9)</f>
        <v>24.5</v>
      </c>
      <c r="P202" s="26">
        <f t="shared" si="12"/>
        <v>24.501850000000001</v>
      </c>
      <c r="Q202" s="15">
        <f t="shared" si="13"/>
        <v>205</v>
      </c>
      <c r="R202" s="15" t="str">
        <f t="shared" si="14"/>
        <v xml:space="preserve">Swan Hill </v>
      </c>
      <c r="S202" s="26" t="str">
        <f t="shared" si="15"/>
        <v>25.5</v>
      </c>
      <c r="T202" s="15">
        <f t="shared" si="16"/>
        <v>25.5</v>
      </c>
      <c r="U202" s="15"/>
      <c r="V202" s="13"/>
    </row>
    <row r="203" spans="13:22" ht="10.5" x14ac:dyDescent="0.25">
      <c r="M203" s="32">
        <v>186</v>
      </c>
      <c r="N203" s="33" t="s">
        <v>715</v>
      </c>
      <c r="O203" s="28" t="str">
        <f>VLOOKUP($M203,'Data (2)'!$B$6:$K$625,3+Suburb!$O$9)</f>
        <v>14.3</v>
      </c>
      <c r="P203" s="26">
        <f t="shared" si="12"/>
        <v>14.301860000000001</v>
      </c>
      <c r="Q203" s="15">
        <f t="shared" si="13"/>
        <v>451</v>
      </c>
      <c r="R203" s="15" t="str">
        <f t="shared" si="14"/>
        <v xml:space="preserve">Cranbourne West </v>
      </c>
      <c r="S203" s="26" t="str">
        <f t="shared" si="15"/>
        <v>25.1</v>
      </c>
      <c r="T203" s="15">
        <f t="shared" si="16"/>
        <v>25.1</v>
      </c>
      <c r="U203" s="15"/>
      <c r="V203" s="13"/>
    </row>
    <row r="204" spans="13:22" ht="10.5" x14ac:dyDescent="0.25">
      <c r="M204" s="32">
        <v>187</v>
      </c>
      <c r="N204" s="33" t="s">
        <v>716</v>
      </c>
      <c r="O204" s="28" t="str">
        <f>VLOOKUP($M204,'Data (2)'!$B$6:$K$625,3+Suburb!$O$9)</f>
        <v>35.6</v>
      </c>
      <c r="P204" s="26">
        <f t="shared" si="12"/>
        <v>35.601869999999998</v>
      </c>
      <c r="Q204" s="15">
        <f t="shared" si="13"/>
        <v>54</v>
      </c>
      <c r="R204" s="15" t="str">
        <f t="shared" si="14"/>
        <v xml:space="preserve">Carrum Downs </v>
      </c>
      <c r="S204" s="26" t="str">
        <f t="shared" si="15"/>
        <v>25.1</v>
      </c>
      <c r="T204" s="15">
        <f t="shared" si="16"/>
        <v>25.1</v>
      </c>
      <c r="U204" s="15"/>
      <c r="V204" s="13"/>
    </row>
    <row r="205" spans="13:22" ht="10.5" x14ac:dyDescent="0.25">
      <c r="M205" s="32">
        <v>188</v>
      </c>
      <c r="N205" s="33" t="s">
        <v>721</v>
      </c>
      <c r="O205" s="28" t="str">
        <f>VLOOKUP($M205,'Data (2)'!$B$6:$K$625,3+Suburb!$O$9)</f>
        <v>16.7</v>
      </c>
      <c r="P205" s="26">
        <f t="shared" si="12"/>
        <v>16.701879999999999</v>
      </c>
      <c r="Q205" s="15">
        <f t="shared" si="13"/>
        <v>387</v>
      </c>
      <c r="R205" s="15" t="str">
        <f t="shared" si="14"/>
        <v xml:space="preserve">Teesdale </v>
      </c>
      <c r="S205" s="26" t="str">
        <f t="shared" si="15"/>
        <v>25.0</v>
      </c>
      <c r="T205" s="15">
        <f t="shared" si="16"/>
        <v>25</v>
      </c>
      <c r="U205" s="15"/>
      <c r="V205" s="13"/>
    </row>
    <row r="206" spans="13:22" ht="10.5" x14ac:dyDescent="0.25">
      <c r="M206" s="32">
        <v>189</v>
      </c>
      <c r="N206" s="33" t="s">
        <v>722</v>
      </c>
      <c r="O206" s="28" t="str">
        <f>VLOOKUP($M206,'Data (2)'!$B$6:$K$625,3+Suburb!$O$9)</f>
        <v>18.2</v>
      </c>
      <c r="P206" s="26">
        <f t="shared" si="12"/>
        <v>18.201889999999999</v>
      </c>
      <c r="Q206" s="15">
        <f t="shared" si="13"/>
        <v>355</v>
      </c>
      <c r="R206" s="15" t="str">
        <f t="shared" si="14"/>
        <v xml:space="preserve">Monbulk </v>
      </c>
      <c r="S206" s="26" t="str">
        <f t="shared" si="15"/>
        <v>25.0</v>
      </c>
      <c r="T206" s="15">
        <f t="shared" si="16"/>
        <v>25</v>
      </c>
      <c r="U206" s="15"/>
      <c r="V206" s="13"/>
    </row>
    <row r="207" spans="13:22" ht="10.5" x14ac:dyDescent="0.25">
      <c r="M207" s="32">
        <v>190</v>
      </c>
      <c r="N207" s="33" t="s">
        <v>723</v>
      </c>
      <c r="O207" s="28" t="str">
        <f>VLOOKUP($M207,'Data (2)'!$B$6:$K$625,3+Suburb!$O$9)</f>
        <v>8.0</v>
      </c>
      <c r="P207" s="26">
        <f t="shared" si="12"/>
        <v>8.0018999999999991</v>
      </c>
      <c r="Q207" s="15">
        <f t="shared" si="13"/>
        <v>586</v>
      </c>
      <c r="R207" s="15" t="str">
        <f t="shared" si="14"/>
        <v xml:space="preserve">Keilor Downs </v>
      </c>
      <c r="S207" s="26" t="str">
        <f t="shared" si="15"/>
        <v>25.0</v>
      </c>
      <c r="T207" s="15">
        <f t="shared" si="16"/>
        <v>25</v>
      </c>
      <c r="U207" s="15"/>
      <c r="V207" s="13"/>
    </row>
    <row r="208" spans="13:22" ht="10.5" x14ac:dyDescent="0.25">
      <c r="M208" s="32">
        <v>191</v>
      </c>
      <c r="N208" s="33" t="s">
        <v>724</v>
      </c>
      <c r="O208" s="28" t="str">
        <f>VLOOKUP($M208,'Data (2)'!$B$6:$K$625,3+Suburb!$O$9)</f>
        <v>23.1</v>
      </c>
      <c r="P208" s="26">
        <f t="shared" si="12"/>
        <v>23.10191</v>
      </c>
      <c r="Q208" s="15">
        <f t="shared" si="13"/>
        <v>241</v>
      </c>
      <c r="R208" s="15" t="str">
        <f t="shared" si="14"/>
        <v xml:space="preserve">Far East Gippsland </v>
      </c>
      <c r="S208" s="26" t="str">
        <f t="shared" si="15"/>
        <v>25.0</v>
      </c>
      <c r="T208" s="15">
        <f t="shared" si="16"/>
        <v>25</v>
      </c>
      <c r="U208" s="15"/>
      <c r="V208" s="13"/>
    </row>
    <row r="209" spans="13:22" ht="10.5" x14ac:dyDescent="0.25">
      <c r="M209" s="32">
        <v>192</v>
      </c>
      <c r="N209" s="33" t="s">
        <v>725</v>
      </c>
      <c r="O209" s="28" t="str">
        <f>VLOOKUP($M209,'Data (2)'!$B$6:$K$625,3+Suburb!$O$9)</f>
        <v>10.3</v>
      </c>
      <c r="P209" s="26">
        <f t="shared" si="12"/>
        <v>10.301920000000001</v>
      </c>
      <c r="Q209" s="15">
        <f t="shared" si="13"/>
        <v>549</v>
      </c>
      <c r="R209" s="15" t="str">
        <f t="shared" si="14"/>
        <v>Balaclava/Ripponlea</v>
      </c>
      <c r="S209" s="26" t="str">
        <f t="shared" si="15"/>
        <v>25.0</v>
      </c>
      <c r="T209" s="15">
        <f t="shared" si="16"/>
        <v>25</v>
      </c>
      <c r="U209" s="15"/>
      <c r="V209" s="13"/>
    </row>
    <row r="210" spans="13:22" ht="10.5" x14ac:dyDescent="0.25">
      <c r="M210" s="32">
        <v>193</v>
      </c>
      <c r="N210" s="33" t="s">
        <v>726</v>
      </c>
      <c r="O210" s="28" t="str">
        <f>VLOOKUP($M210,'Data (2)'!$B$6:$K$625,3+Suburb!$O$9)</f>
        <v>8.3</v>
      </c>
      <c r="P210" s="26">
        <f t="shared" ref="P210:P273" si="17">O210+0.00001*M210</f>
        <v>8.3019300000000005</v>
      </c>
      <c r="Q210" s="15">
        <f t="shared" si="13"/>
        <v>579</v>
      </c>
      <c r="R210" s="15" t="str">
        <f t="shared" si="14"/>
        <v xml:space="preserve">Allansford </v>
      </c>
      <c r="S210" s="26" t="str">
        <f t="shared" si="15"/>
        <v>25.0</v>
      </c>
      <c r="T210" s="15">
        <f t="shared" si="16"/>
        <v>25</v>
      </c>
      <c r="U210" s="15"/>
      <c r="V210" s="13"/>
    </row>
    <row r="211" spans="13:22" ht="10.5" x14ac:dyDescent="0.25">
      <c r="M211" s="32">
        <v>194</v>
      </c>
      <c r="N211" s="33" t="s">
        <v>727</v>
      </c>
      <c r="O211" s="28" t="str">
        <f>VLOOKUP($M211,'Data (2)'!$B$6:$K$625,3+Suburb!$O$9)</f>
        <v>27.3</v>
      </c>
      <c r="P211" s="26">
        <f t="shared" si="17"/>
        <v>27.301940000000002</v>
      </c>
      <c r="Q211" s="15">
        <f t="shared" ref="Q211:Q274" si="18">RANK(P211,P$18:P$637)</f>
        <v>146</v>
      </c>
      <c r="R211" s="15" t="str">
        <f t="shared" ref="R211:R274" si="19">VLOOKUP(MATCH($M211,$Q$18:$Q$637,0),$M$18:$O$637,2)</f>
        <v xml:space="preserve">Whittlesea/Eden Park </v>
      </c>
      <c r="S211" s="26" t="str">
        <f t="shared" ref="S211:S274" si="20">VLOOKUP(MATCH($M211,$Q$18:$Q$637,0),$M$18:$O$637,3)</f>
        <v>24.8</v>
      </c>
      <c r="T211" s="15">
        <f t="shared" ref="T211:T274" si="21">ABS(S211)</f>
        <v>24.8</v>
      </c>
      <c r="U211" s="15"/>
      <c r="V211" s="13"/>
    </row>
    <row r="212" spans="13:22" ht="10.5" x14ac:dyDescent="0.25">
      <c r="M212" s="32">
        <v>195</v>
      </c>
      <c r="N212" s="33" t="s">
        <v>728</v>
      </c>
      <c r="O212" s="28" t="str">
        <f>VLOOKUP($M212,'Data (2)'!$B$6:$K$625,3+Suburb!$O$9)</f>
        <v>36.8</v>
      </c>
      <c r="P212" s="26">
        <f t="shared" si="17"/>
        <v>36.801949999999998</v>
      </c>
      <c r="Q212" s="15">
        <f t="shared" si="18"/>
        <v>48</v>
      </c>
      <c r="R212" s="15" t="str">
        <f t="shared" si="19"/>
        <v xml:space="preserve">Altona North/Brooklyn </v>
      </c>
      <c r="S212" s="26" t="str">
        <f t="shared" si="20"/>
        <v>24.8</v>
      </c>
      <c r="T212" s="15">
        <f t="shared" si="21"/>
        <v>24.8</v>
      </c>
      <c r="U212" s="15"/>
      <c r="V212" s="13"/>
    </row>
    <row r="213" spans="13:22" ht="10.5" x14ac:dyDescent="0.25">
      <c r="M213" s="32">
        <v>196</v>
      </c>
      <c r="N213" s="33" t="s">
        <v>731</v>
      </c>
      <c r="O213" s="28" t="str">
        <f>VLOOKUP($M213,'Data (2)'!$B$6:$K$625,3+Suburb!$O$9)</f>
        <v>13.3</v>
      </c>
      <c r="P213" s="26">
        <f t="shared" si="17"/>
        <v>13.301960000000001</v>
      </c>
      <c r="Q213" s="15">
        <f t="shared" si="18"/>
        <v>476</v>
      </c>
      <c r="R213" s="15" t="str">
        <f t="shared" si="19"/>
        <v xml:space="preserve">Pakenham </v>
      </c>
      <c r="S213" s="26" t="str">
        <f t="shared" si="20"/>
        <v>24.7</v>
      </c>
      <c r="T213" s="15">
        <f t="shared" si="21"/>
        <v>24.7</v>
      </c>
      <c r="U213" s="15"/>
      <c r="V213" s="13"/>
    </row>
    <row r="214" spans="13:22" ht="10.5" x14ac:dyDescent="0.25">
      <c r="M214" s="32">
        <v>197</v>
      </c>
      <c r="N214" s="33" t="s">
        <v>732</v>
      </c>
      <c r="O214" s="28" t="str">
        <f>VLOOKUP($M214,'Data (2)'!$B$6:$K$625,3+Suburb!$O$9)</f>
        <v>9.8</v>
      </c>
      <c r="P214" s="26">
        <f t="shared" si="17"/>
        <v>9.8019700000000007</v>
      </c>
      <c r="Q214" s="15">
        <f t="shared" si="18"/>
        <v>559</v>
      </c>
      <c r="R214" s="15" t="str">
        <f t="shared" si="19"/>
        <v xml:space="preserve">Epsom/Ascot </v>
      </c>
      <c r="S214" s="26" t="str">
        <f t="shared" si="20"/>
        <v>24.7</v>
      </c>
      <c r="T214" s="15">
        <f t="shared" si="21"/>
        <v>24.7</v>
      </c>
      <c r="U214" s="15"/>
      <c r="V214" s="13"/>
    </row>
    <row r="215" spans="13:22" ht="10.5" x14ac:dyDescent="0.25">
      <c r="M215" s="32">
        <v>198</v>
      </c>
      <c r="N215" s="33" t="s">
        <v>733</v>
      </c>
      <c r="O215" s="28" t="str">
        <f>VLOOKUP($M215,'Data (2)'!$B$6:$K$625,3+Suburb!$O$9)</f>
        <v>11.9</v>
      </c>
      <c r="P215" s="26">
        <f t="shared" si="17"/>
        <v>11.90198</v>
      </c>
      <c r="Q215" s="15">
        <f t="shared" si="18"/>
        <v>512</v>
      </c>
      <c r="R215" s="15" t="str">
        <f t="shared" si="19"/>
        <v xml:space="preserve">Cranbourne East </v>
      </c>
      <c r="S215" s="26" t="str">
        <f t="shared" si="20"/>
        <v>24.7</v>
      </c>
      <c r="T215" s="15">
        <f t="shared" si="21"/>
        <v>24.7</v>
      </c>
      <c r="U215" s="15"/>
      <c r="V215" s="13"/>
    </row>
    <row r="216" spans="13:22" ht="10.5" x14ac:dyDescent="0.25">
      <c r="M216" s="32">
        <v>199</v>
      </c>
      <c r="N216" s="33" t="s">
        <v>734</v>
      </c>
      <c r="O216" s="28" t="str">
        <f>VLOOKUP($M216,'Data (2)'!$B$6:$K$625,3+Suburb!$O$9)</f>
        <v>12.5</v>
      </c>
      <c r="P216" s="26">
        <f t="shared" si="17"/>
        <v>12.501989999999999</v>
      </c>
      <c r="Q216" s="15">
        <f t="shared" si="18"/>
        <v>501</v>
      </c>
      <c r="R216" s="15" t="str">
        <f t="shared" si="19"/>
        <v xml:space="preserve">Oakleigh South </v>
      </c>
      <c r="S216" s="26" t="str">
        <f t="shared" si="20"/>
        <v>24.6</v>
      </c>
      <c r="T216" s="15">
        <f t="shared" si="21"/>
        <v>24.6</v>
      </c>
      <c r="U216" s="15"/>
      <c r="V216" s="13"/>
    </row>
    <row r="217" spans="13:22" ht="10.5" x14ac:dyDescent="0.25">
      <c r="M217" s="32">
        <v>200</v>
      </c>
      <c r="N217" s="33" t="s">
        <v>735</v>
      </c>
      <c r="O217" s="28" t="str">
        <f>VLOOKUP($M217,'Data (2)'!$B$6:$K$625,3+Suburb!$O$9)</f>
        <v>13.8</v>
      </c>
      <c r="P217" s="26">
        <f t="shared" si="17"/>
        <v>13.802000000000001</v>
      </c>
      <c r="Q217" s="15">
        <f t="shared" si="18"/>
        <v>462</v>
      </c>
      <c r="R217" s="15" t="str">
        <f t="shared" si="19"/>
        <v xml:space="preserve">Oakleigh South </v>
      </c>
      <c r="S217" s="26" t="str">
        <f t="shared" si="20"/>
        <v>24.6</v>
      </c>
      <c r="T217" s="15">
        <f t="shared" si="21"/>
        <v>24.6</v>
      </c>
      <c r="U217" s="15"/>
      <c r="V217" s="13"/>
    </row>
    <row r="218" spans="13:22" ht="10.5" x14ac:dyDescent="0.25">
      <c r="M218" s="32">
        <v>201</v>
      </c>
      <c r="N218" s="33" t="s">
        <v>736</v>
      </c>
      <c r="O218" s="28" t="str">
        <f>VLOOKUP($M218,'Data (2)'!$B$6:$K$625,3+Suburb!$O$9)</f>
        <v>10.0</v>
      </c>
      <c r="P218" s="26">
        <f t="shared" si="17"/>
        <v>10.00201</v>
      </c>
      <c r="Q218" s="15">
        <f t="shared" si="18"/>
        <v>558</v>
      </c>
      <c r="R218" s="15" t="str">
        <f t="shared" si="19"/>
        <v xml:space="preserve">Narre Warren </v>
      </c>
      <c r="S218" s="26" t="str">
        <f t="shared" si="20"/>
        <v>24.6</v>
      </c>
      <c r="T218" s="15">
        <f t="shared" si="21"/>
        <v>24.6</v>
      </c>
      <c r="U218" s="15"/>
      <c r="V218" s="13"/>
    </row>
    <row r="219" spans="13:22" ht="10.5" x14ac:dyDescent="0.25">
      <c r="M219" s="32">
        <v>202</v>
      </c>
      <c r="N219" s="33" t="s">
        <v>737</v>
      </c>
      <c r="O219" s="28" t="str">
        <f>VLOOKUP($M219,'Data (2)'!$B$6:$K$625,3+Suburb!$O$9)</f>
        <v>28.4</v>
      </c>
      <c r="P219" s="26">
        <f t="shared" si="17"/>
        <v>28.40202</v>
      </c>
      <c r="Q219" s="15">
        <f t="shared" si="18"/>
        <v>135</v>
      </c>
      <c r="R219" s="15" t="str">
        <f t="shared" si="19"/>
        <v xml:space="preserve">Dandenong North </v>
      </c>
      <c r="S219" s="26" t="str">
        <f t="shared" si="20"/>
        <v>24.6</v>
      </c>
      <c r="T219" s="15">
        <f t="shared" si="21"/>
        <v>24.6</v>
      </c>
      <c r="U219" s="15"/>
      <c r="V219" s="13"/>
    </row>
    <row r="220" spans="13:22" ht="10.5" x14ac:dyDescent="0.25">
      <c r="M220" s="32">
        <v>203</v>
      </c>
      <c r="N220" s="33" t="s">
        <v>740</v>
      </c>
      <c r="O220" s="28" t="str">
        <f>VLOOKUP($M220,'Data (2)'!$B$6:$K$625,3+Suburb!$O$9)</f>
        <v>22.9</v>
      </c>
      <c r="P220" s="26">
        <f t="shared" si="17"/>
        <v>22.90203</v>
      </c>
      <c r="Q220" s="15">
        <f t="shared" si="18"/>
        <v>246</v>
      </c>
      <c r="R220" s="15" t="str">
        <f t="shared" si="19"/>
        <v xml:space="preserve">Officer </v>
      </c>
      <c r="S220" s="26" t="str">
        <f t="shared" si="20"/>
        <v>24.5</v>
      </c>
      <c r="T220" s="15">
        <f t="shared" si="21"/>
        <v>24.5</v>
      </c>
      <c r="U220" s="15"/>
      <c r="V220" s="13"/>
    </row>
    <row r="221" spans="13:22" ht="10.5" x14ac:dyDescent="0.25">
      <c r="M221" s="32">
        <v>204</v>
      </c>
      <c r="N221" s="33" t="s">
        <v>742</v>
      </c>
      <c r="O221" s="28" t="str">
        <f>VLOOKUP($M221,'Data (2)'!$B$6:$K$625,3+Suburb!$O$9)</f>
        <v>24.7</v>
      </c>
      <c r="P221" s="26">
        <f t="shared" si="17"/>
        <v>24.70204</v>
      </c>
      <c r="Q221" s="15">
        <f t="shared" si="18"/>
        <v>197</v>
      </c>
      <c r="R221" s="15" t="str">
        <f t="shared" si="19"/>
        <v xml:space="preserve">North East Bendigo </v>
      </c>
      <c r="S221" s="26" t="str">
        <f t="shared" si="20"/>
        <v>24.5</v>
      </c>
      <c r="T221" s="15">
        <f t="shared" si="21"/>
        <v>24.5</v>
      </c>
      <c r="U221" s="15"/>
      <c r="V221" s="13"/>
    </row>
    <row r="222" spans="13:22" ht="10.5" x14ac:dyDescent="0.25">
      <c r="M222" s="32">
        <v>205</v>
      </c>
      <c r="N222" s="33" t="s">
        <v>744</v>
      </c>
      <c r="O222" s="28" t="str">
        <f>VLOOKUP($M222,'Data (2)'!$B$6:$K$625,3+Suburb!$O$9)</f>
        <v>11.9</v>
      </c>
      <c r="P222" s="26">
        <f t="shared" si="17"/>
        <v>11.902050000000001</v>
      </c>
      <c r="Q222" s="15">
        <f t="shared" si="18"/>
        <v>511</v>
      </c>
      <c r="R222" s="15" t="str">
        <f t="shared" si="19"/>
        <v xml:space="preserve">Drouin </v>
      </c>
      <c r="S222" s="26" t="str">
        <f t="shared" si="20"/>
        <v>24.5</v>
      </c>
      <c r="T222" s="15">
        <f t="shared" si="21"/>
        <v>24.5</v>
      </c>
      <c r="U222" s="15"/>
      <c r="V222" s="13"/>
    </row>
    <row r="223" spans="13:22" ht="10.5" x14ac:dyDescent="0.25">
      <c r="M223" s="32">
        <v>206</v>
      </c>
      <c r="N223" s="33" t="s">
        <v>745</v>
      </c>
      <c r="O223" s="28" t="str">
        <f>VLOOKUP($M223,'Data (2)'!$B$6:$K$625,3+Suburb!$O$9)</f>
        <v>37.5</v>
      </c>
      <c r="P223" s="26">
        <f t="shared" si="17"/>
        <v>37.50206</v>
      </c>
      <c r="Q223" s="15">
        <f t="shared" si="18"/>
        <v>44</v>
      </c>
      <c r="R223" s="15" t="str">
        <f t="shared" si="19"/>
        <v xml:space="preserve">Creswick and surrounds </v>
      </c>
      <c r="S223" s="26" t="str">
        <f t="shared" si="20"/>
        <v>24.5</v>
      </c>
      <c r="T223" s="15">
        <f t="shared" si="21"/>
        <v>24.5</v>
      </c>
      <c r="U223" s="15"/>
      <c r="V223" s="13"/>
    </row>
    <row r="224" spans="13:22" ht="10.5" x14ac:dyDescent="0.25">
      <c r="M224" s="32">
        <v>207</v>
      </c>
      <c r="N224" s="33" t="s">
        <v>746</v>
      </c>
      <c r="O224" s="28" t="str">
        <f>VLOOKUP($M224,'Data (2)'!$B$6:$K$625,3+Suburb!$O$9)</f>
        <v>42.1</v>
      </c>
      <c r="P224" s="26">
        <f t="shared" si="17"/>
        <v>42.102070000000005</v>
      </c>
      <c r="Q224" s="15">
        <f t="shared" si="18"/>
        <v>24</v>
      </c>
      <c r="R224" s="15" t="str">
        <f t="shared" si="19"/>
        <v>Altona Meadows</v>
      </c>
      <c r="S224" s="26" t="str">
        <f t="shared" si="20"/>
        <v>24.5</v>
      </c>
      <c r="T224" s="15">
        <f t="shared" si="21"/>
        <v>24.5</v>
      </c>
      <c r="U224" s="15"/>
      <c r="V224" s="13"/>
    </row>
    <row r="225" spans="13:22" ht="10.5" x14ac:dyDescent="0.25">
      <c r="M225" s="32">
        <v>208</v>
      </c>
      <c r="N225" s="33" t="s">
        <v>748</v>
      </c>
      <c r="O225" s="28" t="str">
        <f>VLOOKUP($M225,'Data (2)'!$B$6:$K$625,3+Suburb!$O$9)</f>
        <v>13.3</v>
      </c>
      <c r="P225" s="26">
        <f t="shared" si="17"/>
        <v>13.30208</v>
      </c>
      <c r="Q225" s="15">
        <f t="shared" si="18"/>
        <v>475</v>
      </c>
      <c r="R225" s="15" t="str">
        <f t="shared" si="19"/>
        <v xml:space="preserve">Strathdale </v>
      </c>
      <c r="S225" s="26" t="str">
        <f t="shared" si="20"/>
        <v>24.4</v>
      </c>
      <c r="T225" s="15">
        <f t="shared" si="21"/>
        <v>24.4</v>
      </c>
      <c r="U225" s="15"/>
      <c r="V225" s="13"/>
    </row>
    <row r="226" spans="13:22" ht="10.5" x14ac:dyDescent="0.25">
      <c r="M226" s="32">
        <v>209</v>
      </c>
      <c r="N226" s="33" t="s">
        <v>749</v>
      </c>
      <c r="O226" s="28" t="str">
        <f>VLOOKUP($M226,'Data (2)'!$B$6:$K$625,3+Suburb!$O$9)</f>
        <v>12.9</v>
      </c>
      <c r="P226" s="26">
        <f t="shared" si="17"/>
        <v>12.902090000000001</v>
      </c>
      <c r="Q226" s="15">
        <f t="shared" si="18"/>
        <v>490</v>
      </c>
      <c r="R226" s="15" t="str">
        <f t="shared" si="19"/>
        <v xml:space="preserve">Glengarry/Tyers/Toongabbie </v>
      </c>
      <c r="S226" s="26" t="str">
        <f t="shared" si="20"/>
        <v>24.4</v>
      </c>
      <c r="T226" s="15">
        <f t="shared" si="21"/>
        <v>24.4</v>
      </c>
      <c r="U226" s="15"/>
      <c r="V226" s="13"/>
    </row>
    <row r="227" spans="13:22" ht="10.5" x14ac:dyDescent="0.25">
      <c r="M227" s="32">
        <v>210</v>
      </c>
      <c r="N227" s="33" t="s">
        <v>751</v>
      </c>
      <c r="O227" s="28" t="str">
        <f>VLOOKUP($M227,'Data (2)'!$B$6:$K$625,3+Suburb!$O$9)</f>
        <v>25.0</v>
      </c>
      <c r="P227" s="26">
        <f t="shared" si="17"/>
        <v>25.002099999999999</v>
      </c>
      <c r="Q227" s="15">
        <f t="shared" si="18"/>
        <v>191</v>
      </c>
      <c r="R227" s="15" t="str">
        <f t="shared" si="19"/>
        <v xml:space="preserve">North Melbourne/West Melbourne </v>
      </c>
      <c r="S227" s="26" t="str">
        <f t="shared" si="20"/>
        <v>24.3</v>
      </c>
      <c r="T227" s="15">
        <f t="shared" si="21"/>
        <v>24.3</v>
      </c>
      <c r="U227" s="15"/>
      <c r="V227" s="13"/>
    </row>
    <row r="228" spans="13:22" ht="10.5" x14ac:dyDescent="0.25">
      <c r="M228" s="32">
        <v>211</v>
      </c>
      <c r="N228" s="33" t="s">
        <v>752</v>
      </c>
      <c r="O228" s="28" t="str">
        <f>VLOOKUP($M228,'Data (2)'!$B$6:$K$625,3+Suburb!$O$9)</f>
        <v>23.7</v>
      </c>
      <c r="P228" s="26">
        <f t="shared" si="17"/>
        <v>23.702109999999998</v>
      </c>
      <c r="Q228" s="15">
        <f t="shared" si="18"/>
        <v>226</v>
      </c>
      <c r="R228" s="15" t="str">
        <f t="shared" si="19"/>
        <v xml:space="preserve">Boronia </v>
      </c>
      <c r="S228" s="26" t="str">
        <f t="shared" si="20"/>
        <v>24.3</v>
      </c>
      <c r="T228" s="15">
        <f t="shared" si="21"/>
        <v>24.3</v>
      </c>
      <c r="U228" s="15"/>
      <c r="V228" s="13"/>
    </row>
    <row r="229" spans="13:22" ht="10.5" x14ac:dyDescent="0.25">
      <c r="M229" s="32">
        <v>212</v>
      </c>
      <c r="N229" s="33" t="s">
        <v>755</v>
      </c>
      <c r="O229" s="28" t="str">
        <f>VLOOKUP($M229,'Data (2)'!$B$6:$K$625,3+Suburb!$O$9)</f>
        <v>17.1</v>
      </c>
      <c r="P229" s="26">
        <f t="shared" si="17"/>
        <v>17.102120000000003</v>
      </c>
      <c r="Q229" s="15">
        <f t="shared" si="18"/>
        <v>373</v>
      </c>
      <c r="R229" s="15" t="str">
        <f t="shared" si="19"/>
        <v xml:space="preserve">San Remo/Newhaven/Surf Beach </v>
      </c>
      <c r="S229" s="26" t="str">
        <f t="shared" si="20"/>
        <v>24.2</v>
      </c>
      <c r="T229" s="15">
        <f t="shared" si="21"/>
        <v>24.2</v>
      </c>
      <c r="U229" s="15"/>
      <c r="V229" s="13"/>
    </row>
    <row r="230" spans="13:22" ht="10.5" x14ac:dyDescent="0.25">
      <c r="M230" s="32">
        <v>213</v>
      </c>
      <c r="N230" s="33" t="s">
        <v>757</v>
      </c>
      <c r="O230" s="28" t="str">
        <f>VLOOKUP($M230,'Data (2)'!$B$6:$K$625,3+Suburb!$O$9)</f>
        <v>31.5</v>
      </c>
      <c r="P230" s="26">
        <f t="shared" si="17"/>
        <v>31.502130000000001</v>
      </c>
      <c r="Q230" s="15">
        <f t="shared" si="18"/>
        <v>89</v>
      </c>
      <c r="R230" s="15" t="str">
        <f t="shared" si="19"/>
        <v xml:space="preserve">Bayswater </v>
      </c>
      <c r="S230" s="26" t="str">
        <f t="shared" si="20"/>
        <v>24.2</v>
      </c>
      <c r="T230" s="15">
        <f t="shared" si="21"/>
        <v>24.2</v>
      </c>
      <c r="U230" s="15"/>
      <c r="V230" s="13"/>
    </row>
    <row r="231" spans="13:22" ht="10.5" x14ac:dyDescent="0.25">
      <c r="M231" s="32">
        <v>214</v>
      </c>
      <c r="N231" s="33" t="s">
        <v>759</v>
      </c>
      <c r="O231" s="28" t="str">
        <f>VLOOKUP($M231,'Data (2)'!$B$6:$K$625,3+Suburb!$O$9)</f>
        <v>15.5</v>
      </c>
      <c r="P231" s="26">
        <f t="shared" si="17"/>
        <v>15.502140000000001</v>
      </c>
      <c r="Q231" s="15">
        <f t="shared" si="18"/>
        <v>419</v>
      </c>
      <c r="R231" s="15" t="str">
        <f t="shared" si="19"/>
        <v xml:space="preserve">Benalla surrounds </v>
      </c>
      <c r="S231" s="26" t="str">
        <f t="shared" si="20"/>
        <v>24.1</v>
      </c>
      <c r="T231" s="15">
        <f t="shared" si="21"/>
        <v>24.1</v>
      </c>
      <c r="U231" s="15"/>
      <c r="V231" s="13"/>
    </row>
    <row r="232" spans="13:22" ht="10.5" x14ac:dyDescent="0.25">
      <c r="M232" s="32">
        <v>215</v>
      </c>
      <c r="N232" s="33" t="s">
        <v>760</v>
      </c>
      <c r="O232" s="28" t="str">
        <f>VLOOKUP($M232,'Data (2)'!$B$6:$K$625,3+Suburb!$O$9)</f>
        <v>21.2</v>
      </c>
      <c r="P232" s="26">
        <f t="shared" si="17"/>
        <v>21.20215</v>
      </c>
      <c r="Q232" s="15">
        <f t="shared" si="18"/>
        <v>283</v>
      </c>
      <c r="R232" s="15" t="str">
        <f t="shared" si="19"/>
        <v>Bannockburn</v>
      </c>
      <c r="S232" s="26" t="str">
        <f t="shared" si="20"/>
        <v>24.1</v>
      </c>
      <c r="T232" s="15">
        <f t="shared" si="21"/>
        <v>24.1</v>
      </c>
      <c r="U232" s="15"/>
      <c r="V232" s="13"/>
    </row>
    <row r="233" spans="13:22" ht="10.5" x14ac:dyDescent="0.25">
      <c r="M233" s="32">
        <v>216</v>
      </c>
      <c r="N233" s="33" t="s">
        <v>761</v>
      </c>
      <c r="O233" s="28" t="str">
        <f>VLOOKUP($M233,'Data (2)'!$B$6:$K$625,3+Suburb!$O$9)</f>
        <v>13.6</v>
      </c>
      <c r="P233" s="26">
        <f t="shared" si="17"/>
        <v>13.60216</v>
      </c>
      <c r="Q233" s="15">
        <f t="shared" si="18"/>
        <v>467</v>
      </c>
      <c r="R233" s="15" t="str">
        <f t="shared" si="19"/>
        <v xml:space="preserve">Avondale Heights </v>
      </c>
      <c r="S233" s="26" t="str">
        <f t="shared" si="20"/>
        <v>24.1</v>
      </c>
      <c r="T233" s="15">
        <f t="shared" si="21"/>
        <v>24.1</v>
      </c>
      <c r="U233" s="15"/>
      <c r="V233" s="13"/>
    </row>
    <row r="234" spans="13:22" ht="10.5" x14ac:dyDescent="0.25">
      <c r="M234" s="32">
        <v>217</v>
      </c>
      <c r="N234" s="33" t="s">
        <v>763</v>
      </c>
      <c r="O234" s="28" t="str">
        <f>VLOOKUP($M234,'Data (2)'!$B$6:$K$625,3+Suburb!$O$9)</f>
        <v>11.8</v>
      </c>
      <c r="P234" s="26">
        <f t="shared" si="17"/>
        <v>11.80217</v>
      </c>
      <c r="Q234" s="15">
        <f t="shared" si="18"/>
        <v>523</v>
      </c>
      <c r="R234" s="15" t="str">
        <f t="shared" si="19"/>
        <v xml:space="preserve">Shepparton north east </v>
      </c>
      <c r="S234" s="26" t="str">
        <f t="shared" si="20"/>
        <v>24.0</v>
      </c>
      <c r="T234" s="15">
        <f t="shared" si="21"/>
        <v>24</v>
      </c>
      <c r="U234" s="15"/>
      <c r="V234" s="13"/>
    </row>
    <row r="235" spans="13:22" ht="10.5" x14ac:dyDescent="0.25">
      <c r="M235" s="32">
        <v>218</v>
      </c>
      <c r="N235" s="33" t="s">
        <v>764</v>
      </c>
      <c r="O235" s="28" t="str">
        <f>VLOOKUP($M235,'Data (2)'!$B$6:$K$625,3+Suburb!$O$9)</f>
        <v>28.6</v>
      </c>
      <c r="P235" s="26">
        <f t="shared" si="17"/>
        <v>28.602180000000001</v>
      </c>
      <c r="Q235" s="15">
        <f t="shared" si="18"/>
        <v>133</v>
      </c>
      <c r="R235" s="15" t="str">
        <f t="shared" si="19"/>
        <v xml:space="preserve">Longford/Loch Sport </v>
      </c>
      <c r="S235" s="26" t="str">
        <f t="shared" si="20"/>
        <v>23.9</v>
      </c>
      <c r="T235" s="15">
        <f t="shared" si="21"/>
        <v>23.9</v>
      </c>
      <c r="U235" s="15"/>
      <c r="V235" s="13"/>
    </row>
    <row r="236" spans="13:22" ht="10.5" x14ac:dyDescent="0.25">
      <c r="M236" s="32">
        <v>219</v>
      </c>
      <c r="N236" s="33" t="s">
        <v>766</v>
      </c>
      <c r="O236" s="28" t="str">
        <f>VLOOKUP($M236,'Data (2)'!$B$6:$K$625,3+Suburb!$O$9)</f>
        <v>34.2</v>
      </c>
      <c r="P236" s="26">
        <f t="shared" si="17"/>
        <v>34.202190000000002</v>
      </c>
      <c r="Q236" s="15">
        <f t="shared" si="18"/>
        <v>64</v>
      </c>
      <c r="R236" s="15" t="str">
        <f t="shared" si="19"/>
        <v xml:space="preserve">Leopold </v>
      </c>
      <c r="S236" s="26" t="str">
        <f t="shared" si="20"/>
        <v>23.9</v>
      </c>
      <c r="T236" s="15">
        <f t="shared" si="21"/>
        <v>23.9</v>
      </c>
      <c r="U236" s="15"/>
      <c r="V236" s="13"/>
    </row>
    <row r="237" spans="13:22" ht="10.5" x14ac:dyDescent="0.25">
      <c r="M237" s="32">
        <v>220</v>
      </c>
      <c r="N237" s="33" t="s">
        <v>769</v>
      </c>
      <c r="O237" s="28" t="str">
        <f>VLOOKUP($M237,'Data (2)'!$B$6:$K$625,3+Suburb!$O$9)</f>
        <v>18.4</v>
      </c>
      <c r="P237" s="26">
        <f t="shared" si="17"/>
        <v>18.402199999999997</v>
      </c>
      <c r="Q237" s="15">
        <f t="shared" si="18"/>
        <v>348</v>
      </c>
      <c r="R237" s="15" t="str">
        <f t="shared" si="19"/>
        <v xml:space="preserve">Plenty </v>
      </c>
      <c r="S237" s="26" t="str">
        <f t="shared" si="20"/>
        <v>23.8</v>
      </c>
      <c r="T237" s="15">
        <f t="shared" si="21"/>
        <v>23.8</v>
      </c>
      <c r="U237" s="15"/>
      <c r="V237" s="13"/>
    </row>
    <row r="238" spans="13:22" ht="10.5" x14ac:dyDescent="0.25">
      <c r="M238" s="32">
        <v>221</v>
      </c>
      <c r="N238" s="33" t="s">
        <v>771</v>
      </c>
      <c r="O238" s="28" t="str">
        <f>VLOOKUP($M238,'Data (2)'!$B$6:$K$625,3+Suburb!$O$9)</f>
        <v>29.2</v>
      </c>
      <c r="P238" s="26">
        <f t="shared" si="17"/>
        <v>29.202210000000001</v>
      </c>
      <c r="Q238" s="15">
        <f t="shared" si="18"/>
        <v>123</v>
      </c>
      <c r="R238" s="15" t="str">
        <f t="shared" si="19"/>
        <v>Marong/Shelbourne</v>
      </c>
      <c r="S238" s="26" t="str">
        <f t="shared" si="20"/>
        <v>23.8</v>
      </c>
      <c r="T238" s="15">
        <f t="shared" si="21"/>
        <v>23.8</v>
      </c>
      <c r="U238" s="15"/>
      <c r="V238" s="13"/>
    </row>
    <row r="239" spans="13:22" ht="10.5" x14ac:dyDescent="0.25">
      <c r="M239" s="32">
        <v>222</v>
      </c>
      <c r="N239" s="33" t="s">
        <v>773</v>
      </c>
      <c r="O239" s="28" t="str">
        <f>VLOOKUP($M239,'Data (2)'!$B$6:$K$625,3+Suburb!$O$9)</f>
        <v>44.2</v>
      </c>
      <c r="P239" s="26">
        <f t="shared" si="17"/>
        <v>44.202220000000004</v>
      </c>
      <c r="Q239" s="15">
        <f t="shared" si="18"/>
        <v>15</v>
      </c>
      <c r="R239" s="15" t="str">
        <f t="shared" si="19"/>
        <v xml:space="preserve">Brunswick East </v>
      </c>
      <c r="S239" s="26" t="str">
        <f t="shared" si="20"/>
        <v>23.8</v>
      </c>
      <c r="T239" s="15">
        <f t="shared" si="21"/>
        <v>23.8</v>
      </c>
      <c r="U239" s="15"/>
      <c r="V239" s="13"/>
    </row>
    <row r="240" spans="13:22" ht="10.5" x14ac:dyDescent="0.25">
      <c r="M240" s="32">
        <v>223</v>
      </c>
      <c r="N240" s="33" t="s">
        <v>777</v>
      </c>
      <c r="O240" s="28" t="str">
        <f>VLOOKUP($M240,'Data (2)'!$B$6:$K$625,3+Suburb!$O$9)</f>
        <v>13.8</v>
      </c>
      <c r="P240" s="26">
        <f t="shared" si="17"/>
        <v>13.802230000000002</v>
      </c>
      <c r="Q240" s="15">
        <f t="shared" si="18"/>
        <v>461</v>
      </c>
      <c r="R240" s="15" t="str">
        <f t="shared" si="19"/>
        <v xml:space="preserve">Stawell </v>
      </c>
      <c r="S240" s="26" t="str">
        <f t="shared" si="20"/>
        <v>23.7</v>
      </c>
      <c r="T240" s="15">
        <f t="shared" si="21"/>
        <v>23.7</v>
      </c>
      <c r="U240" s="15"/>
      <c r="V240" s="13"/>
    </row>
    <row r="241" spans="13:22" ht="10.5" x14ac:dyDescent="0.25">
      <c r="M241" s="32">
        <v>224</v>
      </c>
      <c r="N241" s="33" t="s">
        <v>780</v>
      </c>
      <c r="O241" s="28" t="str">
        <f>VLOOKUP($M241,'Data (2)'!$B$6:$K$625,3+Suburb!$O$9)</f>
        <v>26.5</v>
      </c>
      <c r="P241" s="26">
        <f t="shared" si="17"/>
        <v>26.50224</v>
      </c>
      <c r="Q241" s="15">
        <f t="shared" si="18"/>
        <v>155</v>
      </c>
      <c r="R241" s="15" t="str">
        <f t="shared" si="19"/>
        <v xml:space="preserve">Montmorency </v>
      </c>
      <c r="S241" s="26" t="str">
        <f t="shared" si="20"/>
        <v>23.7</v>
      </c>
      <c r="T241" s="15">
        <f t="shared" si="21"/>
        <v>23.7</v>
      </c>
      <c r="U241" s="15"/>
      <c r="V241" s="13"/>
    </row>
    <row r="242" spans="13:22" ht="10.5" x14ac:dyDescent="0.25">
      <c r="M242" s="32">
        <v>225</v>
      </c>
      <c r="N242" s="33" t="s">
        <v>781</v>
      </c>
      <c r="O242" s="28" t="str">
        <f>VLOOKUP($M242,'Data (2)'!$B$6:$K$625,3+Suburb!$O$9)</f>
        <v>22.9</v>
      </c>
      <c r="P242" s="26">
        <f t="shared" si="17"/>
        <v>22.902249999999999</v>
      </c>
      <c r="Q242" s="15">
        <f t="shared" si="18"/>
        <v>245</v>
      </c>
      <c r="R242" s="15" t="str">
        <f t="shared" si="19"/>
        <v xml:space="preserve">Greenvale </v>
      </c>
      <c r="S242" s="26" t="str">
        <f t="shared" si="20"/>
        <v>23.7</v>
      </c>
      <c r="T242" s="15">
        <f t="shared" si="21"/>
        <v>23.7</v>
      </c>
      <c r="U242" s="15"/>
      <c r="V242" s="13"/>
    </row>
    <row r="243" spans="13:22" ht="10.5" x14ac:dyDescent="0.25">
      <c r="M243" s="32">
        <v>226</v>
      </c>
      <c r="N243" s="33" t="s">
        <v>782</v>
      </c>
      <c r="O243" s="28" t="str">
        <f>VLOOKUP($M243,'Data (2)'!$B$6:$K$625,3+Suburb!$O$9)</f>
        <v>10.2</v>
      </c>
      <c r="P243" s="26">
        <f t="shared" si="17"/>
        <v>10.202259999999999</v>
      </c>
      <c r="Q243" s="15">
        <f t="shared" si="18"/>
        <v>550</v>
      </c>
      <c r="R243" s="15" t="str">
        <f t="shared" si="19"/>
        <v xml:space="preserve">Fawkner </v>
      </c>
      <c r="S243" s="26" t="str">
        <f t="shared" si="20"/>
        <v>23.7</v>
      </c>
      <c r="T243" s="15">
        <f t="shared" si="21"/>
        <v>23.7</v>
      </c>
      <c r="U243" s="15"/>
      <c r="V243" s="13"/>
    </row>
    <row r="244" spans="13:22" ht="10.5" x14ac:dyDescent="0.25">
      <c r="M244" s="32">
        <v>227</v>
      </c>
      <c r="N244" s="33" t="s">
        <v>783</v>
      </c>
      <c r="O244" s="28" t="str">
        <f>VLOOKUP($M244,'Data (2)'!$B$6:$K$625,3+Suburb!$O$9)</f>
        <v>21.4</v>
      </c>
      <c r="P244" s="26">
        <f t="shared" si="17"/>
        <v>21.402269999999998</v>
      </c>
      <c r="Q244" s="15">
        <f t="shared" si="18"/>
        <v>280</v>
      </c>
      <c r="R244" s="15" t="str">
        <f t="shared" si="19"/>
        <v xml:space="preserve">Golden Square </v>
      </c>
      <c r="S244" s="26" t="str">
        <f t="shared" si="20"/>
        <v>23.6</v>
      </c>
      <c r="T244" s="15">
        <f t="shared" si="21"/>
        <v>23.6</v>
      </c>
      <c r="U244" s="15"/>
      <c r="V244" s="13"/>
    </row>
    <row r="245" spans="13:22" ht="10.5" x14ac:dyDescent="0.25">
      <c r="M245" s="32">
        <v>228</v>
      </c>
      <c r="N245" s="33" t="s">
        <v>784</v>
      </c>
      <c r="O245" s="28" t="str">
        <f>VLOOKUP($M245,'Data (2)'!$B$6:$K$625,3+Suburb!$O$9)</f>
        <v>5.6</v>
      </c>
      <c r="P245" s="26">
        <f t="shared" si="17"/>
        <v>5.6022799999999995</v>
      </c>
      <c r="Q245" s="15">
        <f t="shared" si="18"/>
        <v>606</v>
      </c>
      <c r="R245" s="15" t="str">
        <f t="shared" si="19"/>
        <v>Olinda/Mt Dandenong/Kalorama *</v>
      </c>
      <c r="S245" s="26" t="str">
        <f t="shared" si="20"/>
        <v>23.5</v>
      </c>
      <c r="T245" s="15">
        <f t="shared" si="21"/>
        <v>23.5</v>
      </c>
      <c r="U245" s="15"/>
      <c r="V245" s="13"/>
    </row>
    <row r="246" spans="13:22" ht="10.5" x14ac:dyDescent="0.25">
      <c r="M246" s="32">
        <v>229</v>
      </c>
      <c r="N246" s="33" t="s">
        <v>786</v>
      </c>
      <c r="O246" s="28" t="str">
        <f>VLOOKUP($M246,'Data (2)'!$B$6:$K$625,3+Suburb!$O$9)</f>
        <v>20.0</v>
      </c>
      <c r="P246" s="26">
        <f t="shared" si="17"/>
        <v>20.002289999999999</v>
      </c>
      <c r="Q246" s="15">
        <f t="shared" si="18"/>
        <v>318</v>
      </c>
      <c r="R246" s="15" t="str">
        <f t="shared" si="19"/>
        <v xml:space="preserve">Barwon Heads/Breamlea </v>
      </c>
      <c r="S246" s="26" t="str">
        <f t="shared" si="20"/>
        <v>23.5</v>
      </c>
      <c r="T246" s="15">
        <f t="shared" si="21"/>
        <v>23.5</v>
      </c>
      <c r="U246" s="15"/>
      <c r="V246" s="13"/>
    </row>
    <row r="247" spans="13:22" ht="10.5" x14ac:dyDescent="0.25">
      <c r="M247" s="32">
        <v>230</v>
      </c>
      <c r="N247" s="33" t="s">
        <v>787</v>
      </c>
      <c r="O247" s="28" t="str">
        <f>VLOOKUP($M247,'Data (2)'!$B$6:$K$625,3+Suburb!$O$9)</f>
        <v>21.4</v>
      </c>
      <c r="P247" s="26">
        <f t="shared" si="17"/>
        <v>21.4023</v>
      </c>
      <c r="Q247" s="15">
        <f t="shared" si="18"/>
        <v>279</v>
      </c>
      <c r="R247" s="15" t="str">
        <f t="shared" si="19"/>
        <v xml:space="preserve">Bacchus Marsh </v>
      </c>
      <c r="S247" s="26" t="str">
        <f t="shared" si="20"/>
        <v>23.5</v>
      </c>
      <c r="T247" s="15">
        <f t="shared" si="21"/>
        <v>23.5</v>
      </c>
      <c r="U247" s="15"/>
      <c r="V247" s="13"/>
    </row>
    <row r="248" spans="13:22" ht="10.5" x14ac:dyDescent="0.25">
      <c r="M248" s="32">
        <v>231</v>
      </c>
      <c r="N248" s="33" t="s">
        <v>789</v>
      </c>
      <c r="O248" s="28" t="str">
        <f>VLOOKUP($M248,'Data (2)'!$B$6:$K$625,3+Suburb!$O$9)</f>
        <v>13.0</v>
      </c>
      <c r="P248" s="26">
        <f t="shared" si="17"/>
        <v>13.00231</v>
      </c>
      <c r="Q248" s="15">
        <f t="shared" si="18"/>
        <v>484</v>
      </c>
      <c r="R248" s="15" t="str">
        <f t="shared" si="19"/>
        <v xml:space="preserve">Kingsville </v>
      </c>
      <c r="S248" s="26" t="str">
        <f t="shared" si="20"/>
        <v>23.4</v>
      </c>
      <c r="T248" s="15">
        <f t="shared" si="21"/>
        <v>23.4</v>
      </c>
      <c r="U248" s="15"/>
      <c r="V248" s="13"/>
    </row>
    <row r="249" spans="13:22" ht="10.5" x14ac:dyDescent="0.25">
      <c r="M249" s="32">
        <v>232</v>
      </c>
      <c r="N249" s="33" t="s">
        <v>790</v>
      </c>
      <c r="O249" s="28" t="str">
        <f>VLOOKUP($M249,'Data (2)'!$B$6:$K$625,3+Suburb!$O$9)</f>
        <v>19.9</v>
      </c>
      <c r="P249" s="26">
        <f t="shared" si="17"/>
        <v>19.90232</v>
      </c>
      <c r="Q249" s="15">
        <f t="shared" si="18"/>
        <v>323</v>
      </c>
      <c r="R249" s="15" t="str">
        <f t="shared" si="19"/>
        <v xml:space="preserve">Keysborough </v>
      </c>
      <c r="S249" s="26" t="str">
        <f t="shared" si="20"/>
        <v>23.4</v>
      </c>
      <c r="T249" s="15">
        <f t="shared" si="21"/>
        <v>23.4</v>
      </c>
      <c r="U249" s="15"/>
      <c r="V249" s="13"/>
    </row>
    <row r="250" spans="13:22" ht="10.5" x14ac:dyDescent="0.25">
      <c r="M250" s="32">
        <v>233</v>
      </c>
      <c r="N250" s="33" t="s">
        <v>790</v>
      </c>
      <c r="O250" s="28" t="str">
        <f>VLOOKUP($M250,'Data (2)'!$B$6:$K$625,3+Suburb!$O$9)</f>
        <v>19.9</v>
      </c>
      <c r="P250" s="26">
        <f t="shared" si="17"/>
        <v>19.902329999999999</v>
      </c>
      <c r="Q250" s="15">
        <f t="shared" si="18"/>
        <v>322</v>
      </c>
      <c r="R250" s="15" t="str">
        <f t="shared" si="19"/>
        <v xml:space="preserve">Clifton Springs/Curlewis </v>
      </c>
      <c r="S250" s="26" t="str">
        <f t="shared" si="20"/>
        <v>23.4</v>
      </c>
      <c r="T250" s="15">
        <f t="shared" si="21"/>
        <v>23.4</v>
      </c>
      <c r="U250" s="15"/>
      <c r="V250" s="13"/>
    </row>
    <row r="251" spans="13:22" ht="10.5" x14ac:dyDescent="0.25">
      <c r="M251" s="32">
        <v>234</v>
      </c>
      <c r="N251" s="33" t="s">
        <v>792</v>
      </c>
      <c r="O251" s="28" t="str">
        <f>VLOOKUP($M251,'Data (2)'!$B$6:$K$625,3+Suburb!$O$9)</f>
        <v>24.4</v>
      </c>
      <c r="P251" s="26">
        <f t="shared" si="17"/>
        <v>24.402339999999999</v>
      </c>
      <c r="Q251" s="15">
        <f t="shared" si="18"/>
        <v>209</v>
      </c>
      <c r="R251" s="15" t="str">
        <f t="shared" si="19"/>
        <v>Caroline Springs</v>
      </c>
      <c r="S251" s="26" t="str">
        <f t="shared" si="20"/>
        <v>23.4</v>
      </c>
      <c r="T251" s="15">
        <f t="shared" si="21"/>
        <v>23.4</v>
      </c>
      <c r="U251" s="15"/>
      <c r="V251" s="13"/>
    </row>
    <row r="252" spans="13:22" ht="10.5" x14ac:dyDescent="0.25">
      <c r="M252" s="32">
        <v>235</v>
      </c>
      <c r="N252" s="33" t="s">
        <v>793</v>
      </c>
      <c r="O252" s="28" t="str">
        <f>VLOOKUP($M252,'Data (2)'!$B$6:$K$625,3+Suburb!$O$9)</f>
        <v>10.5</v>
      </c>
      <c r="P252" s="26">
        <f t="shared" si="17"/>
        <v>10.50235</v>
      </c>
      <c r="Q252" s="15">
        <f t="shared" si="18"/>
        <v>547</v>
      </c>
      <c r="R252" s="15" t="str">
        <f t="shared" si="19"/>
        <v xml:space="preserve">Southbank </v>
      </c>
      <c r="S252" s="26" t="str">
        <f t="shared" si="20"/>
        <v>23.3</v>
      </c>
      <c r="T252" s="15">
        <f t="shared" si="21"/>
        <v>23.3</v>
      </c>
      <c r="U252" s="15"/>
      <c r="V252" s="13"/>
    </row>
    <row r="253" spans="13:22" ht="10.5" x14ac:dyDescent="0.25">
      <c r="M253" s="32">
        <v>236</v>
      </c>
      <c r="N253" s="33" t="s">
        <v>794</v>
      </c>
      <c r="O253" s="28" t="str">
        <f>VLOOKUP($M253,'Data (2)'!$B$6:$K$625,3+Suburb!$O$9)</f>
        <v>34.3</v>
      </c>
      <c r="P253" s="26">
        <f t="shared" si="17"/>
        <v>34.30236</v>
      </c>
      <c r="Q253" s="15">
        <f t="shared" si="18"/>
        <v>63</v>
      </c>
      <c r="R253" s="15" t="str">
        <f t="shared" si="19"/>
        <v xml:space="preserve">Lower Plenty </v>
      </c>
      <c r="S253" s="26" t="str">
        <f t="shared" si="20"/>
        <v>23.3</v>
      </c>
      <c r="T253" s="15">
        <f t="shared" si="21"/>
        <v>23.3</v>
      </c>
      <c r="U253" s="15"/>
      <c r="V253" s="13"/>
    </row>
    <row r="254" spans="13:22" ht="10.5" x14ac:dyDescent="0.25">
      <c r="M254" s="32">
        <v>237</v>
      </c>
      <c r="N254" s="33" t="s">
        <v>797</v>
      </c>
      <c r="O254" s="28" t="str">
        <f>VLOOKUP($M254,'Data (2)'!$B$6:$K$625,3+Suburb!$O$9)</f>
        <v>23.6</v>
      </c>
      <c r="P254" s="26">
        <f t="shared" si="17"/>
        <v>23.602370000000001</v>
      </c>
      <c r="Q254" s="15">
        <f t="shared" si="18"/>
        <v>227</v>
      </c>
      <c r="R254" s="15" t="str">
        <f t="shared" si="19"/>
        <v xml:space="preserve">Longwarry </v>
      </c>
      <c r="S254" s="26" t="str">
        <f t="shared" si="20"/>
        <v>23.3</v>
      </c>
      <c r="T254" s="15">
        <f t="shared" si="21"/>
        <v>23.3</v>
      </c>
      <c r="U254" s="15"/>
      <c r="V254" s="13"/>
    </row>
    <row r="255" spans="13:22" ht="10.5" x14ac:dyDescent="0.25">
      <c r="M255" s="32">
        <v>238</v>
      </c>
      <c r="N255" s="33" t="s">
        <v>798</v>
      </c>
      <c r="O255" s="28" t="str">
        <f>VLOOKUP($M255,'Data (2)'!$B$6:$K$625,3+Suburb!$O$9)</f>
        <v>0.0</v>
      </c>
      <c r="P255" s="26">
        <f t="shared" si="17"/>
        <v>2.3800000000000002E-3</v>
      </c>
      <c r="Q255" s="15">
        <f t="shared" si="18"/>
        <v>619</v>
      </c>
      <c r="R255" s="15" t="str">
        <f t="shared" si="19"/>
        <v xml:space="preserve">Mill Park </v>
      </c>
      <c r="S255" s="26" t="str">
        <f t="shared" si="20"/>
        <v>23.2</v>
      </c>
      <c r="T255" s="15">
        <f t="shared" si="21"/>
        <v>23.2</v>
      </c>
      <c r="U255" s="15"/>
      <c r="V255" s="13"/>
    </row>
    <row r="256" spans="13:22" ht="10.5" x14ac:dyDescent="0.25">
      <c r="M256" s="32">
        <v>239</v>
      </c>
      <c r="N256" s="33" t="s">
        <v>799</v>
      </c>
      <c r="O256" s="28" t="str">
        <f>VLOOKUP($M256,'Data (2)'!$B$6:$K$625,3+Suburb!$O$9)</f>
        <v>14.5</v>
      </c>
      <c r="P256" s="26">
        <f t="shared" si="17"/>
        <v>14.50239</v>
      </c>
      <c r="Q256" s="15">
        <f t="shared" si="18"/>
        <v>445</v>
      </c>
      <c r="R256" s="15" t="str">
        <f t="shared" si="19"/>
        <v xml:space="preserve">Warrnambool </v>
      </c>
      <c r="S256" s="26" t="str">
        <f t="shared" si="20"/>
        <v>23.1</v>
      </c>
      <c r="T256" s="15">
        <f t="shared" si="21"/>
        <v>23.1</v>
      </c>
      <c r="U256" s="15"/>
      <c r="V256" s="13"/>
    </row>
    <row r="257" spans="13:22" ht="10.5" x14ac:dyDescent="0.25">
      <c r="M257" s="32">
        <v>240</v>
      </c>
      <c r="N257" s="33" t="s">
        <v>801</v>
      </c>
      <c r="O257" s="28" t="str">
        <f>VLOOKUP($M257,'Data (2)'!$B$6:$K$625,3+Suburb!$O$9)</f>
        <v>23.7</v>
      </c>
      <c r="P257" s="26">
        <f t="shared" si="17"/>
        <v>23.702400000000001</v>
      </c>
      <c r="Q257" s="15">
        <f t="shared" si="18"/>
        <v>225</v>
      </c>
      <c r="R257" s="15" t="str">
        <f t="shared" si="19"/>
        <v>Manifold Heights</v>
      </c>
      <c r="S257" s="26" t="str">
        <f t="shared" si="20"/>
        <v>23.1</v>
      </c>
      <c r="T257" s="15">
        <f t="shared" si="21"/>
        <v>23.1</v>
      </c>
      <c r="U257" s="15"/>
      <c r="V257" s="13"/>
    </row>
    <row r="258" spans="13:22" ht="10.5" x14ac:dyDescent="0.25">
      <c r="M258" s="32">
        <v>241</v>
      </c>
      <c r="N258" s="33" t="s">
        <v>803</v>
      </c>
      <c r="O258" s="28" t="str">
        <f>VLOOKUP($M258,'Data (2)'!$B$6:$K$625,3+Suburb!$O$9)</f>
        <v>17.3</v>
      </c>
      <c r="P258" s="26">
        <f t="shared" si="17"/>
        <v>17.302410000000002</v>
      </c>
      <c r="Q258" s="15">
        <f t="shared" si="18"/>
        <v>370</v>
      </c>
      <c r="R258" s="15" t="str">
        <f t="shared" si="19"/>
        <v xml:space="preserve">Echuca surrounds </v>
      </c>
      <c r="S258" s="26" t="str">
        <f t="shared" si="20"/>
        <v>23.1</v>
      </c>
      <c r="T258" s="15">
        <f t="shared" si="21"/>
        <v>23.1</v>
      </c>
      <c r="U258" s="15"/>
      <c r="V258" s="13"/>
    </row>
    <row r="259" spans="13:22" ht="10.5" x14ac:dyDescent="0.25">
      <c r="M259" s="32">
        <v>242</v>
      </c>
      <c r="N259" s="33" t="s">
        <v>804</v>
      </c>
      <c r="O259" s="28" t="str">
        <f>VLOOKUP($M259,'Data (2)'!$B$6:$K$625,3+Suburb!$O$9)</f>
        <v>21.1</v>
      </c>
      <c r="P259" s="26">
        <f t="shared" si="17"/>
        <v>21.102420000000002</v>
      </c>
      <c r="Q259" s="15">
        <f t="shared" si="18"/>
        <v>287</v>
      </c>
      <c r="R259" s="15" t="str">
        <f t="shared" si="19"/>
        <v xml:space="preserve">Darley and surrounds </v>
      </c>
      <c r="S259" s="26" t="str">
        <f t="shared" si="20"/>
        <v>23.1</v>
      </c>
      <c r="T259" s="15">
        <f t="shared" si="21"/>
        <v>23.1</v>
      </c>
      <c r="U259" s="15"/>
      <c r="V259" s="13"/>
    </row>
    <row r="260" spans="13:22" ht="10.5" x14ac:dyDescent="0.25">
      <c r="M260" s="32">
        <v>243</v>
      </c>
      <c r="N260" s="33" t="s">
        <v>805</v>
      </c>
      <c r="O260" s="28" t="str">
        <f>VLOOKUP($M260,'Data (2)'!$B$6:$K$625,3+Suburb!$O$9)</f>
        <v>18.6</v>
      </c>
      <c r="P260" s="26">
        <f t="shared" si="17"/>
        <v>18.602430000000002</v>
      </c>
      <c r="Q260" s="15">
        <f t="shared" si="18"/>
        <v>343</v>
      </c>
      <c r="R260" s="15" t="str">
        <f t="shared" si="19"/>
        <v xml:space="preserve">Baranduda </v>
      </c>
      <c r="S260" s="26" t="str">
        <f t="shared" si="20"/>
        <v>23.1</v>
      </c>
      <c r="T260" s="15">
        <f t="shared" si="21"/>
        <v>23.1</v>
      </c>
      <c r="U260" s="15"/>
      <c r="V260" s="13"/>
    </row>
    <row r="261" spans="13:22" ht="10.5" x14ac:dyDescent="0.25">
      <c r="M261" s="32">
        <v>244</v>
      </c>
      <c r="N261" s="33" t="s">
        <v>806</v>
      </c>
      <c r="O261" s="28" t="str">
        <f>VLOOKUP($M261,'Data (2)'!$B$6:$K$625,3+Suburb!$O$9)</f>
        <v>45.2</v>
      </c>
      <c r="P261" s="26">
        <f t="shared" si="17"/>
        <v>45.202440000000003</v>
      </c>
      <c r="Q261" s="15">
        <f t="shared" si="18"/>
        <v>14</v>
      </c>
      <c r="R261" s="15" t="str">
        <f t="shared" si="19"/>
        <v xml:space="preserve">Cardigan Village </v>
      </c>
      <c r="S261" s="26" t="str">
        <f t="shared" si="20"/>
        <v>23.0</v>
      </c>
      <c r="T261" s="15">
        <f t="shared" si="21"/>
        <v>23</v>
      </c>
      <c r="U261" s="15"/>
      <c r="V261" s="13"/>
    </row>
    <row r="262" spans="13:22" ht="10.5" x14ac:dyDescent="0.25">
      <c r="M262" s="32">
        <v>245</v>
      </c>
      <c r="N262" s="33" t="s">
        <v>811</v>
      </c>
      <c r="O262" s="28" t="str">
        <f>VLOOKUP($M262,'Data (2)'!$B$6:$K$625,3+Suburb!$O$9)</f>
        <v>29.7</v>
      </c>
      <c r="P262" s="26">
        <f t="shared" si="17"/>
        <v>29.702449999999999</v>
      </c>
      <c r="Q262" s="15">
        <f t="shared" si="18"/>
        <v>113</v>
      </c>
      <c r="R262" s="15" t="str">
        <f t="shared" si="19"/>
        <v xml:space="preserve">Geelong </v>
      </c>
      <c r="S262" s="26" t="str">
        <f t="shared" si="20"/>
        <v>22.9</v>
      </c>
      <c r="T262" s="15">
        <f t="shared" si="21"/>
        <v>22.9</v>
      </c>
      <c r="U262" s="15"/>
      <c r="V262" s="13"/>
    </row>
    <row r="263" spans="13:22" ht="10.5" x14ac:dyDescent="0.25">
      <c r="M263" s="32">
        <v>246</v>
      </c>
      <c r="N263" s="33" t="s">
        <v>816</v>
      </c>
      <c r="O263" s="28" t="str">
        <f>VLOOKUP($M263,'Data (2)'!$B$6:$K$625,3+Suburb!$O$9)</f>
        <v>22.7</v>
      </c>
      <c r="P263" s="26">
        <f t="shared" si="17"/>
        <v>22.702459999999999</v>
      </c>
      <c r="Q263" s="15">
        <f t="shared" si="18"/>
        <v>255</v>
      </c>
      <c r="R263" s="15" t="str">
        <f t="shared" si="19"/>
        <v>Epping</v>
      </c>
      <c r="S263" s="26" t="str">
        <f t="shared" si="20"/>
        <v>22.9</v>
      </c>
      <c r="T263" s="15">
        <f t="shared" si="21"/>
        <v>22.9</v>
      </c>
      <c r="U263" s="15"/>
      <c r="V263" s="13"/>
    </row>
    <row r="264" spans="13:22" ht="10.5" x14ac:dyDescent="0.25">
      <c r="M264" s="32">
        <v>247</v>
      </c>
      <c r="N264" s="33" t="s">
        <v>818</v>
      </c>
      <c r="O264" s="28" t="str">
        <f>VLOOKUP($M264,'Data (2)'!$B$6:$K$625,3+Suburb!$O$9)</f>
        <v>9.0</v>
      </c>
      <c r="P264" s="26">
        <f t="shared" si="17"/>
        <v>9.0024700000000006</v>
      </c>
      <c r="Q264" s="15">
        <f t="shared" si="18"/>
        <v>573</v>
      </c>
      <c r="R264" s="15" t="str">
        <f t="shared" si="19"/>
        <v xml:space="preserve">Burnside </v>
      </c>
      <c r="S264" s="26" t="str">
        <f t="shared" si="20"/>
        <v>22.9</v>
      </c>
      <c r="T264" s="15">
        <f t="shared" si="21"/>
        <v>22.9</v>
      </c>
      <c r="U264" s="15"/>
      <c r="V264" s="13"/>
    </row>
    <row r="265" spans="13:22" ht="10.5" x14ac:dyDescent="0.25">
      <c r="M265" s="32">
        <v>248</v>
      </c>
      <c r="N265" s="33" t="s">
        <v>819</v>
      </c>
      <c r="O265" s="28" t="str">
        <f>VLOOKUP($M265,'Data (2)'!$B$6:$K$625,3+Suburb!$O$9)</f>
        <v>8.8</v>
      </c>
      <c r="P265" s="26">
        <f t="shared" si="17"/>
        <v>8.802480000000001</v>
      </c>
      <c r="Q265" s="15">
        <f t="shared" si="18"/>
        <v>575</v>
      </c>
      <c r="R265" s="15" t="str">
        <f t="shared" si="19"/>
        <v>Altona/Seaholme *</v>
      </c>
      <c r="S265" s="26" t="str">
        <f t="shared" si="20"/>
        <v>22.9</v>
      </c>
      <c r="T265" s="15">
        <f t="shared" si="21"/>
        <v>22.9</v>
      </c>
      <c r="U265" s="15"/>
      <c r="V265" s="13"/>
    </row>
    <row r="266" spans="13:22" ht="10.5" x14ac:dyDescent="0.25">
      <c r="M266" s="32">
        <v>249</v>
      </c>
      <c r="N266" s="33" t="s">
        <v>820</v>
      </c>
      <c r="O266" s="28" t="str">
        <f>VLOOKUP($M266,'Data (2)'!$B$6:$K$625,3+Suburb!$O$9)</f>
        <v>26.3</v>
      </c>
      <c r="P266" s="26">
        <f t="shared" si="17"/>
        <v>26.302490000000002</v>
      </c>
      <c r="Q266" s="15">
        <f t="shared" si="18"/>
        <v>161</v>
      </c>
      <c r="R266" s="15" t="str">
        <f t="shared" si="19"/>
        <v xml:space="preserve">Rosebud </v>
      </c>
      <c r="S266" s="26" t="str">
        <f t="shared" si="20"/>
        <v>22.8</v>
      </c>
      <c r="T266" s="15">
        <f t="shared" si="21"/>
        <v>22.8</v>
      </c>
      <c r="U266" s="15"/>
      <c r="V266" s="13"/>
    </row>
    <row r="267" spans="13:22" ht="10.5" x14ac:dyDescent="0.25">
      <c r="M267" s="32">
        <v>250</v>
      </c>
      <c r="N267" s="33" t="s">
        <v>822</v>
      </c>
      <c r="O267" s="28" t="str">
        <f>VLOOKUP($M267,'Data (2)'!$B$6:$K$625,3+Suburb!$O$9)</f>
        <v>26.0</v>
      </c>
      <c r="P267" s="26">
        <f t="shared" si="17"/>
        <v>26.002500000000001</v>
      </c>
      <c r="Q267" s="15">
        <f t="shared" si="18"/>
        <v>171</v>
      </c>
      <c r="R267" s="15" t="str">
        <f t="shared" si="19"/>
        <v>Hawthorn East</v>
      </c>
      <c r="S267" s="26" t="str">
        <f t="shared" si="20"/>
        <v>22.8</v>
      </c>
      <c r="T267" s="15">
        <f t="shared" si="21"/>
        <v>22.8</v>
      </c>
      <c r="U267" s="15"/>
      <c r="V267" s="13"/>
    </row>
    <row r="268" spans="13:22" ht="10.5" x14ac:dyDescent="0.25">
      <c r="M268" s="32">
        <v>251</v>
      </c>
      <c r="N268" s="33" t="s">
        <v>823</v>
      </c>
      <c r="O268" s="28" t="str">
        <f>VLOOKUP($M268,'Data (2)'!$B$6:$K$625,3+Suburb!$O$9)</f>
        <v>18.8</v>
      </c>
      <c r="P268" s="26">
        <f t="shared" si="17"/>
        <v>18.802510000000002</v>
      </c>
      <c r="Q268" s="15">
        <f t="shared" si="18"/>
        <v>339</v>
      </c>
      <c r="R268" s="15" t="str">
        <f t="shared" si="19"/>
        <v xml:space="preserve">Balwyn North </v>
      </c>
      <c r="S268" s="26" t="str">
        <f t="shared" si="20"/>
        <v>22.8</v>
      </c>
      <c r="T268" s="15">
        <f t="shared" si="21"/>
        <v>22.8</v>
      </c>
      <c r="U268" s="15"/>
      <c r="V268" s="13"/>
    </row>
    <row r="269" spans="13:22" ht="10.5" x14ac:dyDescent="0.25">
      <c r="M269" s="32">
        <v>252</v>
      </c>
      <c r="N269" s="33" t="s">
        <v>110</v>
      </c>
      <c r="O269" s="28" t="str">
        <f>VLOOKUP($M269,'Data (2)'!$B$6:$K$625,3+Suburb!$O$9)</f>
        <v>22.8</v>
      </c>
      <c r="P269" s="26">
        <f t="shared" si="17"/>
        <v>22.802520000000001</v>
      </c>
      <c r="Q269" s="15">
        <f t="shared" si="18"/>
        <v>250</v>
      </c>
      <c r="R269" s="15" t="str">
        <f t="shared" si="19"/>
        <v xml:space="preserve">Wyndham Vale </v>
      </c>
      <c r="S269" s="26" t="str">
        <f t="shared" si="20"/>
        <v>22.7</v>
      </c>
      <c r="T269" s="15">
        <f t="shared" si="21"/>
        <v>22.7</v>
      </c>
      <c r="U269" s="15"/>
      <c r="V269" s="13"/>
    </row>
    <row r="270" spans="13:22" ht="10.5" x14ac:dyDescent="0.25">
      <c r="M270" s="32">
        <v>253</v>
      </c>
      <c r="N270" s="33" t="s">
        <v>824</v>
      </c>
      <c r="O270" s="28" t="str">
        <f>VLOOKUP($M270,'Data (2)'!$B$6:$K$625,3+Suburb!$O$9)</f>
        <v>12.8</v>
      </c>
      <c r="P270" s="26">
        <f t="shared" si="17"/>
        <v>12.802530000000001</v>
      </c>
      <c r="Q270" s="15">
        <f t="shared" si="18"/>
        <v>492</v>
      </c>
      <c r="R270" s="15" t="str">
        <f t="shared" si="19"/>
        <v xml:space="preserve">Springvale South </v>
      </c>
      <c r="S270" s="26" t="str">
        <f t="shared" si="20"/>
        <v>22.7</v>
      </c>
      <c r="T270" s="15">
        <f t="shared" si="21"/>
        <v>22.7</v>
      </c>
      <c r="U270" s="15"/>
      <c r="V270" s="13"/>
    </row>
    <row r="271" spans="13:22" ht="10.5" x14ac:dyDescent="0.25">
      <c r="M271" s="32">
        <v>254</v>
      </c>
      <c r="N271" s="33" t="s">
        <v>826</v>
      </c>
      <c r="O271" s="28" t="str">
        <f>VLOOKUP($M271,'Data (2)'!$B$6:$K$625,3+Suburb!$O$9)</f>
        <v>12.0</v>
      </c>
      <c r="P271" s="26">
        <f t="shared" si="17"/>
        <v>12.00254</v>
      </c>
      <c r="Q271" s="15">
        <f t="shared" si="18"/>
        <v>508</v>
      </c>
      <c r="R271" s="15" t="str">
        <f t="shared" si="19"/>
        <v xml:space="preserve">North Geelong/Drumcondra </v>
      </c>
      <c r="S271" s="26" t="str">
        <f t="shared" si="20"/>
        <v>22.7</v>
      </c>
      <c r="T271" s="15">
        <f t="shared" si="21"/>
        <v>22.7</v>
      </c>
      <c r="U271" s="15"/>
      <c r="V271" s="13"/>
    </row>
    <row r="272" spans="13:22" ht="10.5" x14ac:dyDescent="0.25">
      <c r="M272" s="32">
        <v>255</v>
      </c>
      <c r="N272" s="33" t="s">
        <v>827</v>
      </c>
      <c r="O272" s="28" t="str">
        <f>VLOOKUP($M272,'Data (2)'!$B$6:$K$625,3+Suburb!$O$9)</f>
        <v>20.0</v>
      </c>
      <c r="P272" s="26">
        <f t="shared" si="17"/>
        <v>20.002549999999999</v>
      </c>
      <c r="Q272" s="15">
        <f t="shared" si="18"/>
        <v>317</v>
      </c>
      <c r="R272" s="15" t="str">
        <f t="shared" si="19"/>
        <v xml:space="preserve">Hamlyn Heights </v>
      </c>
      <c r="S272" s="26" t="str">
        <f t="shared" si="20"/>
        <v>22.7</v>
      </c>
      <c r="T272" s="15">
        <f t="shared" si="21"/>
        <v>22.7</v>
      </c>
      <c r="U272" s="15"/>
      <c r="V272" s="13"/>
    </row>
    <row r="273" spans="13:22" ht="10.5" x14ac:dyDescent="0.25">
      <c r="M273" s="32">
        <v>256</v>
      </c>
      <c r="N273" s="33" t="s">
        <v>828</v>
      </c>
      <c r="O273" s="28" t="str">
        <f>VLOOKUP($M273,'Data (2)'!$B$6:$K$625,3+Suburb!$O$9)</f>
        <v>20.7</v>
      </c>
      <c r="P273" s="26">
        <f t="shared" si="17"/>
        <v>20.702559999999998</v>
      </c>
      <c r="Q273" s="15">
        <f t="shared" si="18"/>
        <v>294</v>
      </c>
      <c r="R273" s="15" t="str">
        <f t="shared" si="19"/>
        <v>Taylors Hill</v>
      </c>
      <c r="S273" s="26" t="str">
        <f t="shared" si="20"/>
        <v>22.6</v>
      </c>
      <c r="T273" s="15">
        <f t="shared" si="21"/>
        <v>22.6</v>
      </c>
      <c r="U273" s="15"/>
      <c r="V273" s="13"/>
    </row>
    <row r="274" spans="13:22" ht="10.5" x14ac:dyDescent="0.25">
      <c r="M274" s="32">
        <v>257</v>
      </c>
      <c r="N274" s="33" t="s">
        <v>829</v>
      </c>
      <c r="O274" s="28" t="str">
        <f>VLOOKUP($M274,'Data (2)'!$B$6:$K$625,3+Suburb!$O$9)</f>
        <v>18.2</v>
      </c>
      <c r="P274" s="26">
        <f t="shared" ref="P274:P337" si="22">O274+0.00001*M274</f>
        <v>18.202569999999998</v>
      </c>
      <c r="Q274" s="15">
        <f t="shared" si="18"/>
        <v>354</v>
      </c>
      <c r="R274" s="15" t="str">
        <f t="shared" si="19"/>
        <v xml:space="preserve">Wandong/Heathcote Junction </v>
      </c>
      <c r="S274" s="26" t="str">
        <f t="shared" si="20"/>
        <v>22.2</v>
      </c>
      <c r="T274" s="15">
        <f t="shared" si="21"/>
        <v>22.2</v>
      </c>
      <c r="U274" s="15"/>
      <c r="V274" s="13"/>
    </row>
    <row r="275" spans="13:22" ht="10.5" x14ac:dyDescent="0.25">
      <c r="M275" s="32">
        <v>258</v>
      </c>
      <c r="N275" s="33" t="s">
        <v>830</v>
      </c>
      <c r="O275" s="28" t="str">
        <f>VLOOKUP($M275,'Data (2)'!$B$6:$K$625,3+Suburb!$O$9)</f>
        <v>26.9</v>
      </c>
      <c r="P275" s="26">
        <f t="shared" si="22"/>
        <v>26.902579999999997</v>
      </c>
      <c r="Q275" s="15">
        <f t="shared" ref="Q275:Q338" si="23">RANK(P275,P$18:P$637)</f>
        <v>151</v>
      </c>
      <c r="R275" s="15" t="str">
        <f t="shared" ref="R275:R338" si="24">VLOOKUP(MATCH($M275,$Q$18:$Q$637,0),$M$18:$O$637,2)</f>
        <v>South Geelong/Breakwater</v>
      </c>
      <c r="S275" s="26" t="str">
        <f t="shared" ref="S275:S338" si="25">VLOOKUP(MATCH($M275,$Q$18:$Q$637,0),$M$18:$O$637,3)</f>
        <v>22.2</v>
      </c>
      <c r="T275" s="15">
        <f t="shared" ref="T275:T338" si="26">ABS(S275)</f>
        <v>22.2</v>
      </c>
      <c r="U275" s="15"/>
      <c r="V275" s="13"/>
    </row>
    <row r="276" spans="13:22" ht="10.5" x14ac:dyDescent="0.25">
      <c r="M276" s="32">
        <v>259</v>
      </c>
      <c r="N276" s="33" t="s">
        <v>832</v>
      </c>
      <c r="O276" s="28" t="str">
        <f>VLOOKUP($M276,'Data (2)'!$B$6:$K$625,3+Suburb!$O$9)</f>
        <v>13.7</v>
      </c>
      <c r="P276" s="26">
        <f t="shared" si="22"/>
        <v>13.702589999999999</v>
      </c>
      <c r="Q276" s="15">
        <f t="shared" si="23"/>
        <v>465</v>
      </c>
      <c r="R276" s="15" t="str">
        <f t="shared" si="24"/>
        <v xml:space="preserve">Shepparton Rural North West </v>
      </c>
      <c r="S276" s="26" t="str">
        <f t="shared" si="25"/>
        <v>22.2</v>
      </c>
      <c r="T276" s="15">
        <f t="shared" si="26"/>
        <v>22.2</v>
      </c>
      <c r="U276" s="15"/>
      <c r="V276" s="13"/>
    </row>
    <row r="277" spans="13:22" ht="10.5" x14ac:dyDescent="0.25">
      <c r="M277" s="32">
        <v>260</v>
      </c>
      <c r="N277" s="33" t="s">
        <v>833</v>
      </c>
      <c r="O277" s="28" t="str">
        <f>VLOOKUP($M277,'Data (2)'!$B$6:$K$625,3+Suburb!$O$9)</f>
        <v>15.6</v>
      </c>
      <c r="P277" s="26">
        <f t="shared" si="22"/>
        <v>15.602599999999999</v>
      </c>
      <c r="Q277" s="15">
        <f t="shared" si="23"/>
        <v>417</v>
      </c>
      <c r="R277" s="15" t="str">
        <f t="shared" si="24"/>
        <v xml:space="preserve">Maldon/Harcourt and surrounds </v>
      </c>
      <c r="S277" s="26" t="str">
        <f t="shared" si="25"/>
        <v>22.2</v>
      </c>
      <c r="T277" s="15">
        <f t="shared" si="26"/>
        <v>22.2</v>
      </c>
      <c r="U277" s="15"/>
      <c r="V277" s="13"/>
    </row>
    <row r="278" spans="13:22" ht="10.5" x14ac:dyDescent="0.25">
      <c r="M278" s="32">
        <v>261</v>
      </c>
      <c r="N278" s="33" t="s">
        <v>835</v>
      </c>
      <c r="O278" s="28" t="str">
        <f>VLOOKUP($M278,'Data (2)'!$B$6:$K$625,3+Suburb!$O$9)</f>
        <v>41.7</v>
      </c>
      <c r="P278" s="26">
        <f t="shared" si="22"/>
        <v>41.70261</v>
      </c>
      <c r="Q278" s="15">
        <f t="shared" si="23"/>
        <v>25</v>
      </c>
      <c r="R278" s="15" t="str">
        <f t="shared" si="24"/>
        <v xml:space="preserve">Kingsbury </v>
      </c>
      <c r="S278" s="26" t="str">
        <f t="shared" si="25"/>
        <v>22.2</v>
      </c>
      <c r="T278" s="15">
        <f t="shared" si="26"/>
        <v>22.2</v>
      </c>
      <c r="U278" s="15"/>
      <c r="V278" s="13"/>
    </row>
    <row r="279" spans="13:22" ht="10.5" x14ac:dyDescent="0.25">
      <c r="M279" s="32">
        <v>262</v>
      </c>
      <c r="N279" s="33" t="s">
        <v>836</v>
      </c>
      <c r="O279" s="28" t="str">
        <f>VLOOKUP($M279,'Data (2)'!$B$6:$K$625,3+Suburb!$O$9)</f>
        <v>18.2</v>
      </c>
      <c r="P279" s="26">
        <f t="shared" si="22"/>
        <v>18.20262</v>
      </c>
      <c r="Q279" s="15">
        <f t="shared" si="23"/>
        <v>353</v>
      </c>
      <c r="R279" s="15" t="str">
        <f t="shared" si="24"/>
        <v xml:space="preserve">Langwarrin/Langwarrin South </v>
      </c>
      <c r="S279" s="26" t="str">
        <f t="shared" si="25"/>
        <v>22.1</v>
      </c>
      <c r="T279" s="15">
        <f t="shared" si="26"/>
        <v>22.1</v>
      </c>
      <c r="U279" s="15"/>
      <c r="V279" s="13"/>
    </row>
    <row r="280" spans="13:22" ht="10.5" x14ac:dyDescent="0.25">
      <c r="M280" s="32">
        <v>263</v>
      </c>
      <c r="N280" s="33" t="s">
        <v>837</v>
      </c>
      <c r="O280" s="28" t="str">
        <f>VLOOKUP($M280,'Data (2)'!$B$6:$K$625,3+Suburb!$O$9)</f>
        <v>12.4</v>
      </c>
      <c r="P280" s="26">
        <f t="shared" si="22"/>
        <v>12.40263</v>
      </c>
      <c r="Q280" s="15">
        <f t="shared" si="23"/>
        <v>503</v>
      </c>
      <c r="R280" s="15" t="str">
        <f t="shared" si="24"/>
        <v xml:space="preserve">Camberwell </v>
      </c>
      <c r="S280" s="26" t="str">
        <f t="shared" si="25"/>
        <v>22.1</v>
      </c>
      <c r="T280" s="15">
        <f t="shared" si="26"/>
        <v>22.1</v>
      </c>
      <c r="U280" s="15"/>
      <c r="V280" s="13"/>
    </row>
    <row r="281" spans="13:22" ht="10.5" x14ac:dyDescent="0.25">
      <c r="M281" s="32">
        <v>264</v>
      </c>
      <c r="N281" s="33" t="s">
        <v>838</v>
      </c>
      <c r="O281" s="28" t="str">
        <f>VLOOKUP($M281,'Data (2)'!$B$6:$K$625,3+Suburb!$O$9)</f>
        <v>16.1</v>
      </c>
      <c r="P281" s="26">
        <f t="shared" si="22"/>
        <v>16.102640000000001</v>
      </c>
      <c r="Q281" s="15">
        <f t="shared" si="23"/>
        <v>407</v>
      </c>
      <c r="R281" s="15" t="str">
        <f t="shared" si="24"/>
        <v>Melbourne</v>
      </c>
      <c r="S281" s="26" t="str">
        <f t="shared" si="25"/>
        <v>22.0</v>
      </c>
      <c r="T281" s="15">
        <f t="shared" si="26"/>
        <v>22</v>
      </c>
      <c r="U281" s="15"/>
      <c r="V281" s="13"/>
    </row>
    <row r="282" spans="13:22" ht="10.5" x14ac:dyDescent="0.25">
      <c r="M282" s="32">
        <v>265</v>
      </c>
      <c r="N282" s="33" t="s">
        <v>115</v>
      </c>
      <c r="O282" s="28" t="str">
        <f>VLOOKUP($M282,'Data (2)'!$B$6:$K$625,3+Suburb!$O$9)</f>
        <v>26.8</v>
      </c>
      <c r="P282" s="26">
        <f t="shared" si="22"/>
        <v>26.80265</v>
      </c>
      <c r="Q282" s="15">
        <f t="shared" si="23"/>
        <v>152</v>
      </c>
      <c r="R282" s="15" t="str">
        <f t="shared" si="24"/>
        <v xml:space="preserve">Ballarat Central/Lake Wendouree/Newington </v>
      </c>
      <c r="S282" s="26" t="str">
        <f t="shared" si="25"/>
        <v>22.0</v>
      </c>
      <c r="T282" s="15">
        <f t="shared" si="26"/>
        <v>22</v>
      </c>
      <c r="U282" s="15"/>
      <c r="V282" s="13"/>
    </row>
    <row r="283" spans="13:22" ht="10.5" x14ac:dyDescent="0.25">
      <c r="M283" s="32">
        <v>266</v>
      </c>
      <c r="N283" s="33" t="s">
        <v>840</v>
      </c>
      <c r="O283" s="28" t="str">
        <f>VLOOKUP($M283,'Data (2)'!$B$6:$K$625,3+Suburb!$O$9)</f>
        <v>28.6</v>
      </c>
      <c r="P283" s="26">
        <f t="shared" si="22"/>
        <v>28.60266</v>
      </c>
      <c r="Q283" s="15">
        <f t="shared" si="23"/>
        <v>132</v>
      </c>
      <c r="R283" s="15" t="str">
        <f t="shared" si="24"/>
        <v xml:space="preserve">Sunshine </v>
      </c>
      <c r="S283" s="26" t="str">
        <f t="shared" si="25"/>
        <v>21.9</v>
      </c>
      <c r="T283" s="15">
        <f t="shared" si="26"/>
        <v>21.9</v>
      </c>
      <c r="U283" s="15"/>
      <c r="V283" s="13"/>
    </row>
    <row r="284" spans="13:22" ht="10.5" x14ac:dyDescent="0.25">
      <c r="M284" s="32">
        <v>267</v>
      </c>
      <c r="N284" s="33" t="s">
        <v>842</v>
      </c>
      <c r="O284" s="28" t="str">
        <f>VLOOKUP($M284,'Data (2)'!$B$6:$K$625,3+Suburb!$O$9)</f>
        <v>29.4</v>
      </c>
      <c r="P284" s="26">
        <f t="shared" si="22"/>
        <v>29.402669999999997</v>
      </c>
      <c r="Q284" s="15">
        <f t="shared" si="23"/>
        <v>118</v>
      </c>
      <c r="R284" s="15" t="str">
        <f t="shared" si="24"/>
        <v xml:space="preserve">Bushfield </v>
      </c>
      <c r="S284" s="26" t="str">
        <f t="shared" si="25"/>
        <v>21.9</v>
      </c>
      <c r="T284" s="15">
        <f t="shared" si="26"/>
        <v>21.9</v>
      </c>
      <c r="U284" s="15"/>
      <c r="V284" s="13"/>
    </row>
    <row r="285" spans="13:22" ht="10.5" x14ac:dyDescent="0.25">
      <c r="M285" s="32">
        <v>268</v>
      </c>
      <c r="N285" s="33" t="s">
        <v>843</v>
      </c>
      <c r="O285" s="28" t="str">
        <f>VLOOKUP($M285,'Data (2)'!$B$6:$K$625,3+Suburb!$O$9)</f>
        <v>26.9</v>
      </c>
      <c r="P285" s="26">
        <f t="shared" si="22"/>
        <v>26.90268</v>
      </c>
      <c r="Q285" s="15">
        <f t="shared" si="23"/>
        <v>150</v>
      </c>
      <c r="R285" s="15" t="str">
        <f t="shared" si="24"/>
        <v>Black Hill/Nerrina</v>
      </c>
      <c r="S285" s="26" t="str">
        <f t="shared" si="25"/>
        <v>21.9</v>
      </c>
      <c r="T285" s="15">
        <f t="shared" si="26"/>
        <v>21.9</v>
      </c>
      <c r="U285" s="15"/>
      <c r="V285" s="13"/>
    </row>
    <row r="286" spans="13:22" ht="10.5" x14ac:dyDescent="0.25">
      <c r="M286" s="32">
        <v>269</v>
      </c>
      <c r="N286" s="33" t="s">
        <v>844</v>
      </c>
      <c r="O286" s="28" t="str">
        <f>VLOOKUP($M286,'Data (2)'!$B$6:$K$625,3+Suburb!$O$9)</f>
        <v>15.3</v>
      </c>
      <c r="P286" s="26">
        <f t="shared" si="22"/>
        <v>15.30269</v>
      </c>
      <c r="Q286" s="15">
        <f t="shared" si="23"/>
        <v>426</v>
      </c>
      <c r="R286" s="15" t="str">
        <f t="shared" si="24"/>
        <v xml:space="preserve">Traralgon </v>
      </c>
      <c r="S286" s="26" t="str">
        <f t="shared" si="25"/>
        <v>21.8</v>
      </c>
      <c r="T286" s="15">
        <f t="shared" si="26"/>
        <v>21.8</v>
      </c>
      <c r="U286" s="15"/>
      <c r="V286" s="13"/>
    </row>
    <row r="287" spans="13:22" ht="10.5" x14ac:dyDescent="0.25">
      <c r="M287" s="32">
        <v>270</v>
      </c>
      <c r="N287" s="33" t="s">
        <v>844</v>
      </c>
      <c r="O287" s="28" t="str">
        <f>VLOOKUP($M287,'Data (2)'!$B$6:$K$625,3+Suburb!$O$9)</f>
        <v>15.3</v>
      </c>
      <c r="P287" s="26">
        <f t="shared" si="22"/>
        <v>15.302700000000002</v>
      </c>
      <c r="Q287" s="15">
        <f t="shared" si="23"/>
        <v>425</v>
      </c>
      <c r="R287" s="15" t="str">
        <f t="shared" si="24"/>
        <v xml:space="preserve">Keilor East </v>
      </c>
      <c r="S287" s="26" t="str">
        <f t="shared" si="25"/>
        <v>21.7</v>
      </c>
      <c r="T287" s="15">
        <f t="shared" si="26"/>
        <v>21.7</v>
      </c>
      <c r="U287" s="15"/>
      <c r="V287" s="13"/>
    </row>
    <row r="288" spans="13:22" ht="10.5" x14ac:dyDescent="0.25">
      <c r="M288" s="32">
        <v>271</v>
      </c>
      <c r="N288" s="33" t="s">
        <v>845</v>
      </c>
      <c r="O288" s="28" t="str">
        <f>VLOOKUP($M288,'Data (2)'!$B$6:$K$625,3+Suburb!$O$9)</f>
        <v>11.8</v>
      </c>
      <c r="P288" s="26">
        <f t="shared" si="22"/>
        <v>11.802710000000001</v>
      </c>
      <c r="Q288" s="15">
        <f t="shared" si="23"/>
        <v>522</v>
      </c>
      <c r="R288" s="15" t="str">
        <f t="shared" si="24"/>
        <v xml:space="preserve">Devon North/Alberton </v>
      </c>
      <c r="S288" s="26" t="str">
        <f t="shared" si="25"/>
        <v>21.7</v>
      </c>
      <c r="T288" s="15">
        <f t="shared" si="26"/>
        <v>21.7</v>
      </c>
      <c r="U288" s="15"/>
      <c r="V288" s="13"/>
    </row>
    <row r="289" spans="13:22" ht="10.5" x14ac:dyDescent="0.25">
      <c r="M289" s="32">
        <v>272</v>
      </c>
      <c r="N289" s="33" t="s">
        <v>845</v>
      </c>
      <c r="O289" s="28" t="str">
        <f>VLOOKUP($M289,'Data (2)'!$B$6:$K$625,3+Suburb!$O$9)</f>
        <v>11.8</v>
      </c>
      <c r="P289" s="26">
        <f t="shared" si="22"/>
        <v>11.802720000000001</v>
      </c>
      <c r="Q289" s="15">
        <f t="shared" si="23"/>
        <v>521</v>
      </c>
      <c r="R289" s="15" t="str">
        <f t="shared" si="24"/>
        <v xml:space="preserve">Bungaree/Gordon </v>
      </c>
      <c r="S289" s="26" t="str">
        <f t="shared" si="25"/>
        <v>21.7</v>
      </c>
      <c r="T289" s="15">
        <f t="shared" si="26"/>
        <v>21.7</v>
      </c>
      <c r="U289" s="15"/>
      <c r="V289" s="13"/>
    </row>
    <row r="290" spans="13:22" ht="10.5" x14ac:dyDescent="0.25">
      <c r="M290" s="32">
        <v>273</v>
      </c>
      <c r="N290" s="33" t="s">
        <v>846</v>
      </c>
      <c r="O290" s="28" t="str">
        <f>VLOOKUP($M290,'Data (2)'!$B$6:$K$625,3+Suburb!$O$9)</f>
        <v>25.9</v>
      </c>
      <c r="P290" s="26">
        <f t="shared" si="22"/>
        <v>25.902729999999998</v>
      </c>
      <c r="Q290" s="15">
        <f t="shared" si="23"/>
        <v>175</v>
      </c>
      <c r="R290" s="15" t="str">
        <f t="shared" si="24"/>
        <v xml:space="preserve">Bentleigh East </v>
      </c>
      <c r="S290" s="26" t="str">
        <f t="shared" si="25"/>
        <v>21.6</v>
      </c>
      <c r="T290" s="15">
        <f t="shared" si="26"/>
        <v>21.6</v>
      </c>
      <c r="U290" s="15"/>
      <c r="V290" s="13"/>
    </row>
    <row r="291" spans="13:22" ht="10.5" x14ac:dyDescent="0.25">
      <c r="M291" s="32">
        <v>274</v>
      </c>
      <c r="N291" s="33" t="s">
        <v>848</v>
      </c>
      <c r="O291" s="28" t="str">
        <f>VLOOKUP($M291,'Data (2)'!$B$6:$K$625,3+Suburb!$O$9)</f>
        <v>25.8</v>
      </c>
      <c r="P291" s="26">
        <f t="shared" si="22"/>
        <v>25.80274</v>
      </c>
      <c r="Q291" s="15">
        <f t="shared" si="23"/>
        <v>177</v>
      </c>
      <c r="R291" s="15" t="str">
        <f t="shared" si="24"/>
        <v>Ballarat North/Soldiers Hill</v>
      </c>
      <c r="S291" s="26" t="str">
        <f t="shared" si="25"/>
        <v>21.6</v>
      </c>
      <c r="T291" s="15">
        <f t="shared" si="26"/>
        <v>21.6</v>
      </c>
      <c r="U291" s="15"/>
      <c r="V291" s="13"/>
    </row>
    <row r="292" spans="13:22" ht="10.5" x14ac:dyDescent="0.25">
      <c r="M292" s="32">
        <v>275</v>
      </c>
      <c r="N292" s="33" t="s">
        <v>849</v>
      </c>
      <c r="O292" s="28" t="str">
        <f>VLOOKUP($M292,'Data (2)'!$B$6:$K$625,3+Suburb!$O$9)</f>
        <v>11.8</v>
      </c>
      <c r="P292" s="26">
        <f t="shared" si="22"/>
        <v>11.802750000000001</v>
      </c>
      <c r="Q292" s="15">
        <f t="shared" si="23"/>
        <v>520</v>
      </c>
      <c r="R292" s="15" t="str">
        <f t="shared" si="24"/>
        <v>Beveridge</v>
      </c>
      <c r="S292" s="26" t="str">
        <f t="shared" si="25"/>
        <v>21.5</v>
      </c>
      <c r="T292" s="15">
        <f t="shared" si="26"/>
        <v>21.5</v>
      </c>
      <c r="U292" s="15"/>
      <c r="V292" s="13"/>
    </row>
    <row r="293" spans="13:22" ht="10.5" x14ac:dyDescent="0.25">
      <c r="M293" s="32">
        <v>276</v>
      </c>
      <c r="N293" s="33" t="s">
        <v>851</v>
      </c>
      <c r="O293" s="28" t="str">
        <f>VLOOKUP($M293,'Data (2)'!$B$6:$K$625,3+Suburb!$O$9)</f>
        <v>32.1</v>
      </c>
      <c r="P293" s="26">
        <f t="shared" si="22"/>
        <v>32.102760000000004</v>
      </c>
      <c r="Q293" s="15">
        <f t="shared" si="23"/>
        <v>84</v>
      </c>
      <c r="R293" s="15" t="str">
        <f t="shared" si="24"/>
        <v xml:space="preserve">Ringwood East </v>
      </c>
      <c r="S293" s="26" t="str">
        <f t="shared" si="25"/>
        <v>21.4</v>
      </c>
      <c r="T293" s="15">
        <f t="shared" si="26"/>
        <v>21.4</v>
      </c>
      <c r="U293" s="15"/>
      <c r="V293" s="13"/>
    </row>
    <row r="294" spans="13:22" ht="10.5" x14ac:dyDescent="0.25">
      <c r="M294" s="32">
        <v>277</v>
      </c>
      <c r="N294" s="33" t="s">
        <v>853</v>
      </c>
      <c r="O294" s="28" t="str">
        <f>VLOOKUP($M294,'Data (2)'!$B$6:$K$625,3+Suburb!$O$9)</f>
        <v>14.8</v>
      </c>
      <c r="P294" s="26">
        <f t="shared" si="22"/>
        <v>14.802770000000001</v>
      </c>
      <c r="Q294" s="15">
        <f t="shared" si="23"/>
        <v>437</v>
      </c>
      <c r="R294" s="15" t="str">
        <f t="shared" si="24"/>
        <v xml:space="preserve">Poowong/Nyora and surrounds </v>
      </c>
      <c r="S294" s="26" t="str">
        <f t="shared" si="25"/>
        <v>21.4</v>
      </c>
      <c r="T294" s="15">
        <f t="shared" si="26"/>
        <v>21.4</v>
      </c>
      <c r="U294" s="15"/>
      <c r="V294" s="13"/>
    </row>
    <row r="295" spans="13:22" ht="10.5" x14ac:dyDescent="0.25">
      <c r="M295" s="32">
        <v>278</v>
      </c>
      <c r="N295" s="33" t="s">
        <v>854</v>
      </c>
      <c r="O295" s="28" t="str">
        <f>VLOOKUP($M295,'Data (2)'!$B$6:$K$625,3+Suburb!$O$9)</f>
        <v>15.8</v>
      </c>
      <c r="P295" s="26">
        <f t="shared" si="22"/>
        <v>15.80278</v>
      </c>
      <c r="Q295" s="15">
        <f t="shared" si="23"/>
        <v>411</v>
      </c>
      <c r="R295" s="15" t="str">
        <f t="shared" si="24"/>
        <v xml:space="preserve">Murrumbeena </v>
      </c>
      <c r="S295" s="26" t="str">
        <f t="shared" si="25"/>
        <v>21.4</v>
      </c>
      <c r="T295" s="15">
        <f t="shared" si="26"/>
        <v>21.4</v>
      </c>
      <c r="U295" s="15"/>
      <c r="V295" s="13"/>
    </row>
    <row r="296" spans="13:22" ht="10.5" x14ac:dyDescent="0.25">
      <c r="M296" s="32">
        <v>279</v>
      </c>
      <c r="N296" s="33" t="s">
        <v>855</v>
      </c>
      <c r="O296" s="28" t="str">
        <f>VLOOKUP($M296,'Data (2)'!$B$6:$K$625,3+Suburb!$O$9)</f>
        <v>30.2</v>
      </c>
      <c r="P296" s="26">
        <f t="shared" si="22"/>
        <v>30.20279</v>
      </c>
      <c r="Q296" s="15">
        <f t="shared" si="23"/>
        <v>106</v>
      </c>
      <c r="R296" s="15" t="str">
        <f t="shared" si="24"/>
        <v xml:space="preserve">Glen Huntly </v>
      </c>
      <c r="S296" s="26" t="str">
        <f t="shared" si="25"/>
        <v>21.4</v>
      </c>
      <c r="T296" s="15">
        <f t="shared" si="26"/>
        <v>21.4</v>
      </c>
      <c r="U296" s="15"/>
      <c r="V296" s="13"/>
    </row>
    <row r="297" spans="13:22" ht="10.5" x14ac:dyDescent="0.25">
      <c r="M297" s="32">
        <v>280</v>
      </c>
      <c r="N297" s="33" t="s">
        <v>856</v>
      </c>
      <c r="O297" s="28" t="str">
        <f>VLOOKUP($M297,'Data (2)'!$B$6:$K$625,3+Suburb!$O$9)</f>
        <v>4.6</v>
      </c>
      <c r="P297" s="26">
        <f t="shared" si="22"/>
        <v>4.6027999999999993</v>
      </c>
      <c r="Q297" s="15">
        <f t="shared" si="23"/>
        <v>610</v>
      </c>
      <c r="R297" s="15" t="str">
        <f t="shared" si="24"/>
        <v xml:space="preserve">Gembrook/Pakenham Upper </v>
      </c>
      <c r="S297" s="26" t="str">
        <f t="shared" si="25"/>
        <v>21.4</v>
      </c>
      <c r="T297" s="15">
        <f t="shared" si="26"/>
        <v>21.4</v>
      </c>
      <c r="U297" s="15"/>
      <c r="V297" s="13"/>
    </row>
    <row r="298" spans="13:22" ht="10.5" x14ac:dyDescent="0.25">
      <c r="M298" s="32">
        <v>281</v>
      </c>
      <c r="N298" s="33" t="s">
        <v>857</v>
      </c>
      <c r="O298" s="28" t="str">
        <f>VLOOKUP($M298,'Data (2)'!$B$6:$K$625,3+Suburb!$O$9)</f>
        <v>15.8</v>
      </c>
      <c r="P298" s="26">
        <f t="shared" si="22"/>
        <v>15.802810000000001</v>
      </c>
      <c r="Q298" s="15">
        <f t="shared" si="23"/>
        <v>410</v>
      </c>
      <c r="R298" s="15" t="str">
        <f t="shared" si="24"/>
        <v xml:space="preserve">Lara/Little River </v>
      </c>
      <c r="S298" s="26" t="str">
        <f t="shared" si="25"/>
        <v>21.3</v>
      </c>
      <c r="T298" s="15">
        <f t="shared" si="26"/>
        <v>21.3</v>
      </c>
      <c r="U298" s="15"/>
      <c r="V298" s="13"/>
    </row>
    <row r="299" spans="13:22" ht="10.5" x14ac:dyDescent="0.25">
      <c r="M299" s="32">
        <v>282</v>
      </c>
      <c r="N299" s="33" t="s">
        <v>858</v>
      </c>
      <c r="O299" s="28" t="str">
        <f>VLOOKUP($M299,'Data (2)'!$B$6:$K$625,3+Suburb!$O$9)</f>
        <v>5.7</v>
      </c>
      <c r="P299" s="26">
        <f t="shared" si="22"/>
        <v>5.70282</v>
      </c>
      <c r="Q299" s="15">
        <f t="shared" si="23"/>
        <v>605</v>
      </c>
      <c r="R299" s="15" t="str">
        <f t="shared" si="24"/>
        <v xml:space="preserve">Mooroolbark </v>
      </c>
      <c r="S299" s="26" t="str">
        <f t="shared" si="25"/>
        <v>21.2</v>
      </c>
      <c r="T299" s="15">
        <f t="shared" si="26"/>
        <v>21.2</v>
      </c>
      <c r="U299" s="15"/>
      <c r="V299" s="13"/>
    </row>
    <row r="300" spans="13:22" ht="21" x14ac:dyDescent="0.25">
      <c r="M300" s="32">
        <v>283</v>
      </c>
      <c r="N300" s="33" t="s">
        <v>859</v>
      </c>
      <c r="O300" s="28" t="str">
        <f>VLOOKUP($M300,'Data (2)'!$B$6:$K$625,3+Suburb!$O$9)</f>
        <v>18.1</v>
      </c>
      <c r="P300" s="26">
        <f t="shared" si="22"/>
        <v>18.102830000000001</v>
      </c>
      <c r="Q300" s="15">
        <f t="shared" si="23"/>
        <v>359</v>
      </c>
      <c r="R300" s="15" t="str">
        <f t="shared" si="24"/>
        <v xml:space="preserve">Fitzroy North </v>
      </c>
      <c r="S300" s="26" t="str">
        <f t="shared" si="25"/>
        <v>21.2</v>
      </c>
      <c r="T300" s="15">
        <f t="shared" si="26"/>
        <v>21.2</v>
      </c>
      <c r="U300" s="15"/>
      <c r="V300" s="13"/>
    </row>
    <row r="301" spans="13:22" ht="10.5" x14ac:dyDescent="0.25">
      <c r="M301" s="32">
        <v>284</v>
      </c>
      <c r="N301" s="33" t="s">
        <v>861</v>
      </c>
      <c r="O301" s="28" t="str">
        <f>VLOOKUP($M301,'Data (2)'!$B$6:$K$625,3+Suburb!$O$9)</f>
        <v>9.3</v>
      </c>
      <c r="P301" s="26">
        <f t="shared" si="22"/>
        <v>9.3028400000000016</v>
      </c>
      <c r="Q301" s="15">
        <f t="shared" si="23"/>
        <v>564</v>
      </c>
      <c r="R301" s="15" t="str">
        <f t="shared" si="24"/>
        <v>Warrandyte</v>
      </c>
      <c r="S301" s="26" t="str">
        <f t="shared" si="25"/>
        <v>21.1</v>
      </c>
      <c r="T301" s="15">
        <f t="shared" si="26"/>
        <v>21.1</v>
      </c>
      <c r="U301" s="15"/>
      <c r="V301" s="13"/>
    </row>
    <row r="302" spans="13:22" ht="10.5" x14ac:dyDescent="0.25">
      <c r="M302" s="32">
        <v>285</v>
      </c>
      <c r="N302" s="33" t="s">
        <v>862</v>
      </c>
      <c r="O302" s="28" t="str">
        <f>VLOOKUP($M302,'Data (2)'!$B$6:$K$625,3+Suburb!$O$9)</f>
        <v>19.2</v>
      </c>
      <c r="P302" s="26">
        <f t="shared" si="22"/>
        <v>19.202849999999998</v>
      </c>
      <c r="Q302" s="15">
        <f t="shared" si="23"/>
        <v>330</v>
      </c>
      <c r="R302" s="15" t="str">
        <f t="shared" si="24"/>
        <v xml:space="preserve">Purnim/Winslow </v>
      </c>
      <c r="S302" s="26" t="str">
        <f t="shared" si="25"/>
        <v>21.1</v>
      </c>
      <c r="T302" s="15">
        <f t="shared" si="26"/>
        <v>21.1</v>
      </c>
      <c r="U302" s="15"/>
      <c r="V302" s="13"/>
    </row>
    <row r="303" spans="13:22" ht="10.5" x14ac:dyDescent="0.25">
      <c r="M303" s="32">
        <v>286</v>
      </c>
      <c r="N303" s="33" t="s">
        <v>863</v>
      </c>
      <c r="O303" s="28" t="str">
        <f>VLOOKUP($M303,'Data (2)'!$B$6:$K$625,3+Suburb!$O$9)</f>
        <v>30.2</v>
      </c>
      <c r="P303" s="26">
        <f t="shared" si="22"/>
        <v>30.202859999999998</v>
      </c>
      <c r="Q303" s="15">
        <f t="shared" si="23"/>
        <v>105</v>
      </c>
      <c r="R303" s="15" t="str">
        <f t="shared" si="24"/>
        <v xml:space="preserve">Orbost/Marlo/Newmerella </v>
      </c>
      <c r="S303" s="26" t="str">
        <f t="shared" si="25"/>
        <v>21.1</v>
      </c>
      <c r="T303" s="15">
        <f t="shared" si="26"/>
        <v>21.1</v>
      </c>
      <c r="U303" s="15"/>
      <c r="V303" s="13"/>
    </row>
    <row r="304" spans="13:22" ht="10.5" x14ac:dyDescent="0.25">
      <c r="M304" s="32">
        <v>287</v>
      </c>
      <c r="N304" s="33" t="s">
        <v>864</v>
      </c>
      <c r="O304" s="28" t="str">
        <f>VLOOKUP($M304,'Data (2)'!$B$6:$K$625,3+Suburb!$O$9)</f>
        <v>10.0</v>
      </c>
      <c r="P304" s="26">
        <f t="shared" si="22"/>
        <v>10.00287</v>
      </c>
      <c r="Q304" s="15">
        <f t="shared" si="23"/>
        <v>557</v>
      </c>
      <c r="R304" s="15" t="str">
        <f t="shared" si="24"/>
        <v xml:space="preserve">Haddon </v>
      </c>
      <c r="S304" s="26" t="str">
        <f t="shared" si="25"/>
        <v>21.1</v>
      </c>
      <c r="T304" s="15">
        <f t="shared" si="26"/>
        <v>21.1</v>
      </c>
      <c r="U304" s="15"/>
      <c r="V304" s="13"/>
    </row>
    <row r="305" spans="13:22" ht="10.5" x14ac:dyDescent="0.25">
      <c r="M305" s="32">
        <v>288</v>
      </c>
      <c r="N305" s="33" t="s">
        <v>865</v>
      </c>
      <c r="O305" s="28" t="str">
        <f>VLOOKUP($M305,'Data (2)'!$B$6:$K$625,3+Suburb!$O$9)</f>
        <v>32.4</v>
      </c>
      <c r="P305" s="26">
        <f t="shared" si="22"/>
        <v>32.402879999999996</v>
      </c>
      <c r="Q305" s="15">
        <f t="shared" si="23"/>
        <v>83</v>
      </c>
      <c r="R305" s="15" t="str">
        <f t="shared" si="24"/>
        <v xml:space="preserve">Thomastown </v>
      </c>
      <c r="S305" s="26" t="str">
        <f t="shared" si="25"/>
        <v>20.9</v>
      </c>
      <c r="T305" s="15">
        <f t="shared" si="26"/>
        <v>20.9</v>
      </c>
      <c r="U305" s="15"/>
      <c r="V305" s="13"/>
    </row>
    <row r="306" spans="13:22" ht="10.5" x14ac:dyDescent="0.25">
      <c r="M306" s="32">
        <v>289</v>
      </c>
      <c r="N306" s="33" t="s">
        <v>868</v>
      </c>
      <c r="O306" s="28" t="str">
        <f>VLOOKUP($M306,'Data (2)'!$B$6:$K$625,3+Suburb!$O$9)</f>
        <v>8.3</v>
      </c>
      <c r="P306" s="26">
        <f t="shared" si="22"/>
        <v>8.3028900000000014</v>
      </c>
      <c r="Q306" s="15">
        <f t="shared" si="23"/>
        <v>578</v>
      </c>
      <c r="R306" s="15" t="str">
        <f t="shared" si="24"/>
        <v xml:space="preserve">South Melbourne </v>
      </c>
      <c r="S306" s="26" t="str">
        <f t="shared" si="25"/>
        <v>20.9</v>
      </c>
      <c r="T306" s="15">
        <f t="shared" si="26"/>
        <v>20.9</v>
      </c>
      <c r="U306" s="15"/>
      <c r="V306" s="13"/>
    </row>
    <row r="307" spans="13:22" ht="10.5" x14ac:dyDescent="0.25">
      <c r="M307" s="32">
        <v>290</v>
      </c>
      <c r="N307" s="33" t="s">
        <v>869</v>
      </c>
      <c r="O307" s="28" t="str">
        <f>VLOOKUP($M307,'Data (2)'!$B$6:$K$625,3+Suburb!$O$9)</f>
        <v>12.9</v>
      </c>
      <c r="P307" s="26">
        <f t="shared" si="22"/>
        <v>12.902900000000001</v>
      </c>
      <c r="Q307" s="15">
        <f t="shared" si="23"/>
        <v>489</v>
      </c>
      <c r="R307" s="15" t="str">
        <f t="shared" si="24"/>
        <v xml:space="preserve">Neerim </v>
      </c>
      <c r="S307" s="26" t="str">
        <f t="shared" si="25"/>
        <v>20.9</v>
      </c>
      <c r="T307" s="15">
        <f t="shared" si="26"/>
        <v>20.9</v>
      </c>
      <c r="U307" s="15"/>
      <c r="V307" s="13"/>
    </row>
    <row r="308" spans="13:22" ht="10.5" x14ac:dyDescent="0.25">
      <c r="M308" s="32">
        <v>291</v>
      </c>
      <c r="N308" s="33" t="s">
        <v>870</v>
      </c>
      <c r="O308" s="28" t="str">
        <f>VLOOKUP($M308,'Data (2)'!$B$6:$K$625,3+Suburb!$O$9)</f>
        <v>25.0</v>
      </c>
      <c r="P308" s="26">
        <f t="shared" si="22"/>
        <v>25.00291</v>
      </c>
      <c r="Q308" s="15">
        <f t="shared" si="23"/>
        <v>190</v>
      </c>
      <c r="R308" s="15" t="str">
        <f t="shared" si="24"/>
        <v xml:space="preserve">Carnegie </v>
      </c>
      <c r="S308" s="26" t="str">
        <f t="shared" si="25"/>
        <v>20.9</v>
      </c>
      <c r="T308" s="15">
        <f t="shared" si="26"/>
        <v>20.9</v>
      </c>
      <c r="U308" s="15"/>
      <c r="V308" s="13"/>
    </row>
    <row r="309" spans="13:22" ht="10.5" x14ac:dyDescent="0.25">
      <c r="M309" s="32">
        <v>292</v>
      </c>
      <c r="N309" s="33" t="s">
        <v>871</v>
      </c>
      <c r="O309" s="28" t="str">
        <f>VLOOKUP($M309,'Data (2)'!$B$6:$K$625,3+Suburb!$O$9)</f>
        <v>21.7</v>
      </c>
      <c r="P309" s="26">
        <f t="shared" si="22"/>
        <v>21.702919999999999</v>
      </c>
      <c r="Q309" s="15">
        <f t="shared" si="23"/>
        <v>270</v>
      </c>
      <c r="R309" s="15" t="str">
        <f t="shared" si="24"/>
        <v xml:space="preserve">Yarrawonga </v>
      </c>
      <c r="S309" s="26" t="str">
        <f t="shared" si="25"/>
        <v>20.8</v>
      </c>
      <c r="T309" s="15">
        <f t="shared" si="26"/>
        <v>20.8</v>
      </c>
      <c r="U309" s="15"/>
      <c r="V309" s="13"/>
    </row>
    <row r="310" spans="13:22" ht="10.5" x14ac:dyDescent="0.25">
      <c r="M310" s="32">
        <v>293</v>
      </c>
      <c r="N310" s="33" t="s">
        <v>873</v>
      </c>
      <c r="O310" s="28" t="str">
        <f>VLOOKUP($M310,'Data (2)'!$B$6:$K$625,3+Suburb!$O$9)</f>
        <v>26.0</v>
      </c>
      <c r="P310" s="26">
        <f t="shared" si="22"/>
        <v>26.002929999999999</v>
      </c>
      <c r="Q310" s="15">
        <f t="shared" si="23"/>
        <v>170</v>
      </c>
      <c r="R310" s="15" t="str">
        <f t="shared" si="24"/>
        <v xml:space="preserve">Kinglake/Pheasant Creek </v>
      </c>
      <c r="S310" s="26" t="str">
        <f t="shared" si="25"/>
        <v>20.8</v>
      </c>
      <c r="T310" s="15">
        <f t="shared" si="26"/>
        <v>20.8</v>
      </c>
      <c r="U310" s="15"/>
      <c r="V310" s="13"/>
    </row>
    <row r="311" spans="13:22" ht="10.5" x14ac:dyDescent="0.25">
      <c r="M311" s="32">
        <v>294</v>
      </c>
      <c r="N311" s="33" t="s">
        <v>874</v>
      </c>
      <c r="O311" s="28" t="str">
        <f>VLOOKUP($M311,'Data (2)'!$B$6:$K$625,3+Suburb!$O$9)</f>
        <v>11.5</v>
      </c>
      <c r="P311" s="26">
        <f t="shared" si="22"/>
        <v>11.502940000000001</v>
      </c>
      <c r="Q311" s="15">
        <f t="shared" si="23"/>
        <v>529</v>
      </c>
      <c r="R311" s="15" t="str">
        <f t="shared" si="24"/>
        <v xml:space="preserve">Heathmont </v>
      </c>
      <c r="S311" s="26" t="str">
        <f t="shared" si="25"/>
        <v>20.7</v>
      </c>
      <c r="T311" s="15">
        <f t="shared" si="26"/>
        <v>20.7</v>
      </c>
      <c r="U311" s="15"/>
      <c r="V311" s="13"/>
    </row>
    <row r="312" spans="13:22" ht="10.5" x14ac:dyDescent="0.25">
      <c r="M312" s="32">
        <v>295</v>
      </c>
      <c r="N312" s="33" t="s">
        <v>875</v>
      </c>
      <c r="O312" s="28" t="str">
        <f>VLOOKUP($M312,'Data (2)'!$B$6:$K$625,3+Suburb!$O$9)</f>
        <v>20.5</v>
      </c>
      <c r="P312" s="26">
        <f t="shared" si="22"/>
        <v>20.502949999999998</v>
      </c>
      <c r="Q312" s="15">
        <f t="shared" si="23"/>
        <v>301</v>
      </c>
      <c r="R312" s="15" t="str">
        <f t="shared" si="24"/>
        <v xml:space="preserve">Wandin North </v>
      </c>
      <c r="S312" s="26" t="str">
        <f t="shared" si="25"/>
        <v>20.6</v>
      </c>
      <c r="T312" s="15">
        <f t="shared" si="26"/>
        <v>20.6</v>
      </c>
      <c r="U312" s="15"/>
      <c r="V312" s="13"/>
    </row>
    <row r="313" spans="13:22" ht="10.5" x14ac:dyDescent="0.25">
      <c r="M313" s="32">
        <v>296</v>
      </c>
      <c r="N313" s="33" t="s">
        <v>876</v>
      </c>
      <c r="O313" s="28" t="str">
        <f>VLOOKUP($M313,'Data (2)'!$B$6:$K$625,3+Suburb!$O$9)</f>
        <v>11.4</v>
      </c>
      <c r="P313" s="26">
        <f t="shared" si="22"/>
        <v>11.40296</v>
      </c>
      <c r="Q313" s="15">
        <f t="shared" si="23"/>
        <v>532</v>
      </c>
      <c r="R313" s="15" t="str">
        <f t="shared" si="24"/>
        <v>Moriac/Mount Duneed</v>
      </c>
      <c r="S313" s="26" t="str">
        <f t="shared" si="25"/>
        <v>20.6</v>
      </c>
      <c r="T313" s="15">
        <f t="shared" si="26"/>
        <v>20.6</v>
      </c>
      <c r="U313" s="15"/>
      <c r="V313" s="13"/>
    </row>
    <row r="314" spans="13:22" ht="10.5" x14ac:dyDescent="0.25">
      <c r="M314" s="32">
        <v>297</v>
      </c>
      <c r="N314" s="33" t="s">
        <v>878</v>
      </c>
      <c r="O314" s="28" t="str">
        <f>VLOOKUP($M314,'Data (2)'!$B$6:$K$625,3+Suburb!$O$9)</f>
        <v>6.3</v>
      </c>
      <c r="P314" s="26">
        <f t="shared" si="22"/>
        <v>6.3029700000000002</v>
      </c>
      <c r="Q314" s="15">
        <f t="shared" si="23"/>
        <v>599</v>
      </c>
      <c r="R314" s="15" t="str">
        <f t="shared" si="24"/>
        <v xml:space="preserve">Middle Park </v>
      </c>
      <c r="S314" s="26" t="str">
        <f t="shared" si="25"/>
        <v>20.6</v>
      </c>
      <c r="T314" s="15">
        <f t="shared" si="26"/>
        <v>20.6</v>
      </c>
      <c r="U314" s="15"/>
      <c r="V314" s="13"/>
    </row>
    <row r="315" spans="13:22" ht="10.5" x14ac:dyDescent="0.25">
      <c r="M315" s="32">
        <v>298</v>
      </c>
      <c r="N315" s="33" t="s">
        <v>879</v>
      </c>
      <c r="O315" s="28" t="str">
        <f>VLOOKUP($M315,'Data (2)'!$B$6:$K$625,3+Suburb!$O$9)</f>
        <v>23.4</v>
      </c>
      <c r="P315" s="26">
        <f t="shared" si="22"/>
        <v>23.402979999999999</v>
      </c>
      <c r="Q315" s="15">
        <f t="shared" si="23"/>
        <v>232</v>
      </c>
      <c r="R315" s="15" t="str">
        <f t="shared" si="24"/>
        <v xml:space="preserve">Beechworth/Wooragee/Stanley </v>
      </c>
      <c r="S315" s="26" t="str">
        <f t="shared" si="25"/>
        <v>20.6</v>
      </c>
      <c r="T315" s="15">
        <f t="shared" si="26"/>
        <v>20.6</v>
      </c>
      <c r="U315" s="15"/>
      <c r="V315" s="13"/>
    </row>
    <row r="316" spans="13:22" ht="10.5" x14ac:dyDescent="0.25">
      <c r="M316" s="32">
        <v>299</v>
      </c>
      <c r="N316" s="33" t="s">
        <v>881</v>
      </c>
      <c r="O316" s="28" t="str">
        <f>VLOOKUP($M316,'Data (2)'!$B$6:$K$625,3+Suburb!$O$9)</f>
        <v>29.1</v>
      </c>
      <c r="P316" s="26">
        <f t="shared" si="22"/>
        <v>29.102990000000002</v>
      </c>
      <c r="Q316" s="15">
        <f t="shared" si="23"/>
        <v>125</v>
      </c>
      <c r="R316" s="15" t="str">
        <f t="shared" si="24"/>
        <v xml:space="preserve">Williamstown/Williamstown North </v>
      </c>
      <c r="S316" s="26" t="str">
        <f t="shared" si="25"/>
        <v>20.5</v>
      </c>
      <c r="T316" s="15">
        <f t="shared" si="26"/>
        <v>20.5</v>
      </c>
      <c r="U316" s="15"/>
      <c r="V316" s="13"/>
    </row>
    <row r="317" spans="13:22" ht="10.5" x14ac:dyDescent="0.25">
      <c r="M317" s="32">
        <v>300</v>
      </c>
      <c r="N317" s="33" t="s">
        <v>883</v>
      </c>
      <c r="O317" s="28" t="str">
        <f>VLOOKUP($M317,'Data (2)'!$B$6:$K$625,3+Suburb!$O$9)</f>
        <v>16.7</v>
      </c>
      <c r="P317" s="26">
        <f t="shared" si="22"/>
        <v>16.702999999999999</v>
      </c>
      <c r="Q317" s="15">
        <f t="shared" si="23"/>
        <v>386</v>
      </c>
      <c r="R317" s="15" t="str">
        <f t="shared" si="24"/>
        <v xml:space="preserve">Newborough </v>
      </c>
      <c r="S317" s="26" t="str">
        <f t="shared" si="25"/>
        <v>20.5</v>
      </c>
      <c r="T317" s="15">
        <f t="shared" si="26"/>
        <v>20.5</v>
      </c>
      <c r="U317" s="15"/>
      <c r="V317" s="13"/>
    </row>
    <row r="318" spans="13:22" ht="10.5" x14ac:dyDescent="0.25">
      <c r="M318" s="32">
        <v>301</v>
      </c>
      <c r="N318" s="33" t="s">
        <v>885</v>
      </c>
      <c r="O318" s="28" t="str">
        <f>VLOOKUP($M318,'Data (2)'!$B$6:$K$625,3+Suburb!$O$9)</f>
        <v>14.2</v>
      </c>
      <c r="P318" s="26">
        <f t="shared" si="22"/>
        <v>14.203009999999999</v>
      </c>
      <c r="Q318" s="15">
        <f t="shared" si="23"/>
        <v>454</v>
      </c>
      <c r="R318" s="15" t="str">
        <f t="shared" si="24"/>
        <v xml:space="preserve">Kerang </v>
      </c>
      <c r="S318" s="26" t="str">
        <f t="shared" si="25"/>
        <v>20.5</v>
      </c>
      <c r="T318" s="15">
        <f t="shared" si="26"/>
        <v>20.5</v>
      </c>
      <c r="U318" s="15"/>
      <c r="V318" s="13"/>
    </row>
    <row r="319" spans="13:22" ht="10.5" x14ac:dyDescent="0.25">
      <c r="M319" s="32">
        <v>302</v>
      </c>
      <c r="N319" s="33" t="s">
        <v>886</v>
      </c>
      <c r="O319" s="28" t="str">
        <f>VLOOKUP($M319,'Data (2)'!$B$6:$K$625,3+Suburb!$O$9)</f>
        <v>33.3</v>
      </c>
      <c r="P319" s="26">
        <f t="shared" si="22"/>
        <v>33.303019999999997</v>
      </c>
      <c r="Q319" s="15">
        <f t="shared" si="23"/>
        <v>74</v>
      </c>
      <c r="R319" s="15" t="str">
        <f t="shared" si="24"/>
        <v xml:space="preserve">Berwick </v>
      </c>
      <c r="S319" s="26" t="str">
        <f t="shared" si="25"/>
        <v>20.4</v>
      </c>
      <c r="T319" s="15">
        <f t="shared" si="26"/>
        <v>20.399999999999999</v>
      </c>
      <c r="U319" s="15"/>
      <c r="V319" s="13"/>
    </row>
    <row r="320" spans="13:22" ht="10.5" x14ac:dyDescent="0.25">
      <c r="M320" s="32">
        <v>303</v>
      </c>
      <c r="N320" s="33" t="s">
        <v>888</v>
      </c>
      <c r="O320" s="28" t="str">
        <f>VLOOKUP($M320,'Data (2)'!$B$6:$K$625,3+Suburb!$O$9)</f>
        <v>20.8</v>
      </c>
      <c r="P320" s="26">
        <f t="shared" si="22"/>
        <v>20.80303</v>
      </c>
      <c r="Q320" s="15">
        <f t="shared" si="23"/>
        <v>293</v>
      </c>
      <c r="R320" s="15" t="str">
        <f t="shared" si="24"/>
        <v>Strathmore/Strathmore Heights</v>
      </c>
      <c r="S320" s="26" t="str">
        <f t="shared" si="25"/>
        <v>20.3</v>
      </c>
      <c r="T320" s="15">
        <f t="shared" si="26"/>
        <v>20.3</v>
      </c>
      <c r="U320" s="15"/>
      <c r="V320" s="13"/>
    </row>
    <row r="321" spans="13:22" ht="10.5" x14ac:dyDescent="0.25">
      <c r="M321" s="32">
        <v>304</v>
      </c>
      <c r="N321" s="33" t="s">
        <v>889</v>
      </c>
      <c r="O321" s="28" t="str">
        <f>VLOOKUP($M321,'Data (2)'!$B$6:$K$625,3+Suburb!$O$9)</f>
        <v>8.5</v>
      </c>
      <c r="P321" s="26">
        <f t="shared" si="22"/>
        <v>8.5030400000000004</v>
      </c>
      <c r="Q321" s="15">
        <f t="shared" si="23"/>
        <v>577</v>
      </c>
      <c r="R321" s="15" t="str">
        <f t="shared" si="24"/>
        <v xml:space="preserve">Spotswood/South Kingsville </v>
      </c>
      <c r="S321" s="26" t="str">
        <f t="shared" si="25"/>
        <v>20.3</v>
      </c>
      <c r="T321" s="15">
        <f t="shared" si="26"/>
        <v>20.3</v>
      </c>
      <c r="U321" s="15"/>
      <c r="V321" s="13"/>
    </row>
    <row r="322" spans="13:22" ht="10.5" x14ac:dyDescent="0.25">
      <c r="M322" s="32">
        <v>305</v>
      </c>
      <c r="N322" s="33" t="s">
        <v>890</v>
      </c>
      <c r="O322" s="28" t="str">
        <f>VLOOKUP($M322,'Data (2)'!$B$6:$K$625,3+Suburb!$O$9)</f>
        <v>22.2</v>
      </c>
      <c r="P322" s="26">
        <f t="shared" si="22"/>
        <v>22.203050000000001</v>
      </c>
      <c r="Q322" s="15">
        <f t="shared" si="23"/>
        <v>261</v>
      </c>
      <c r="R322" s="15" t="str">
        <f t="shared" si="24"/>
        <v xml:space="preserve">Seaford </v>
      </c>
      <c r="S322" s="26" t="str">
        <f t="shared" si="25"/>
        <v>20.3</v>
      </c>
      <c r="T322" s="15">
        <f t="shared" si="26"/>
        <v>20.3</v>
      </c>
      <c r="U322" s="15"/>
      <c r="V322" s="13"/>
    </row>
    <row r="323" spans="13:22" ht="10.5" x14ac:dyDescent="0.25">
      <c r="M323" s="32">
        <v>306</v>
      </c>
      <c r="N323" s="33" t="s">
        <v>892</v>
      </c>
      <c r="O323" s="28" t="str">
        <f>VLOOKUP($M323,'Data (2)'!$B$6:$K$625,3+Suburb!$O$9)</f>
        <v>23.4</v>
      </c>
      <c r="P323" s="26">
        <f t="shared" si="22"/>
        <v>23.40306</v>
      </c>
      <c r="Q323" s="15">
        <f t="shared" si="23"/>
        <v>231</v>
      </c>
      <c r="R323" s="15" t="str">
        <f t="shared" si="24"/>
        <v>Romsey/Darraweit Guim</v>
      </c>
      <c r="S323" s="26" t="str">
        <f t="shared" si="25"/>
        <v>20.3</v>
      </c>
      <c r="T323" s="15">
        <f t="shared" si="26"/>
        <v>20.3</v>
      </c>
      <c r="U323" s="15"/>
      <c r="V323" s="13"/>
    </row>
    <row r="324" spans="13:22" ht="10.5" x14ac:dyDescent="0.25">
      <c r="M324" s="32">
        <v>307</v>
      </c>
      <c r="N324" s="33" t="s">
        <v>893</v>
      </c>
      <c r="O324" s="28" t="str">
        <f>VLOOKUP($M324,'Data (2)'!$B$6:$K$625,3+Suburb!$O$9)</f>
        <v>16.4</v>
      </c>
      <c r="P324" s="26">
        <f t="shared" si="22"/>
        <v>16.40307</v>
      </c>
      <c r="Q324" s="15">
        <f t="shared" si="23"/>
        <v>395</v>
      </c>
      <c r="R324" s="15" t="str">
        <f t="shared" si="24"/>
        <v xml:space="preserve">Beaconsfield/Guys Hill </v>
      </c>
      <c r="S324" s="26" t="str">
        <f t="shared" si="25"/>
        <v>20.3</v>
      </c>
      <c r="T324" s="15">
        <f t="shared" si="26"/>
        <v>20.3</v>
      </c>
      <c r="U324" s="15"/>
      <c r="V324" s="13"/>
    </row>
    <row r="325" spans="13:22" ht="10.5" x14ac:dyDescent="0.25">
      <c r="M325" s="32">
        <v>308</v>
      </c>
      <c r="N325" s="33" t="s">
        <v>895</v>
      </c>
      <c r="O325" s="28" t="str">
        <f>VLOOKUP($M325,'Data (2)'!$B$6:$K$625,3+Suburb!$O$9)</f>
        <v>37.6</v>
      </c>
      <c r="P325" s="26">
        <f t="shared" si="22"/>
        <v>37.603079999999999</v>
      </c>
      <c r="Q325" s="15">
        <f t="shared" si="23"/>
        <v>42</v>
      </c>
      <c r="R325" s="15" t="str">
        <f t="shared" si="24"/>
        <v xml:space="preserve">Alfredton </v>
      </c>
      <c r="S325" s="26" t="str">
        <f t="shared" si="25"/>
        <v>20.2</v>
      </c>
      <c r="T325" s="15">
        <f t="shared" si="26"/>
        <v>20.2</v>
      </c>
      <c r="U325" s="15"/>
      <c r="V325" s="13"/>
    </row>
    <row r="326" spans="13:22" ht="10.5" x14ac:dyDescent="0.25">
      <c r="M326" s="32">
        <v>309</v>
      </c>
      <c r="N326" s="33" t="s">
        <v>898</v>
      </c>
      <c r="O326" s="28" t="str">
        <f>VLOOKUP($M326,'Data (2)'!$B$6:$K$625,3+Suburb!$O$9)</f>
        <v>27.9</v>
      </c>
      <c r="P326" s="26">
        <f t="shared" si="22"/>
        <v>27.903089999999999</v>
      </c>
      <c r="Q326" s="15">
        <f t="shared" si="23"/>
        <v>141</v>
      </c>
      <c r="R326" s="15" t="str">
        <f t="shared" si="24"/>
        <v xml:space="preserve">South Morang </v>
      </c>
      <c r="S326" s="26" t="str">
        <f t="shared" si="25"/>
        <v>20.1</v>
      </c>
      <c r="T326" s="15">
        <f t="shared" si="26"/>
        <v>20.100000000000001</v>
      </c>
      <c r="U326" s="15"/>
      <c r="V326" s="13"/>
    </row>
    <row r="327" spans="13:22" ht="10.5" x14ac:dyDescent="0.25">
      <c r="M327" s="32">
        <v>310</v>
      </c>
      <c r="N327" s="33" t="s">
        <v>900</v>
      </c>
      <c r="O327" s="28" t="str">
        <f>VLOOKUP($M327,'Data (2)'!$B$6:$K$625,3+Suburb!$O$9)</f>
        <v>43.5</v>
      </c>
      <c r="P327" s="26">
        <f t="shared" si="22"/>
        <v>43.503100000000003</v>
      </c>
      <c r="Q327" s="15">
        <f t="shared" si="23"/>
        <v>17</v>
      </c>
      <c r="R327" s="15" t="str">
        <f t="shared" si="24"/>
        <v xml:space="preserve">Mornington </v>
      </c>
      <c r="S327" s="26" t="str">
        <f t="shared" si="25"/>
        <v>20.1</v>
      </c>
      <c r="T327" s="15">
        <f t="shared" si="26"/>
        <v>20.100000000000001</v>
      </c>
      <c r="U327" s="15"/>
      <c r="V327" s="13"/>
    </row>
    <row r="328" spans="13:22" ht="10.5" x14ac:dyDescent="0.25">
      <c r="M328" s="32">
        <v>311</v>
      </c>
      <c r="N328" s="33" t="s">
        <v>903</v>
      </c>
      <c r="O328" s="28" t="str">
        <f>VLOOKUP($M328,'Data (2)'!$B$6:$K$625,3+Suburb!$O$9)</f>
        <v>28.5</v>
      </c>
      <c r="P328" s="26">
        <f t="shared" si="22"/>
        <v>28.50311</v>
      </c>
      <c r="Q328" s="15">
        <f t="shared" si="23"/>
        <v>134</v>
      </c>
      <c r="R328" s="15" t="str">
        <f t="shared" si="24"/>
        <v xml:space="preserve">Windsor </v>
      </c>
      <c r="S328" s="26" t="str">
        <f t="shared" si="25"/>
        <v>20.0</v>
      </c>
      <c r="T328" s="15">
        <f t="shared" si="26"/>
        <v>20</v>
      </c>
      <c r="U328" s="15"/>
      <c r="V328" s="13"/>
    </row>
    <row r="329" spans="13:22" ht="10.5" x14ac:dyDescent="0.25">
      <c r="M329" s="32">
        <v>312</v>
      </c>
      <c r="N329" s="33" t="s">
        <v>905</v>
      </c>
      <c r="O329" s="28" t="str">
        <f>VLOOKUP($M329,'Data (2)'!$B$6:$K$625,3+Suburb!$O$9)</f>
        <v>8.8</v>
      </c>
      <c r="P329" s="26">
        <f t="shared" si="22"/>
        <v>8.8031199999999998</v>
      </c>
      <c r="Q329" s="15">
        <f t="shared" si="23"/>
        <v>574</v>
      </c>
      <c r="R329" s="15" t="str">
        <f t="shared" si="24"/>
        <v xml:space="preserve">Wallan/Upper Plenty </v>
      </c>
      <c r="S329" s="26" t="str">
        <f t="shared" si="25"/>
        <v>20.0</v>
      </c>
      <c r="T329" s="15">
        <f t="shared" si="26"/>
        <v>20</v>
      </c>
      <c r="U329" s="15"/>
      <c r="V329" s="13"/>
    </row>
    <row r="330" spans="13:22" ht="10.5" x14ac:dyDescent="0.25">
      <c r="M330" s="32">
        <v>313</v>
      </c>
      <c r="N330" s="33" t="s">
        <v>906</v>
      </c>
      <c r="O330" s="28" t="str">
        <f>VLOOKUP($M330,'Data (2)'!$B$6:$K$625,3+Suburb!$O$9)</f>
        <v>32.8</v>
      </c>
      <c r="P330" s="26">
        <f t="shared" si="22"/>
        <v>32.803129999999996</v>
      </c>
      <c r="Q330" s="15">
        <f t="shared" si="23"/>
        <v>79</v>
      </c>
      <c r="R330" s="15" t="str">
        <f t="shared" si="24"/>
        <v xml:space="preserve">Viewbank </v>
      </c>
      <c r="S330" s="26" t="str">
        <f t="shared" si="25"/>
        <v>20.0</v>
      </c>
      <c r="T330" s="15">
        <f t="shared" si="26"/>
        <v>20</v>
      </c>
      <c r="U330" s="15"/>
      <c r="V330" s="13"/>
    </row>
    <row r="331" spans="13:22" ht="10.5" x14ac:dyDescent="0.25">
      <c r="M331" s="32">
        <v>314</v>
      </c>
      <c r="N331" s="33" t="s">
        <v>908</v>
      </c>
      <c r="O331" s="28" t="str">
        <f>VLOOKUP($M331,'Data (2)'!$B$6:$K$625,3+Suburb!$O$9)</f>
        <v>15.6</v>
      </c>
      <c r="P331" s="26">
        <f t="shared" si="22"/>
        <v>15.60314</v>
      </c>
      <c r="Q331" s="15">
        <f t="shared" si="23"/>
        <v>416</v>
      </c>
      <c r="R331" s="15" t="str">
        <f t="shared" si="24"/>
        <v>Skye *</v>
      </c>
      <c r="S331" s="26" t="str">
        <f t="shared" si="25"/>
        <v>20.0</v>
      </c>
      <c r="T331" s="15">
        <f t="shared" si="26"/>
        <v>20</v>
      </c>
      <c r="U331" s="15"/>
      <c r="V331" s="13"/>
    </row>
    <row r="332" spans="13:22" ht="10.5" x14ac:dyDescent="0.25">
      <c r="M332" s="32">
        <v>315</v>
      </c>
      <c r="N332" s="33" t="s">
        <v>909</v>
      </c>
      <c r="O332" s="28" t="str">
        <f>VLOOKUP($M332,'Data (2)'!$B$6:$K$625,3+Suburb!$O$9)</f>
        <v>31.6</v>
      </c>
      <c r="P332" s="26">
        <f t="shared" si="22"/>
        <v>31.603150000000003</v>
      </c>
      <c r="Q332" s="15">
        <f t="shared" si="23"/>
        <v>88</v>
      </c>
      <c r="R332" s="15" t="str">
        <f t="shared" si="24"/>
        <v xml:space="preserve">Pascoe Vale </v>
      </c>
      <c r="S332" s="26" t="str">
        <f t="shared" si="25"/>
        <v>20.0</v>
      </c>
      <c r="T332" s="15">
        <f t="shared" si="26"/>
        <v>20</v>
      </c>
      <c r="U332" s="15"/>
      <c r="V332" s="13"/>
    </row>
    <row r="333" spans="13:22" ht="10.5" x14ac:dyDescent="0.25">
      <c r="M333" s="32">
        <v>316</v>
      </c>
      <c r="N333" s="33" t="s">
        <v>912</v>
      </c>
      <c r="O333" s="28" t="str">
        <f>VLOOKUP($M333,'Data (2)'!$B$6:$K$625,3+Suburb!$O$9)</f>
        <v>14.3</v>
      </c>
      <c r="P333" s="26">
        <f t="shared" si="22"/>
        <v>14.30316</v>
      </c>
      <c r="Q333" s="15">
        <f t="shared" si="23"/>
        <v>450</v>
      </c>
      <c r="R333" s="15" t="str">
        <f t="shared" si="24"/>
        <v xml:space="preserve">Narre Warren North </v>
      </c>
      <c r="S333" s="26" t="str">
        <f t="shared" si="25"/>
        <v>20.0</v>
      </c>
      <c r="T333" s="15">
        <f t="shared" si="26"/>
        <v>20</v>
      </c>
      <c r="U333" s="15"/>
      <c r="V333" s="13"/>
    </row>
    <row r="334" spans="13:22" ht="10.5" x14ac:dyDescent="0.25">
      <c r="M334" s="32">
        <v>317</v>
      </c>
      <c r="N334" s="33" t="s">
        <v>913</v>
      </c>
      <c r="O334" s="28" t="str">
        <f>VLOOKUP($M334,'Data (2)'!$B$6:$K$625,3+Suburb!$O$9)</f>
        <v>11.1</v>
      </c>
      <c r="P334" s="26">
        <f t="shared" si="22"/>
        <v>11.10317</v>
      </c>
      <c r="Q334" s="15">
        <f t="shared" si="23"/>
        <v>539</v>
      </c>
      <c r="R334" s="15" t="str">
        <f t="shared" si="24"/>
        <v xml:space="preserve">Heatherton </v>
      </c>
      <c r="S334" s="26" t="str">
        <f t="shared" si="25"/>
        <v>20.0</v>
      </c>
      <c r="T334" s="15">
        <f t="shared" si="26"/>
        <v>20</v>
      </c>
      <c r="U334" s="15"/>
      <c r="V334" s="13"/>
    </row>
    <row r="335" spans="13:22" ht="10.5" x14ac:dyDescent="0.25">
      <c r="M335" s="32">
        <v>318</v>
      </c>
      <c r="N335" s="33" t="s">
        <v>914</v>
      </c>
      <c r="O335" s="28" t="str">
        <f>VLOOKUP($M335,'Data (2)'!$B$6:$K$625,3+Suburb!$O$9)</f>
        <v>22.1</v>
      </c>
      <c r="P335" s="26">
        <f t="shared" si="22"/>
        <v>22.103180000000002</v>
      </c>
      <c r="Q335" s="15">
        <f t="shared" si="23"/>
        <v>262</v>
      </c>
      <c r="R335" s="15" t="str">
        <f t="shared" si="24"/>
        <v xml:space="preserve">Gladstone Park </v>
      </c>
      <c r="S335" s="26" t="str">
        <f t="shared" si="25"/>
        <v>20.0</v>
      </c>
      <c r="T335" s="15">
        <f t="shared" si="26"/>
        <v>20</v>
      </c>
      <c r="U335" s="15"/>
      <c r="V335" s="13"/>
    </row>
    <row r="336" spans="13:22" ht="10.5" x14ac:dyDescent="0.25">
      <c r="M336" s="32">
        <v>319</v>
      </c>
      <c r="N336" s="33" t="s">
        <v>915</v>
      </c>
      <c r="O336" s="28" t="str">
        <f>VLOOKUP($M336,'Data (2)'!$B$6:$K$625,3+Suburb!$O$9)</f>
        <v>21.3</v>
      </c>
      <c r="P336" s="26">
        <f t="shared" si="22"/>
        <v>21.303190000000001</v>
      </c>
      <c r="Q336" s="15">
        <f t="shared" si="23"/>
        <v>281</v>
      </c>
      <c r="R336" s="15" t="str">
        <f t="shared" si="24"/>
        <v xml:space="preserve">Coleraine/Branxholme/Yulecart </v>
      </c>
      <c r="S336" s="26" t="str">
        <f t="shared" si="25"/>
        <v>20.0</v>
      </c>
      <c r="T336" s="15">
        <f t="shared" si="26"/>
        <v>20</v>
      </c>
      <c r="U336" s="15"/>
      <c r="V336" s="13"/>
    </row>
    <row r="337" spans="13:22" ht="10.5" x14ac:dyDescent="0.25">
      <c r="M337" s="32">
        <v>320</v>
      </c>
      <c r="N337" s="33" t="s">
        <v>918</v>
      </c>
      <c r="O337" s="28" t="str">
        <f>VLOOKUP($M337,'Data (2)'!$B$6:$K$625,3+Suburb!$O$9)</f>
        <v>19.0</v>
      </c>
      <c r="P337" s="26">
        <f t="shared" si="22"/>
        <v>19.0032</v>
      </c>
      <c r="Q337" s="15">
        <f t="shared" si="23"/>
        <v>334</v>
      </c>
      <c r="R337" s="15" t="str">
        <f t="shared" si="24"/>
        <v xml:space="preserve">Belgrave South </v>
      </c>
      <c r="S337" s="26" t="str">
        <f t="shared" si="25"/>
        <v>20.0</v>
      </c>
      <c r="T337" s="15">
        <f t="shared" si="26"/>
        <v>20</v>
      </c>
      <c r="U337" s="15"/>
      <c r="V337" s="13"/>
    </row>
    <row r="338" spans="13:22" ht="10.5" x14ac:dyDescent="0.25">
      <c r="M338" s="32">
        <v>321</v>
      </c>
      <c r="N338" s="33" t="s">
        <v>919</v>
      </c>
      <c r="O338" s="28" t="str">
        <f>VLOOKUP($M338,'Data (2)'!$B$6:$K$625,3+Suburb!$O$9)</f>
        <v>28.2</v>
      </c>
      <c r="P338" s="26">
        <f t="shared" ref="P338:P401" si="27">O338+0.00001*M338</f>
        <v>28.203209999999999</v>
      </c>
      <c r="Q338" s="15">
        <f t="shared" si="23"/>
        <v>139</v>
      </c>
      <c r="R338" s="15" t="str">
        <f t="shared" si="24"/>
        <v xml:space="preserve">Ardeer </v>
      </c>
      <c r="S338" s="26" t="str">
        <f t="shared" si="25"/>
        <v>20.0</v>
      </c>
      <c r="T338" s="15">
        <f t="shared" si="26"/>
        <v>20</v>
      </c>
      <c r="U338" s="15"/>
      <c r="V338" s="13"/>
    </row>
    <row r="339" spans="13:22" ht="10.5" x14ac:dyDescent="0.25">
      <c r="M339" s="32">
        <v>322</v>
      </c>
      <c r="N339" s="33" t="s">
        <v>921</v>
      </c>
      <c r="O339" s="28" t="str">
        <f>VLOOKUP($M339,'Data (2)'!$B$6:$K$625,3+Suburb!$O$9)</f>
        <v>23.9</v>
      </c>
      <c r="P339" s="26">
        <f t="shared" si="27"/>
        <v>23.903219999999997</v>
      </c>
      <c r="Q339" s="15">
        <f t="shared" ref="Q339:Q402" si="28">RANK(P339,P$18:P$637)</f>
        <v>219</v>
      </c>
      <c r="R339" s="15" t="str">
        <f t="shared" ref="R339:R402" si="29">VLOOKUP(MATCH($M339,$Q$18:$Q$637,0),$M$18:$O$637,2)</f>
        <v xml:space="preserve">Glen Waverley </v>
      </c>
      <c r="S339" s="26" t="str">
        <f t="shared" ref="S339:S402" si="30">VLOOKUP(MATCH($M339,$Q$18:$Q$637,0),$M$18:$O$637,3)</f>
        <v>19.9</v>
      </c>
      <c r="T339" s="15">
        <f t="shared" ref="T339:T402" si="31">ABS(S339)</f>
        <v>19.899999999999999</v>
      </c>
      <c r="U339" s="15"/>
      <c r="V339" s="13"/>
    </row>
    <row r="340" spans="13:22" ht="10.5" x14ac:dyDescent="0.25">
      <c r="M340" s="32">
        <v>323</v>
      </c>
      <c r="N340" s="33" t="s">
        <v>923</v>
      </c>
      <c r="O340" s="28" t="str">
        <f>VLOOKUP($M340,'Data (2)'!$B$6:$K$625,3+Suburb!$O$9)</f>
        <v>18.5</v>
      </c>
      <c r="P340" s="26">
        <f t="shared" si="27"/>
        <v>18.503229999999999</v>
      </c>
      <c r="Q340" s="15">
        <f t="shared" si="28"/>
        <v>345</v>
      </c>
      <c r="R340" s="15" t="str">
        <f t="shared" si="29"/>
        <v xml:space="preserve">Glen Waverley </v>
      </c>
      <c r="S340" s="26" t="str">
        <f t="shared" si="30"/>
        <v>19.9</v>
      </c>
      <c r="T340" s="15">
        <f t="shared" si="31"/>
        <v>19.899999999999999</v>
      </c>
      <c r="U340" s="15"/>
      <c r="V340" s="13"/>
    </row>
    <row r="341" spans="13:22" ht="10.5" x14ac:dyDescent="0.25">
      <c r="M341" s="32">
        <v>324</v>
      </c>
      <c r="N341" s="33" t="s">
        <v>925</v>
      </c>
      <c r="O341" s="28" t="str">
        <f>VLOOKUP($M341,'Data (2)'!$B$6:$K$625,3+Suburb!$O$9)</f>
        <v>17.6</v>
      </c>
      <c r="P341" s="26">
        <f t="shared" si="27"/>
        <v>17.603240000000003</v>
      </c>
      <c r="Q341" s="15">
        <f t="shared" si="28"/>
        <v>366</v>
      </c>
      <c r="R341" s="15" t="str">
        <f t="shared" si="29"/>
        <v xml:space="preserve">Numurkah/Wunghnu/Invergordon </v>
      </c>
      <c r="S341" s="26" t="str">
        <f t="shared" si="30"/>
        <v>19.7</v>
      </c>
      <c r="T341" s="15">
        <f t="shared" si="31"/>
        <v>19.7</v>
      </c>
      <c r="U341" s="15"/>
      <c r="V341" s="13"/>
    </row>
    <row r="342" spans="13:22" ht="10.5" x14ac:dyDescent="0.25">
      <c r="M342" s="32">
        <v>325</v>
      </c>
      <c r="N342" s="33" t="s">
        <v>926</v>
      </c>
      <c r="O342" s="28" t="str">
        <f>VLOOKUP($M342,'Data (2)'!$B$6:$K$625,3+Suburb!$O$9)</f>
        <v>10.0</v>
      </c>
      <c r="P342" s="26">
        <f t="shared" si="27"/>
        <v>10.00325</v>
      </c>
      <c r="Q342" s="15">
        <f t="shared" si="28"/>
        <v>556</v>
      </c>
      <c r="R342" s="15" t="str">
        <f t="shared" si="29"/>
        <v xml:space="preserve">West Footscray </v>
      </c>
      <c r="S342" s="26" t="str">
        <f t="shared" si="30"/>
        <v>19.6</v>
      </c>
      <c r="T342" s="15">
        <f t="shared" si="31"/>
        <v>19.600000000000001</v>
      </c>
      <c r="U342" s="15"/>
      <c r="V342" s="13"/>
    </row>
    <row r="343" spans="13:22" ht="10.5" x14ac:dyDescent="0.25">
      <c r="M343" s="32">
        <v>326</v>
      </c>
      <c r="N343" s="33" t="s">
        <v>927</v>
      </c>
      <c r="O343" s="28" t="str">
        <f>VLOOKUP($M343,'Data (2)'!$B$6:$K$625,3+Suburb!$O$9)</f>
        <v>29.4</v>
      </c>
      <c r="P343" s="26">
        <f t="shared" si="27"/>
        <v>29.40326</v>
      </c>
      <c r="Q343" s="15">
        <f t="shared" si="28"/>
        <v>117</v>
      </c>
      <c r="R343" s="15" t="str">
        <f t="shared" si="29"/>
        <v xml:space="preserve">Maribyrnong </v>
      </c>
      <c r="S343" s="26" t="str">
        <f t="shared" si="30"/>
        <v>19.6</v>
      </c>
      <c r="T343" s="15">
        <f t="shared" si="31"/>
        <v>19.600000000000001</v>
      </c>
      <c r="U343" s="15"/>
      <c r="V343" s="13"/>
    </row>
    <row r="344" spans="13:22" ht="10.5" x14ac:dyDescent="0.25">
      <c r="M344" s="32">
        <v>327</v>
      </c>
      <c r="N344" s="33" t="s">
        <v>928</v>
      </c>
      <c r="O344" s="28" t="str">
        <f>VLOOKUP($M344,'Data (2)'!$B$6:$K$625,3+Suburb!$O$9)</f>
        <v>11.8</v>
      </c>
      <c r="P344" s="26">
        <f t="shared" si="27"/>
        <v>11.803270000000001</v>
      </c>
      <c r="Q344" s="15">
        <f t="shared" si="28"/>
        <v>519</v>
      </c>
      <c r="R344" s="15" t="str">
        <f t="shared" si="29"/>
        <v xml:space="preserve">Newport </v>
      </c>
      <c r="S344" s="26" t="str">
        <f t="shared" si="30"/>
        <v>19.4</v>
      </c>
      <c r="T344" s="15">
        <f t="shared" si="31"/>
        <v>19.399999999999999</v>
      </c>
      <c r="U344" s="15"/>
      <c r="V344" s="13"/>
    </row>
    <row r="345" spans="13:22" ht="10.5" x14ac:dyDescent="0.25">
      <c r="M345" s="32">
        <v>328</v>
      </c>
      <c r="N345" s="33" t="s">
        <v>929</v>
      </c>
      <c r="O345" s="28" t="str">
        <f>VLOOKUP($M345,'Data (2)'!$B$6:$K$625,3+Suburb!$O$9)</f>
        <v>29.4</v>
      </c>
      <c r="P345" s="26">
        <f t="shared" si="27"/>
        <v>29.403279999999999</v>
      </c>
      <c r="Q345" s="15">
        <f t="shared" si="28"/>
        <v>116</v>
      </c>
      <c r="R345" s="15" t="str">
        <f t="shared" si="29"/>
        <v xml:space="preserve">Bell Post Hill </v>
      </c>
      <c r="S345" s="26" t="str">
        <f t="shared" si="30"/>
        <v>19.4</v>
      </c>
      <c r="T345" s="15">
        <f t="shared" si="31"/>
        <v>19.399999999999999</v>
      </c>
      <c r="U345" s="15"/>
      <c r="V345" s="13"/>
    </row>
    <row r="346" spans="13:22" ht="10.5" x14ac:dyDescent="0.25">
      <c r="M346" s="32">
        <v>329</v>
      </c>
      <c r="N346" s="33" t="s">
        <v>930</v>
      </c>
      <c r="O346" s="28" t="str">
        <f>VLOOKUP($M346,'Data (2)'!$B$6:$K$625,3+Suburb!$O$9)</f>
        <v>28.6</v>
      </c>
      <c r="P346" s="26">
        <f t="shared" si="27"/>
        <v>28.603290000000001</v>
      </c>
      <c r="Q346" s="15">
        <f t="shared" si="28"/>
        <v>131</v>
      </c>
      <c r="R346" s="15" t="str">
        <f t="shared" si="29"/>
        <v xml:space="preserve">Devon Meadows </v>
      </c>
      <c r="S346" s="26" t="str">
        <f t="shared" si="30"/>
        <v>19.3</v>
      </c>
      <c r="T346" s="15">
        <f t="shared" si="31"/>
        <v>19.3</v>
      </c>
      <c r="U346" s="15"/>
      <c r="V346" s="13"/>
    </row>
    <row r="347" spans="13:22" ht="10.5" x14ac:dyDescent="0.25">
      <c r="M347" s="32">
        <v>330</v>
      </c>
      <c r="N347" s="33" t="s">
        <v>931</v>
      </c>
      <c r="O347" s="28" t="str">
        <f>VLOOKUP($M347,'Data (2)'!$B$6:$K$625,3+Suburb!$O$9)</f>
        <v>23.9</v>
      </c>
      <c r="P347" s="26">
        <f t="shared" si="27"/>
        <v>23.903299999999998</v>
      </c>
      <c r="Q347" s="15">
        <f t="shared" si="28"/>
        <v>218</v>
      </c>
      <c r="R347" s="15" t="str">
        <f t="shared" si="29"/>
        <v xml:space="preserve">Kallista </v>
      </c>
      <c r="S347" s="26" t="str">
        <f t="shared" si="30"/>
        <v>19.2</v>
      </c>
      <c r="T347" s="15">
        <f t="shared" si="31"/>
        <v>19.2</v>
      </c>
      <c r="U347" s="15"/>
      <c r="V347" s="13"/>
    </row>
    <row r="348" spans="13:22" ht="10.5" x14ac:dyDescent="0.25">
      <c r="M348" s="32">
        <v>331</v>
      </c>
      <c r="N348" s="33" t="s">
        <v>932</v>
      </c>
      <c r="O348" s="28" t="str">
        <f>VLOOKUP($M348,'Data (2)'!$B$6:$K$625,3+Suburb!$O$9)</f>
        <v>23.3</v>
      </c>
      <c r="P348" s="26">
        <f t="shared" si="27"/>
        <v>23.30331</v>
      </c>
      <c r="Q348" s="15">
        <f t="shared" si="28"/>
        <v>237</v>
      </c>
      <c r="R348" s="15" t="str">
        <f t="shared" si="29"/>
        <v xml:space="preserve">Albert Park </v>
      </c>
      <c r="S348" s="26" t="str">
        <f t="shared" si="30"/>
        <v>19.2</v>
      </c>
      <c r="T348" s="15">
        <f t="shared" si="31"/>
        <v>19.2</v>
      </c>
      <c r="U348" s="15"/>
      <c r="V348" s="13"/>
    </row>
    <row r="349" spans="13:22" ht="10.5" x14ac:dyDescent="0.25">
      <c r="M349" s="32">
        <v>332</v>
      </c>
      <c r="N349" s="33" t="s">
        <v>933</v>
      </c>
      <c r="O349" s="28" t="str">
        <f>VLOOKUP($M349,'Data (2)'!$B$6:$K$625,3+Suburb!$O$9)</f>
        <v>42.1</v>
      </c>
      <c r="P349" s="26">
        <f t="shared" si="27"/>
        <v>42.103320000000004</v>
      </c>
      <c r="Q349" s="15">
        <f t="shared" si="28"/>
        <v>23</v>
      </c>
      <c r="R349" s="15" t="str">
        <f t="shared" si="29"/>
        <v xml:space="preserve">Point Cook </v>
      </c>
      <c r="S349" s="26" t="str">
        <f t="shared" si="30"/>
        <v>19.1</v>
      </c>
      <c r="T349" s="15">
        <f t="shared" si="31"/>
        <v>19.100000000000001</v>
      </c>
      <c r="U349" s="15"/>
      <c r="V349" s="13"/>
    </row>
    <row r="350" spans="13:22" ht="10.5" x14ac:dyDescent="0.25">
      <c r="M350" s="32">
        <v>333</v>
      </c>
      <c r="N350" s="33" t="s">
        <v>934</v>
      </c>
      <c r="O350" s="28" t="str">
        <f>VLOOKUP($M350,'Data (2)'!$B$6:$K$625,3+Suburb!$O$9)</f>
        <v>23.3</v>
      </c>
      <c r="P350" s="26">
        <f t="shared" si="27"/>
        <v>23.303329999999999</v>
      </c>
      <c r="Q350" s="15">
        <f t="shared" si="28"/>
        <v>236</v>
      </c>
      <c r="R350" s="15" t="str">
        <f t="shared" si="29"/>
        <v xml:space="preserve">Mernda </v>
      </c>
      <c r="S350" s="26" t="str">
        <f t="shared" si="30"/>
        <v>19.1</v>
      </c>
      <c r="T350" s="15">
        <f t="shared" si="31"/>
        <v>19.100000000000001</v>
      </c>
      <c r="U350" s="15"/>
      <c r="V350" s="13"/>
    </row>
    <row r="351" spans="13:22" ht="10.5" x14ac:dyDescent="0.25">
      <c r="M351" s="32">
        <v>334</v>
      </c>
      <c r="N351" s="33" t="s">
        <v>935</v>
      </c>
      <c r="O351" s="28" t="str">
        <f>VLOOKUP($M351,'Data (2)'!$B$6:$K$625,3+Suburb!$O$9)</f>
        <v>26.3</v>
      </c>
      <c r="P351" s="26">
        <f t="shared" si="27"/>
        <v>26.303340000000002</v>
      </c>
      <c r="Q351" s="15">
        <f t="shared" si="28"/>
        <v>160</v>
      </c>
      <c r="R351" s="15" t="str">
        <f t="shared" si="29"/>
        <v xml:space="preserve">Launching Place/Don Valley </v>
      </c>
      <c r="S351" s="26" t="str">
        <f t="shared" si="30"/>
        <v>19.0</v>
      </c>
      <c r="T351" s="15">
        <f t="shared" si="31"/>
        <v>19</v>
      </c>
      <c r="U351" s="15"/>
      <c r="V351" s="13"/>
    </row>
    <row r="352" spans="13:22" ht="10.5" x14ac:dyDescent="0.25">
      <c r="M352" s="32">
        <v>335</v>
      </c>
      <c r="N352" s="33" t="s">
        <v>937</v>
      </c>
      <c r="O352" s="28" t="str">
        <f>VLOOKUP($M352,'Data (2)'!$B$6:$K$625,3+Suburb!$O$9)</f>
        <v>25.6</v>
      </c>
      <c r="P352" s="26">
        <f t="shared" si="27"/>
        <v>25.603350000000002</v>
      </c>
      <c r="Q352" s="15">
        <f t="shared" si="28"/>
        <v>181</v>
      </c>
      <c r="R352" s="15" t="str">
        <f t="shared" si="29"/>
        <v xml:space="preserve">Dimboola/Rainbow and surrounds </v>
      </c>
      <c r="S352" s="26" t="str">
        <f t="shared" si="30"/>
        <v>19.0</v>
      </c>
      <c r="T352" s="15">
        <f t="shared" si="31"/>
        <v>19</v>
      </c>
      <c r="U352" s="15"/>
      <c r="V352" s="13"/>
    </row>
    <row r="353" spans="13:22" ht="10.5" x14ac:dyDescent="0.25">
      <c r="M353" s="32">
        <v>336</v>
      </c>
      <c r="N353" s="33" t="s">
        <v>939</v>
      </c>
      <c r="O353" s="28" t="str">
        <f>VLOOKUP($M353,'Data (2)'!$B$6:$K$625,3+Suburb!$O$9)</f>
        <v>17.6</v>
      </c>
      <c r="P353" s="26">
        <f t="shared" si="27"/>
        <v>17.603360000000002</v>
      </c>
      <c r="Q353" s="15">
        <f t="shared" si="28"/>
        <v>365</v>
      </c>
      <c r="R353" s="15" t="str">
        <f t="shared" si="29"/>
        <v xml:space="preserve">Box Hill </v>
      </c>
      <c r="S353" s="26" t="str">
        <f t="shared" si="30"/>
        <v>19.0</v>
      </c>
      <c r="T353" s="15">
        <f t="shared" si="31"/>
        <v>19</v>
      </c>
      <c r="U353" s="15"/>
      <c r="V353" s="13"/>
    </row>
    <row r="354" spans="13:22" ht="10.5" x14ac:dyDescent="0.25">
      <c r="M354" s="32">
        <v>337</v>
      </c>
      <c r="N354" s="33" t="s">
        <v>941</v>
      </c>
      <c r="O354" s="28" t="str">
        <f>VLOOKUP($M354,'Data (2)'!$B$6:$K$625,3+Suburb!$O$9)</f>
        <v>7.3</v>
      </c>
      <c r="P354" s="26">
        <f t="shared" si="27"/>
        <v>7.3033700000000001</v>
      </c>
      <c r="Q354" s="15">
        <f t="shared" si="28"/>
        <v>593</v>
      </c>
      <c r="R354" s="15" t="str">
        <f t="shared" si="29"/>
        <v xml:space="preserve">Parkville </v>
      </c>
      <c r="S354" s="26" t="str">
        <f t="shared" si="30"/>
        <v>18.8</v>
      </c>
      <c r="T354" s="15">
        <f t="shared" si="31"/>
        <v>18.8</v>
      </c>
      <c r="U354" s="15"/>
      <c r="V354" s="13"/>
    </row>
    <row r="355" spans="13:22" ht="10.5" x14ac:dyDescent="0.25">
      <c r="M355" s="32">
        <v>338</v>
      </c>
      <c r="N355" s="33" t="s">
        <v>942</v>
      </c>
      <c r="O355" s="28" t="str">
        <f>VLOOKUP($M355,'Data (2)'!$B$6:$K$625,3+Suburb!$O$9)</f>
        <v>10.7</v>
      </c>
      <c r="P355" s="26">
        <f t="shared" si="27"/>
        <v>10.703379999999999</v>
      </c>
      <c r="Q355" s="15">
        <f t="shared" si="28"/>
        <v>544</v>
      </c>
      <c r="R355" s="15" t="str">
        <f t="shared" si="29"/>
        <v xml:space="preserve">North Warrandyte </v>
      </c>
      <c r="S355" s="26" t="str">
        <f t="shared" si="30"/>
        <v>18.8</v>
      </c>
      <c r="T355" s="15">
        <f t="shared" si="31"/>
        <v>18.8</v>
      </c>
      <c r="U355" s="15"/>
      <c r="V355" s="13"/>
    </row>
    <row r="356" spans="13:22" ht="10.5" x14ac:dyDescent="0.25">
      <c r="M356" s="32">
        <v>339</v>
      </c>
      <c r="N356" s="33" t="s">
        <v>943</v>
      </c>
      <c r="O356" s="28" t="str">
        <f>VLOOKUP($M356,'Data (2)'!$B$6:$K$625,3+Suburb!$O$9)</f>
        <v>15.7</v>
      </c>
      <c r="P356" s="26">
        <f t="shared" si="27"/>
        <v>15.703389999999999</v>
      </c>
      <c r="Q356" s="15">
        <f t="shared" si="28"/>
        <v>413</v>
      </c>
      <c r="R356" s="15" t="str">
        <f t="shared" si="29"/>
        <v>Hawthorn</v>
      </c>
      <c r="S356" s="26" t="str">
        <f t="shared" si="30"/>
        <v>18.8</v>
      </c>
      <c r="T356" s="15">
        <f t="shared" si="31"/>
        <v>18.8</v>
      </c>
      <c r="U356" s="15"/>
      <c r="V356" s="13"/>
    </row>
    <row r="357" spans="13:22" ht="10.5" x14ac:dyDescent="0.25">
      <c r="M357" s="32">
        <v>340</v>
      </c>
      <c r="N357" s="33" t="s">
        <v>944</v>
      </c>
      <c r="O357" s="28" t="str">
        <f>VLOOKUP($M357,'Data (2)'!$B$6:$K$625,3+Suburb!$O$9)</f>
        <v>6.1</v>
      </c>
      <c r="P357" s="26">
        <f t="shared" si="27"/>
        <v>6.1033999999999997</v>
      </c>
      <c r="Q357" s="15">
        <f t="shared" si="28"/>
        <v>602</v>
      </c>
      <c r="R357" s="15" t="str">
        <f t="shared" si="29"/>
        <v xml:space="preserve">Patterson Lakes </v>
      </c>
      <c r="S357" s="26" t="str">
        <f t="shared" si="30"/>
        <v>18.7</v>
      </c>
      <c r="T357" s="15">
        <f t="shared" si="31"/>
        <v>18.7</v>
      </c>
      <c r="U357" s="15"/>
      <c r="V357" s="13"/>
    </row>
    <row r="358" spans="13:22" ht="10.5" x14ac:dyDescent="0.25">
      <c r="M358" s="32">
        <v>341</v>
      </c>
      <c r="N358" s="33" t="s">
        <v>945</v>
      </c>
      <c r="O358" s="28" t="str">
        <f>VLOOKUP($M358,'Data (2)'!$B$6:$K$625,3+Suburb!$O$9)</f>
        <v>11.4</v>
      </c>
      <c r="P358" s="26">
        <f t="shared" si="27"/>
        <v>11.403410000000001</v>
      </c>
      <c r="Q358" s="15">
        <f t="shared" si="28"/>
        <v>531</v>
      </c>
      <c r="R358" s="15" t="str">
        <f t="shared" si="29"/>
        <v xml:space="preserve">Mulgrave </v>
      </c>
      <c r="S358" s="26" t="str">
        <f t="shared" si="30"/>
        <v>18.6</v>
      </c>
      <c r="T358" s="15">
        <f t="shared" si="31"/>
        <v>18.600000000000001</v>
      </c>
      <c r="U358" s="15"/>
      <c r="V358" s="13"/>
    </row>
    <row r="359" spans="13:22" ht="10.5" x14ac:dyDescent="0.25">
      <c r="M359" s="32">
        <v>342</v>
      </c>
      <c r="N359" s="33" t="s">
        <v>946</v>
      </c>
      <c r="O359" s="28" t="str">
        <f>VLOOKUP($M359,'Data (2)'!$B$6:$K$625,3+Suburb!$O$9)</f>
        <v>17.8</v>
      </c>
      <c r="P359" s="26">
        <f t="shared" si="27"/>
        <v>17.803419999999999</v>
      </c>
      <c r="Q359" s="15">
        <f t="shared" si="28"/>
        <v>363</v>
      </c>
      <c r="R359" s="15" t="str">
        <f t="shared" si="29"/>
        <v xml:space="preserve">Mulgrave </v>
      </c>
      <c r="S359" s="26" t="str">
        <f t="shared" si="30"/>
        <v>18.6</v>
      </c>
      <c r="T359" s="15">
        <f t="shared" si="31"/>
        <v>18.600000000000001</v>
      </c>
      <c r="U359" s="15"/>
      <c r="V359" s="13"/>
    </row>
    <row r="360" spans="13:22" ht="10.5" x14ac:dyDescent="0.25">
      <c r="M360" s="32">
        <v>343</v>
      </c>
      <c r="N360" s="33" t="s">
        <v>947</v>
      </c>
      <c r="O360" s="28" t="str">
        <f>VLOOKUP($M360,'Data (2)'!$B$6:$K$625,3+Suburb!$O$9)</f>
        <v>22.2</v>
      </c>
      <c r="P360" s="26">
        <f t="shared" si="27"/>
        <v>22.203430000000001</v>
      </c>
      <c r="Q360" s="15">
        <f t="shared" si="28"/>
        <v>260</v>
      </c>
      <c r="R360" s="15" t="str">
        <f t="shared" si="29"/>
        <v xml:space="preserve">Hadfield </v>
      </c>
      <c r="S360" s="26" t="str">
        <f t="shared" si="30"/>
        <v>18.6</v>
      </c>
      <c r="T360" s="15">
        <f t="shared" si="31"/>
        <v>18.600000000000001</v>
      </c>
      <c r="U360" s="15"/>
      <c r="V360" s="13"/>
    </row>
    <row r="361" spans="13:22" ht="10.5" x14ac:dyDescent="0.25">
      <c r="M361" s="32">
        <v>344</v>
      </c>
      <c r="N361" s="33" t="s">
        <v>948</v>
      </c>
      <c r="O361" s="28" t="str">
        <f>VLOOKUP($M361,'Data (2)'!$B$6:$K$625,3+Suburb!$O$9)</f>
        <v>14.9</v>
      </c>
      <c r="P361" s="26">
        <f t="shared" si="27"/>
        <v>14.90344</v>
      </c>
      <c r="Q361" s="15">
        <f t="shared" si="28"/>
        <v>436</v>
      </c>
      <c r="R361" s="15" t="str">
        <f t="shared" si="29"/>
        <v xml:space="preserve">Seville/Wandin East/Gruyere </v>
      </c>
      <c r="S361" s="26" t="str">
        <f t="shared" si="30"/>
        <v>18.5</v>
      </c>
      <c r="T361" s="15">
        <f t="shared" si="31"/>
        <v>18.5</v>
      </c>
      <c r="U361" s="15"/>
      <c r="V361" s="13"/>
    </row>
    <row r="362" spans="13:22" ht="10.5" x14ac:dyDescent="0.25">
      <c r="M362" s="32">
        <v>345</v>
      </c>
      <c r="N362" s="33" t="s">
        <v>950</v>
      </c>
      <c r="O362" s="28" t="str">
        <f>VLOOKUP($M362,'Data (2)'!$B$6:$K$625,3+Suburb!$O$9)</f>
        <v>11.8</v>
      </c>
      <c r="P362" s="26">
        <f t="shared" si="27"/>
        <v>11.803450000000002</v>
      </c>
      <c r="Q362" s="15">
        <f t="shared" si="28"/>
        <v>518</v>
      </c>
      <c r="R362" s="15" t="str">
        <f t="shared" si="29"/>
        <v xml:space="preserve">Lilydale </v>
      </c>
      <c r="S362" s="26" t="str">
        <f t="shared" si="30"/>
        <v>18.5</v>
      </c>
      <c r="T362" s="15">
        <f t="shared" si="31"/>
        <v>18.5</v>
      </c>
      <c r="U362" s="15"/>
      <c r="V362" s="13"/>
    </row>
    <row r="363" spans="13:22" ht="10.5" x14ac:dyDescent="0.25">
      <c r="M363" s="32">
        <v>346</v>
      </c>
      <c r="N363" s="33" t="s">
        <v>951</v>
      </c>
      <c r="O363" s="28" t="str">
        <f>VLOOKUP($M363,'Data (2)'!$B$6:$K$625,3+Suburb!$O$9)</f>
        <v>12.5</v>
      </c>
      <c r="P363" s="26">
        <f t="shared" si="27"/>
        <v>12.50346</v>
      </c>
      <c r="Q363" s="15">
        <f t="shared" si="28"/>
        <v>500</v>
      </c>
      <c r="R363" s="15" t="str">
        <f t="shared" si="29"/>
        <v xml:space="preserve">Canterbury </v>
      </c>
      <c r="S363" s="26" t="str">
        <f t="shared" si="30"/>
        <v>18.5</v>
      </c>
      <c r="T363" s="15">
        <f t="shared" si="31"/>
        <v>18.5</v>
      </c>
      <c r="U363" s="15"/>
      <c r="V363" s="13"/>
    </row>
    <row r="364" spans="13:22" ht="10.5" x14ac:dyDescent="0.25">
      <c r="M364" s="32">
        <v>347</v>
      </c>
      <c r="N364" s="33" t="s">
        <v>952</v>
      </c>
      <c r="O364" s="28" t="str">
        <f>VLOOKUP($M364,'Data (2)'!$B$6:$K$625,3+Suburb!$O$9)</f>
        <v>23.1</v>
      </c>
      <c r="P364" s="26">
        <f t="shared" si="27"/>
        <v>23.103470000000002</v>
      </c>
      <c r="Q364" s="15">
        <f t="shared" si="28"/>
        <v>240</v>
      </c>
      <c r="R364" s="15" t="str">
        <f t="shared" si="29"/>
        <v xml:space="preserve">Alexandra </v>
      </c>
      <c r="S364" s="26" t="str">
        <f t="shared" si="30"/>
        <v>18.5</v>
      </c>
      <c r="T364" s="15">
        <f t="shared" si="31"/>
        <v>18.5</v>
      </c>
      <c r="U364" s="15"/>
      <c r="V364" s="13"/>
    </row>
    <row r="365" spans="13:22" ht="10.5" x14ac:dyDescent="0.25">
      <c r="M365" s="32">
        <v>348</v>
      </c>
      <c r="N365" s="33" t="s">
        <v>953</v>
      </c>
      <c r="O365" s="28" t="str">
        <f>VLOOKUP($M365,'Data (2)'!$B$6:$K$625,3+Suburb!$O$9)</f>
        <v>16.2</v>
      </c>
      <c r="P365" s="26">
        <f t="shared" si="27"/>
        <v>16.203479999999999</v>
      </c>
      <c r="Q365" s="15">
        <f t="shared" si="28"/>
        <v>401</v>
      </c>
      <c r="R365" s="15" t="str">
        <f t="shared" si="29"/>
        <v xml:space="preserve">Forest Hill </v>
      </c>
      <c r="S365" s="26" t="str">
        <f t="shared" si="30"/>
        <v>18.4</v>
      </c>
      <c r="T365" s="15">
        <f t="shared" si="31"/>
        <v>18.399999999999999</v>
      </c>
      <c r="U365" s="15"/>
      <c r="V365" s="13"/>
    </row>
    <row r="366" spans="13:22" ht="10.5" x14ac:dyDescent="0.25">
      <c r="M366" s="32">
        <v>349</v>
      </c>
      <c r="N366" s="33" t="s">
        <v>954</v>
      </c>
      <c r="O366" s="28" t="str">
        <f>VLOOKUP($M366,'Data (2)'!$B$6:$K$625,3+Suburb!$O$9)</f>
        <v>19.6</v>
      </c>
      <c r="P366" s="26">
        <f t="shared" si="27"/>
        <v>19.603490000000001</v>
      </c>
      <c r="Q366" s="15">
        <f t="shared" si="28"/>
        <v>326</v>
      </c>
      <c r="R366" s="15" t="str">
        <f t="shared" si="29"/>
        <v xml:space="preserve">Doncaster </v>
      </c>
      <c r="S366" s="26" t="str">
        <f t="shared" si="30"/>
        <v>18.3</v>
      </c>
      <c r="T366" s="15">
        <f t="shared" si="31"/>
        <v>18.3</v>
      </c>
      <c r="U366" s="15"/>
      <c r="V366" s="13"/>
    </row>
    <row r="367" spans="13:22" ht="10.5" x14ac:dyDescent="0.25">
      <c r="M367" s="32">
        <v>350</v>
      </c>
      <c r="N367" s="33" t="s">
        <v>955</v>
      </c>
      <c r="O367" s="28" t="str">
        <f>VLOOKUP($M367,'Data (2)'!$B$6:$K$625,3+Suburb!$O$9)</f>
        <v>23.8</v>
      </c>
      <c r="P367" s="26">
        <f t="shared" si="27"/>
        <v>23.8035</v>
      </c>
      <c r="Q367" s="15">
        <f t="shared" si="28"/>
        <v>221</v>
      </c>
      <c r="R367" s="15" t="str">
        <f t="shared" si="29"/>
        <v xml:space="preserve">Cowes and surrounds </v>
      </c>
      <c r="S367" s="26" t="str">
        <f t="shared" si="30"/>
        <v>18.3</v>
      </c>
      <c r="T367" s="15">
        <f t="shared" si="31"/>
        <v>18.3</v>
      </c>
      <c r="U367" s="15"/>
      <c r="V367" s="13"/>
    </row>
    <row r="368" spans="13:22" ht="10.5" x14ac:dyDescent="0.25">
      <c r="M368" s="32">
        <v>351</v>
      </c>
      <c r="N368" s="33" t="s">
        <v>956</v>
      </c>
      <c r="O368" s="28" t="str">
        <f>VLOOKUP($M368,'Data (2)'!$B$6:$K$625,3+Suburb!$O$9)</f>
        <v>47.8</v>
      </c>
      <c r="P368" s="26">
        <f t="shared" si="27"/>
        <v>47.803509999999996</v>
      </c>
      <c r="Q368" s="15">
        <f t="shared" si="28"/>
        <v>9</v>
      </c>
      <c r="R368" s="15" t="str">
        <f t="shared" si="29"/>
        <v xml:space="preserve">Bonbeach </v>
      </c>
      <c r="S368" s="26" t="str">
        <f t="shared" si="30"/>
        <v>18.3</v>
      </c>
      <c r="T368" s="15">
        <f t="shared" si="31"/>
        <v>18.3</v>
      </c>
      <c r="U368" s="15"/>
      <c r="V368" s="13"/>
    </row>
    <row r="369" spans="13:22" ht="10.5" x14ac:dyDescent="0.25">
      <c r="M369" s="32">
        <v>352</v>
      </c>
      <c r="N369" s="33" t="s">
        <v>960</v>
      </c>
      <c r="O369" s="28" t="str">
        <f>VLOOKUP($M369,'Data (2)'!$B$6:$K$625,3+Suburb!$O$9)</f>
        <v>31.4</v>
      </c>
      <c r="P369" s="26">
        <f t="shared" si="27"/>
        <v>31.40352</v>
      </c>
      <c r="Q369" s="15">
        <f t="shared" si="28"/>
        <v>90</v>
      </c>
      <c r="R369" s="15" t="str">
        <f t="shared" si="29"/>
        <v>Shepparton surrounds North</v>
      </c>
      <c r="S369" s="26" t="str">
        <f t="shared" si="30"/>
        <v>18.2</v>
      </c>
      <c r="T369" s="15">
        <f t="shared" si="31"/>
        <v>18.2</v>
      </c>
      <c r="U369" s="15"/>
      <c r="V369" s="13"/>
    </row>
    <row r="370" spans="13:22" ht="10.5" x14ac:dyDescent="0.25">
      <c r="M370" s="32">
        <v>353</v>
      </c>
      <c r="N370" s="33" t="s">
        <v>962</v>
      </c>
      <c r="O370" s="28" t="str">
        <f>VLOOKUP($M370,'Data (2)'!$B$6:$K$625,3+Suburb!$O$9)</f>
        <v>26.3</v>
      </c>
      <c r="P370" s="26">
        <f t="shared" si="27"/>
        <v>26.303530000000002</v>
      </c>
      <c r="Q370" s="15">
        <f t="shared" si="28"/>
        <v>159</v>
      </c>
      <c r="R370" s="15" t="str">
        <f t="shared" si="29"/>
        <v xml:space="preserve">Heywood and surrounds </v>
      </c>
      <c r="S370" s="26" t="str">
        <f t="shared" si="30"/>
        <v>18.2</v>
      </c>
      <c r="T370" s="15">
        <f t="shared" si="31"/>
        <v>18.2</v>
      </c>
      <c r="U370" s="15"/>
      <c r="V370" s="13"/>
    </row>
    <row r="371" spans="13:22" ht="10.5" x14ac:dyDescent="0.25">
      <c r="M371" s="32">
        <v>354</v>
      </c>
      <c r="N371" s="33" t="s">
        <v>963</v>
      </c>
      <c r="O371" s="28" t="str">
        <f>VLOOKUP($M371,'Data (2)'!$B$6:$K$625,3+Suburb!$O$9)</f>
        <v>10.5</v>
      </c>
      <c r="P371" s="26">
        <f t="shared" si="27"/>
        <v>10.503539999999999</v>
      </c>
      <c r="Q371" s="15">
        <f t="shared" si="28"/>
        <v>546</v>
      </c>
      <c r="R371" s="15" t="str">
        <f t="shared" si="29"/>
        <v xml:space="preserve">Heidelberg </v>
      </c>
      <c r="S371" s="26" t="str">
        <f t="shared" si="30"/>
        <v>18.2</v>
      </c>
      <c r="T371" s="15">
        <f t="shared" si="31"/>
        <v>18.2</v>
      </c>
      <c r="U371" s="15"/>
      <c r="V371" s="13"/>
    </row>
    <row r="372" spans="13:22" ht="10.5" x14ac:dyDescent="0.25">
      <c r="M372" s="32">
        <v>355</v>
      </c>
      <c r="N372" s="33" t="s">
        <v>964</v>
      </c>
      <c r="O372" s="28" t="str">
        <f>VLOOKUP($M372,'Data (2)'!$B$6:$K$625,3+Suburb!$O$9)</f>
        <v>18.0</v>
      </c>
      <c r="P372" s="26">
        <f t="shared" si="27"/>
        <v>18.003550000000001</v>
      </c>
      <c r="Q372" s="15">
        <f t="shared" si="28"/>
        <v>360</v>
      </c>
      <c r="R372" s="15" t="str">
        <f t="shared" si="29"/>
        <v xml:space="preserve">East Geelong </v>
      </c>
      <c r="S372" s="26" t="str">
        <f t="shared" si="30"/>
        <v>18.2</v>
      </c>
      <c r="T372" s="15">
        <f t="shared" si="31"/>
        <v>18.2</v>
      </c>
      <c r="U372" s="15"/>
      <c r="V372" s="13"/>
    </row>
    <row r="373" spans="13:22" ht="10.5" x14ac:dyDescent="0.25">
      <c r="M373" s="32">
        <v>356</v>
      </c>
      <c r="N373" s="33" t="s">
        <v>111</v>
      </c>
      <c r="O373" s="28" t="str">
        <f>VLOOKUP($M373,'Data (2)'!$B$6:$K$625,3+Suburb!$O$9)</f>
        <v>33.6</v>
      </c>
      <c r="P373" s="26">
        <f t="shared" si="27"/>
        <v>33.603560000000002</v>
      </c>
      <c r="Q373" s="15">
        <f t="shared" si="28"/>
        <v>68</v>
      </c>
      <c r="R373" s="15" t="str">
        <f t="shared" si="29"/>
        <v>Canadian *</v>
      </c>
      <c r="S373" s="26" t="str">
        <f t="shared" si="30"/>
        <v>18.2</v>
      </c>
      <c r="T373" s="15">
        <f t="shared" si="31"/>
        <v>18.2</v>
      </c>
      <c r="U373" s="15"/>
      <c r="V373" s="13"/>
    </row>
    <row r="374" spans="13:22" ht="10.5" x14ac:dyDescent="0.25">
      <c r="M374" s="32">
        <v>357</v>
      </c>
      <c r="N374" s="33" t="s">
        <v>966</v>
      </c>
      <c r="O374" s="28" t="str">
        <f>VLOOKUP($M374,'Data (2)'!$B$6:$K$625,3+Suburb!$O$9)</f>
        <v>4.2</v>
      </c>
      <c r="P374" s="26">
        <f t="shared" si="27"/>
        <v>4.20357</v>
      </c>
      <c r="Q374" s="15">
        <f t="shared" si="28"/>
        <v>613</v>
      </c>
      <c r="R374" s="15" t="str">
        <f t="shared" si="29"/>
        <v xml:space="preserve">Taylors Lakes/Calder Park </v>
      </c>
      <c r="S374" s="26" t="str">
        <f t="shared" si="30"/>
        <v>18.1</v>
      </c>
      <c r="T374" s="15">
        <f t="shared" si="31"/>
        <v>18.100000000000001</v>
      </c>
      <c r="U374" s="15"/>
      <c r="V374" s="13"/>
    </row>
    <row r="375" spans="13:22" ht="10.5" x14ac:dyDescent="0.25">
      <c r="M375" s="32">
        <v>358</v>
      </c>
      <c r="N375" s="33" t="s">
        <v>38</v>
      </c>
      <c r="O375" s="28" t="str">
        <f>VLOOKUP($M375,'Data (2)'!$B$6:$K$625,3+Suburb!$O$9)</f>
        <v>22.0</v>
      </c>
      <c r="P375" s="26">
        <f t="shared" si="27"/>
        <v>22.003579999999999</v>
      </c>
      <c r="Q375" s="15">
        <f t="shared" si="28"/>
        <v>264</v>
      </c>
      <c r="R375" s="15" t="str">
        <f t="shared" si="29"/>
        <v xml:space="preserve">Nunawading </v>
      </c>
      <c r="S375" s="26" t="str">
        <f t="shared" si="30"/>
        <v>18.1</v>
      </c>
      <c r="T375" s="15">
        <f t="shared" si="31"/>
        <v>18.100000000000001</v>
      </c>
      <c r="U375" s="15"/>
      <c r="V375" s="13"/>
    </row>
    <row r="376" spans="13:22" ht="10.5" x14ac:dyDescent="0.25">
      <c r="M376" s="32">
        <v>359</v>
      </c>
      <c r="N376" s="33" t="s">
        <v>968</v>
      </c>
      <c r="O376" s="28" t="str">
        <f>VLOOKUP($M376,'Data (2)'!$B$6:$K$625,3+Suburb!$O$9)</f>
        <v>34.9</v>
      </c>
      <c r="P376" s="26">
        <f t="shared" si="27"/>
        <v>34.903590000000001</v>
      </c>
      <c r="Q376" s="15">
        <f t="shared" si="28"/>
        <v>56</v>
      </c>
      <c r="R376" s="15" t="str">
        <f t="shared" si="29"/>
        <v xml:space="preserve">Junction Village/Cranbourne South/Botanic Ridge </v>
      </c>
      <c r="S376" s="26" t="str">
        <f t="shared" si="30"/>
        <v>18.1</v>
      </c>
      <c r="T376" s="15">
        <f t="shared" si="31"/>
        <v>18.100000000000001</v>
      </c>
      <c r="U376" s="15"/>
      <c r="V376" s="13"/>
    </row>
    <row r="377" spans="13:22" ht="10.5" x14ac:dyDescent="0.25">
      <c r="M377" s="32">
        <v>360</v>
      </c>
      <c r="N377" s="33" t="s">
        <v>970</v>
      </c>
      <c r="O377" s="28" t="str">
        <f>VLOOKUP($M377,'Data (2)'!$B$6:$K$625,3+Suburb!$O$9)</f>
        <v>30.4</v>
      </c>
      <c r="P377" s="26">
        <f t="shared" si="27"/>
        <v>30.403599999999997</v>
      </c>
      <c r="Q377" s="15">
        <f t="shared" si="28"/>
        <v>102</v>
      </c>
      <c r="R377" s="15" t="str">
        <f t="shared" si="29"/>
        <v xml:space="preserve">McKinnon </v>
      </c>
      <c r="S377" s="26" t="str">
        <f t="shared" si="30"/>
        <v>18.0</v>
      </c>
      <c r="T377" s="15">
        <f t="shared" si="31"/>
        <v>18</v>
      </c>
      <c r="U377" s="15"/>
      <c r="V377" s="13"/>
    </row>
    <row r="378" spans="13:22" ht="10.5" x14ac:dyDescent="0.25">
      <c r="M378" s="32">
        <v>361</v>
      </c>
      <c r="N378" s="33" t="s">
        <v>972</v>
      </c>
      <c r="O378" s="28" t="str">
        <f>VLOOKUP($M378,'Data (2)'!$B$6:$K$625,3+Suburb!$O$9)</f>
        <v>38.3</v>
      </c>
      <c r="P378" s="26">
        <f t="shared" si="27"/>
        <v>38.303609999999999</v>
      </c>
      <c r="Q378" s="15">
        <f t="shared" si="28"/>
        <v>39</v>
      </c>
      <c r="R378" s="15" t="str">
        <f t="shared" si="29"/>
        <v xml:space="preserve">Woodend/Woodend North </v>
      </c>
      <c r="S378" s="26" t="str">
        <f t="shared" si="30"/>
        <v>17.9</v>
      </c>
      <c r="T378" s="15">
        <f t="shared" si="31"/>
        <v>17.899999999999999</v>
      </c>
      <c r="U378" s="15"/>
      <c r="V378" s="13"/>
    </row>
    <row r="379" spans="13:22" ht="10.5" x14ac:dyDescent="0.25">
      <c r="M379" s="32">
        <v>362</v>
      </c>
      <c r="N379" s="33" t="s">
        <v>116</v>
      </c>
      <c r="O379" s="28" t="str">
        <f>VLOOKUP($M379,'Data (2)'!$B$6:$K$625,3+Suburb!$O$9)</f>
        <v>29.3</v>
      </c>
      <c r="P379" s="26">
        <f t="shared" si="27"/>
        <v>29.303620000000002</v>
      </c>
      <c r="Q379" s="15">
        <f t="shared" si="28"/>
        <v>121</v>
      </c>
      <c r="R379" s="15" t="str">
        <f t="shared" si="29"/>
        <v xml:space="preserve">Port Campbell/Timboon/Eckiln South </v>
      </c>
      <c r="S379" s="26" t="str">
        <f t="shared" si="30"/>
        <v>17.9</v>
      </c>
      <c r="T379" s="15">
        <f t="shared" si="31"/>
        <v>17.899999999999999</v>
      </c>
      <c r="U379" s="15"/>
      <c r="V379" s="13"/>
    </row>
    <row r="380" spans="13:22" ht="10.5" x14ac:dyDescent="0.25">
      <c r="M380" s="32">
        <v>363</v>
      </c>
      <c r="N380" s="33" t="s">
        <v>977</v>
      </c>
      <c r="O380" s="28" t="str">
        <f>VLOOKUP($M380,'Data (2)'!$B$6:$K$625,3+Suburb!$O$9)</f>
        <v>26.0</v>
      </c>
      <c r="P380" s="26">
        <f t="shared" si="27"/>
        <v>26.003630000000001</v>
      </c>
      <c r="Q380" s="15">
        <f t="shared" si="28"/>
        <v>169</v>
      </c>
      <c r="R380" s="15" t="str">
        <f t="shared" si="29"/>
        <v xml:space="preserve">Maidstone </v>
      </c>
      <c r="S380" s="26" t="str">
        <f t="shared" si="30"/>
        <v>17.8</v>
      </c>
      <c r="T380" s="15">
        <f t="shared" si="31"/>
        <v>17.8</v>
      </c>
      <c r="U380" s="15"/>
      <c r="V380" s="13"/>
    </row>
    <row r="381" spans="13:22" ht="10.5" x14ac:dyDescent="0.25">
      <c r="M381" s="32">
        <v>364</v>
      </c>
      <c r="N381" s="33" t="s">
        <v>978</v>
      </c>
      <c r="O381" s="28" t="str">
        <f>VLOOKUP($M381,'Data (2)'!$B$6:$K$625,3+Suburb!$O$9)</f>
        <v>16.1</v>
      </c>
      <c r="P381" s="26">
        <f t="shared" si="27"/>
        <v>16.103640000000002</v>
      </c>
      <c r="Q381" s="15">
        <f t="shared" si="28"/>
        <v>406</v>
      </c>
      <c r="R381" s="15" t="str">
        <f t="shared" si="29"/>
        <v xml:space="preserve">Mortlake and surrounds </v>
      </c>
      <c r="S381" s="26" t="str">
        <f t="shared" si="30"/>
        <v>17.6</v>
      </c>
      <c r="T381" s="15">
        <f t="shared" si="31"/>
        <v>17.600000000000001</v>
      </c>
      <c r="U381" s="15"/>
      <c r="V381" s="13"/>
    </row>
    <row r="382" spans="13:22" ht="10.5" x14ac:dyDescent="0.25">
      <c r="M382" s="32">
        <v>365</v>
      </c>
      <c r="N382" s="33" t="s">
        <v>979</v>
      </c>
      <c r="O382" s="28" t="str">
        <f>VLOOKUP($M382,'Data (2)'!$B$6:$K$625,3+Suburb!$O$9)</f>
        <v>33.3</v>
      </c>
      <c r="P382" s="26">
        <f t="shared" si="27"/>
        <v>33.303649999999998</v>
      </c>
      <c r="Q382" s="15">
        <f t="shared" si="28"/>
        <v>73</v>
      </c>
      <c r="R382" s="15" t="str">
        <f t="shared" si="29"/>
        <v xml:space="preserve">Lyndhurst </v>
      </c>
      <c r="S382" s="26" t="str">
        <f t="shared" si="30"/>
        <v>17.6</v>
      </c>
      <c r="T382" s="15">
        <f t="shared" si="31"/>
        <v>17.600000000000001</v>
      </c>
      <c r="U382" s="15"/>
      <c r="V382" s="13"/>
    </row>
    <row r="383" spans="13:22" ht="10.5" x14ac:dyDescent="0.25">
      <c r="M383" s="32">
        <v>366</v>
      </c>
      <c r="N383" s="33" t="s">
        <v>980</v>
      </c>
      <c r="O383" s="28" t="str">
        <f>VLOOKUP($M383,'Data (2)'!$B$6:$K$625,3+Suburb!$O$9)</f>
        <v>19.1</v>
      </c>
      <c r="P383" s="26">
        <f t="shared" si="27"/>
        <v>19.103660000000001</v>
      </c>
      <c r="Q383" s="15">
        <f t="shared" si="28"/>
        <v>333</v>
      </c>
      <c r="R383" s="15" t="str">
        <f t="shared" si="29"/>
        <v xml:space="preserve">Lindenow South and surrounds </v>
      </c>
      <c r="S383" s="26" t="str">
        <f t="shared" si="30"/>
        <v>17.6</v>
      </c>
      <c r="T383" s="15">
        <f t="shared" si="31"/>
        <v>17.600000000000001</v>
      </c>
      <c r="U383" s="15"/>
      <c r="V383" s="13"/>
    </row>
    <row r="384" spans="13:22" ht="10.5" x14ac:dyDescent="0.25">
      <c r="M384" s="32">
        <v>367</v>
      </c>
      <c r="N384" s="33" t="s">
        <v>982</v>
      </c>
      <c r="O384" s="28" t="str">
        <f>VLOOKUP($M384,'Data (2)'!$B$6:$K$625,3+Suburb!$O$9)</f>
        <v>34.9</v>
      </c>
      <c r="P384" s="26">
        <f t="shared" si="27"/>
        <v>34.903669999999998</v>
      </c>
      <c r="Q384" s="15">
        <f t="shared" si="28"/>
        <v>55</v>
      </c>
      <c r="R384" s="15" t="str">
        <f t="shared" si="29"/>
        <v xml:space="preserve">Cohuna and surrounds </v>
      </c>
      <c r="S384" s="26" t="str">
        <f t="shared" si="30"/>
        <v>17.6</v>
      </c>
      <c r="T384" s="15">
        <f t="shared" si="31"/>
        <v>17.600000000000001</v>
      </c>
      <c r="U384" s="15"/>
      <c r="V384" s="13"/>
    </row>
    <row r="385" spans="13:22" ht="10.5" x14ac:dyDescent="0.25">
      <c r="M385" s="32">
        <v>368</v>
      </c>
      <c r="N385" s="33" t="s">
        <v>984</v>
      </c>
      <c r="O385" s="28" t="str">
        <f>VLOOKUP($M385,'Data (2)'!$B$6:$K$625,3+Suburb!$O$9)</f>
        <v>20.6</v>
      </c>
      <c r="P385" s="26">
        <f t="shared" si="27"/>
        <v>20.603680000000001</v>
      </c>
      <c r="Q385" s="15">
        <f t="shared" si="28"/>
        <v>297</v>
      </c>
      <c r="R385" s="15" t="str">
        <f t="shared" si="29"/>
        <v xml:space="preserve">Croydon South </v>
      </c>
      <c r="S385" s="26" t="str">
        <f t="shared" si="30"/>
        <v>17.5</v>
      </c>
      <c r="T385" s="15">
        <f t="shared" si="31"/>
        <v>17.5</v>
      </c>
      <c r="U385" s="15"/>
      <c r="V385" s="13"/>
    </row>
    <row r="386" spans="13:22" ht="10.5" x14ac:dyDescent="0.25">
      <c r="M386" s="32">
        <v>369</v>
      </c>
      <c r="N386" s="33" t="s">
        <v>985</v>
      </c>
      <c r="O386" s="28" t="str">
        <f>VLOOKUP($M386,'Data (2)'!$B$6:$K$625,3+Suburb!$O$9)</f>
        <v>31.3</v>
      </c>
      <c r="P386" s="26">
        <f t="shared" si="27"/>
        <v>31.30369</v>
      </c>
      <c r="Q386" s="15">
        <f t="shared" si="28"/>
        <v>92</v>
      </c>
      <c r="R386" s="15" t="str">
        <f t="shared" si="29"/>
        <v xml:space="preserve">Waterways </v>
      </c>
      <c r="S386" s="26" t="str">
        <f t="shared" si="30"/>
        <v>17.4</v>
      </c>
      <c r="T386" s="15">
        <f t="shared" si="31"/>
        <v>17.399999999999999</v>
      </c>
      <c r="U386" s="15"/>
      <c r="V386" s="13"/>
    </row>
    <row r="387" spans="13:22" ht="10.5" x14ac:dyDescent="0.25">
      <c r="M387" s="32">
        <v>370</v>
      </c>
      <c r="N387" s="33" t="s">
        <v>989</v>
      </c>
      <c r="O387" s="28" t="str">
        <f>VLOOKUP($M387,'Data (2)'!$B$6:$K$625,3+Suburb!$O$9)</f>
        <v>23.2</v>
      </c>
      <c r="P387" s="26">
        <f t="shared" si="27"/>
        <v>23.203699999999998</v>
      </c>
      <c r="Q387" s="15">
        <f t="shared" si="28"/>
        <v>238</v>
      </c>
      <c r="R387" s="15" t="str">
        <f t="shared" si="29"/>
        <v xml:space="preserve">Grovedale/Marshall </v>
      </c>
      <c r="S387" s="26" t="str">
        <f t="shared" si="30"/>
        <v>17.3</v>
      </c>
      <c r="T387" s="15">
        <f t="shared" si="31"/>
        <v>17.3</v>
      </c>
      <c r="U387" s="15"/>
      <c r="V387" s="13"/>
    </row>
    <row r="388" spans="13:22" ht="10.5" x14ac:dyDescent="0.25">
      <c r="M388" s="32">
        <v>371</v>
      </c>
      <c r="N388" s="33" t="s">
        <v>991</v>
      </c>
      <c r="O388" s="28" t="str">
        <f>VLOOKUP($M388,'Data (2)'!$B$6:$K$625,3+Suburb!$O$9)</f>
        <v>31.3</v>
      </c>
      <c r="P388" s="26">
        <f t="shared" si="27"/>
        <v>31.303710000000002</v>
      </c>
      <c r="Q388" s="15">
        <f t="shared" si="28"/>
        <v>91</v>
      </c>
      <c r="R388" s="15" t="str">
        <f t="shared" si="29"/>
        <v xml:space="preserve">Alphington </v>
      </c>
      <c r="S388" s="26" t="str">
        <f t="shared" si="30"/>
        <v>17.2</v>
      </c>
      <c r="T388" s="15">
        <f t="shared" si="31"/>
        <v>17.2</v>
      </c>
      <c r="U388" s="15"/>
      <c r="V388" s="13"/>
    </row>
    <row r="389" spans="13:22" ht="10.5" x14ac:dyDescent="0.25">
      <c r="M389" s="32">
        <v>372</v>
      </c>
      <c r="N389" s="33" t="s">
        <v>992</v>
      </c>
      <c r="O389" s="28" t="str">
        <f>VLOOKUP($M389,'Data (2)'!$B$6:$K$625,3+Suburb!$O$9)</f>
        <v>15.6</v>
      </c>
      <c r="P389" s="26">
        <f t="shared" si="27"/>
        <v>15.603719999999999</v>
      </c>
      <c r="Q389" s="15">
        <f t="shared" si="28"/>
        <v>415</v>
      </c>
      <c r="R389" s="15" t="str">
        <f t="shared" si="29"/>
        <v xml:space="preserve">Rowville </v>
      </c>
      <c r="S389" s="26" t="str">
        <f t="shared" si="30"/>
        <v>17.1</v>
      </c>
      <c r="T389" s="15">
        <f t="shared" si="31"/>
        <v>17.100000000000001</v>
      </c>
      <c r="U389" s="15"/>
      <c r="V389" s="13"/>
    </row>
    <row r="390" spans="13:22" ht="10.5" x14ac:dyDescent="0.25">
      <c r="M390" s="32">
        <v>373</v>
      </c>
      <c r="N390" s="33" t="s">
        <v>993</v>
      </c>
      <c r="O390" s="28" t="str">
        <f>VLOOKUP($M390,'Data (2)'!$B$6:$K$625,3+Suburb!$O$9)</f>
        <v>14.3</v>
      </c>
      <c r="P390" s="26">
        <f t="shared" si="27"/>
        <v>14.30373</v>
      </c>
      <c r="Q390" s="15">
        <f t="shared" si="28"/>
        <v>449</v>
      </c>
      <c r="R390" s="15" t="str">
        <f t="shared" si="29"/>
        <v xml:space="preserve">Ferntree Gully </v>
      </c>
      <c r="S390" s="26" t="str">
        <f t="shared" si="30"/>
        <v>17.1</v>
      </c>
      <c r="T390" s="15">
        <f t="shared" si="31"/>
        <v>17.100000000000001</v>
      </c>
      <c r="U390" s="15"/>
      <c r="V390" s="13"/>
    </row>
    <row r="391" spans="13:22" ht="10.5" x14ac:dyDescent="0.25">
      <c r="M391" s="32">
        <v>374</v>
      </c>
      <c r="N391" s="33" t="s">
        <v>994</v>
      </c>
      <c r="O391" s="28" t="str">
        <f>VLOOKUP($M391,'Data (2)'!$B$6:$K$625,3+Suburb!$O$9)</f>
        <v>16.8</v>
      </c>
      <c r="P391" s="26">
        <f t="shared" si="27"/>
        <v>16.803740000000001</v>
      </c>
      <c r="Q391" s="15">
        <f t="shared" si="28"/>
        <v>382</v>
      </c>
      <c r="R391" s="15" t="str">
        <f t="shared" si="29"/>
        <v xml:space="preserve">Chadstone </v>
      </c>
      <c r="S391" s="26" t="str">
        <f t="shared" si="30"/>
        <v>17.1</v>
      </c>
      <c r="T391" s="15">
        <f t="shared" si="31"/>
        <v>17.100000000000001</v>
      </c>
      <c r="U391" s="15"/>
      <c r="V391" s="13"/>
    </row>
    <row r="392" spans="13:22" ht="10.5" x14ac:dyDescent="0.25">
      <c r="M392" s="32">
        <v>375</v>
      </c>
      <c r="N392" s="33" t="s">
        <v>996</v>
      </c>
      <c r="O392" s="28" t="str">
        <f>VLOOKUP($M392,'Data (2)'!$B$6:$K$625,3+Suburb!$O$9)</f>
        <v>41.1</v>
      </c>
      <c r="P392" s="26">
        <f t="shared" si="27"/>
        <v>41.103749999999998</v>
      </c>
      <c r="Q392" s="15">
        <f t="shared" si="28"/>
        <v>30</v>
      </c>
      <c r="R392" s="15" t="str">
        <f t="shared" si="29"/>
        <v xml:space="preserve">Chadstone </v>
      </c>
      <c r="S392" s="26" t="str">
        <f t="shared" si="30"/>
        <v>17.1</v>
      </c>
      <c r="T392" s="15">
        <f t="shared" si="31"/>
        <v>17.100000000000001</v>
      </c>
      <c r="U392" s="15"/>
      <c r="V392" s="13"/>
    </row>
    <row r="393" spans="13:22" ht="10.5" x14ac:dyDescent="0.25">
      <c r="M393" s="32">
        <v>376</v>
      </c>
      <c r="N393" s="33" t="s">
        <v>998</v>
      </c>
      <c r="O393" s="28" t="str">
        <f>VLOOKUP($M393,'Data (2)'!$B$6:$K$625,3+Suburb!$O$9)</f>
        <v>25.0</v>
      </c>
      <c r="P393" s="26">
        <f t="shared" si="27"/>
        <v>25.00376</v>
      </c>
      <c r="Q393" s="15">
        <f t="shared" si="28"/>
        <v>189</v>
      </c>
      <c r="R393" s="15" t="str">
        <f t="shared" si="29"/>
        <v xml:space="preserve">Cockatoo </v>
      </c>
      <c r="S393" s="26" t="str">
        <f t="shared" si="30"/>
        <v>17.0</v>
      </c>
      <c r="T393" s="15">
        <f t="shared" si="31"/>
        <v>17</v>
      </c>
      <c r="U393" s="15"/>
      <c r="V393" s="13"/>
    </row>
    <row r="394" spans="13:22" ht="10.5" x14ac:dyDescent="0.25">
      <c r="M394" s="32">
        <v>377</v>
      </c>
      <c r="N394" s="33" t="s">
        <v>999</v>
      </c>
      <c r="O394" s="28" t="str">
        <f>VLOOKUP($M394,'Data (2)'!$B$6:$K$625,3+Suburb!$O$9)</f>
        <v>11.8</v>
      </c>
      <c r="P394" s="26">
        <f t="shared" si="27"/>
        <v>11.80377</v>
      </c>
      <c r="Q394" s="15">
        <f t="shared" si="28"/>
        <v>517</v>
      </c>
      <c r="R394" s="15" t="str">
        <f t="shared" si="29"/>
        <v>Caulfield North</v>
      </c>
      <c r="S394" s="26" t="str">
        <f t="shared" si="30"/>
        <v>17.0</v>
      </c>
      <c r="T394" s="15">
        <f t="shared" si="31"/>
        <v>17</v>
      </c>
      <c r="U394" s="15"/>
      <c r="V394" s="13"/>
    </row>
    <row r="395" spans="13:22" ht="10.5" x14ac:dyDescent="0.25">
      <c r="M395" s="32">
        <v>378</v>
      </c>
      <c r="N395" s="33" t="s">
        <v>1000</v>
      </c>
      <c r="O395" s="28" t="str">
        <f>VLOOKUP($M395,'Data (2)'!$B$6:$K$625,3+Suburb!$O$9)</f>
        <v>26.5</v>
      </c>
      <c r="P395" s="26">
        <f t="shared" si="27"/>
        <v>26.503779999999999</v>
      </c>
      <c r="Q395" s="15">
        <f t="shared" si="28"/>
        <v>154</v>
      </c>
      <c r="R395" s="15" t="str">
        <f t="shared" si="29"/>
        <v xml:space="preserve">Bittern </v>
      </c>
      <c r="S395" s="26" t="str">
        <f t="shared" si="30"/>
        <v>17.0</v>
      </c>
      <c r="T395" s="15">
        <f t="shared" si="31"/>
        <v>17</v>
      </c>
      <c r="U395" s="15"/>
      <c r="V395" s="13"/>
    </row>
    <row r="396" spans="13:22" ht="10.5" x14ac:dyDescent="0.25">
      <c r="M396" s="32">
        <v>379</v>
      </c>
      <c r="N396" s="33" t="s">
        <v>1001</v>
      </c>
      <c r="O396" s="28" t="str">
        <f>VLOOKUP($M396,'Data (2)'!$B$6:$K$625,3+Suburb!$O$9)</f>
        <v>23.7</v>
      </c>
      <c r="P396" s="26">
        <f t="shared" si="27"/>
        <v>23.703789999999998</v>
      </c>
      <c r="Q396" s="15">
        <f t="shared" si="28"/>
        <v>224</v>
      </c>
      <c r="R396" s="15" t="str">
        <f t="shared" si="29"/>
        <v xml:space="preserve">Surrey Hills </v>
      </c>
      <c r="S396" s="26" t="str">
        <f t="shared" si="30"/>
        <v>16.9</v>
      </c>
      <c r="T396" s="15">
        <f t="shared" si="31"/>
        <v>16.899999999999999</v>
      </c>
      <c r="U396" s="15"/>
      <c r="V396" s="13"/>
    </row>
    <row r="397" spans="13:22" ht="10.5" x14ac:dyDescent="0.25">
      <c r="M397" s="32">
        <v>380</v>
      </c>
      <c r="N397" s="33" t="s">
        <v>1003</v>
      </c>
      <c r="O397" s="28" t="str">
        <f>VLOOKUP($M397,'Data (2)'!$B$6:$K$625,3+Suburb!$O$9)</f>
        <v>0.0</v>
      </c>
      <c r="P397" s="26">
        <f t="shared" si="27"/>
        <v>3.8000000000000004E-3</v>
      </c>
      <c r="Q397" s="15">
        <f t="shared" si="28"/>
        <v>618</v>
      </c>
      <c r="R397" s="15" t="str">
        <f t="shared" si="29"/>
        <v>Scoresby</v>
      </c>
      <c r="S397" s="26" t="str">
        <f t="shared" si="30"/>
        <v>16.9</v>
      </c>
      <c r="T397" s="15">
        <f t="shared" si="31"/>
        <v>16.899999999999999</v>
      </c>
      <c r="U397" s="15"/>
      <c r="V397" s="13"/>
    </row>
    <row r="398" spans="13:22" ht="10.5" x14ac:dyDescent="0.25">
      <c r="M398" s="32">
        <v>381</v>
      </c>
      <c r="N398" s="33" t="s">
        <v>1004</v>
      </c>
      <c r="O398" s="28" t="str">
        <f>VLOOKUP($M398,'Data (2)'!$B$6:$K$625,3+Suburb!$O$9)</f>
        <v>9.0</v>
      </c>
      <c r="P398" s="26">
        <f t="shared" si="27"/>
        <v>9.0038099999999996</v>
      </c>
      <c r="Q398" s="15">
        <f t="shared" si="28"/>
        <v>572</v>
      </c>
      <c r="R398" s="15" t="str">
        <f t="shared" si="29"/>
        <v xml:space="preserve">Reservoir </v>
      </c>
      <c r="S398" s="26" t="str">
        <f t="shared" si="30"/>
        <v>16.9</v>
      </c>
      <c r="T398" s="15">
        <f t="shared" si="31"/>
        <v>16.899999999999999</v>
      </c>
      <c r="U398" s="15"/>
      <c r="V398" s="13"/>
    </row>
    <row r="399" spans="13:22" ht="10.5" x14ac:dyDescent="0.25">
      <c r="M399" s="32">
        <v>382</v>
      </c>
      <c r="N399" s="33" t="s">
        <v>1005</v>
      </c>
      <c r="O399" s="28" t="str">
        <f>VLOOKUP($M399,'Data (2)'!$B$6:$K$625,3+Suburb!$O$9)</f>
        <v>9.2</v>
      </c>
      <c r="P399" s="26">
        <f t="shared" si="27"/>
        <v>9.2038199999999986</v>
      </c>
      <c r="Q399" s="15">
        <f t="shared" si="28"/>
        <v>565</v>
      </c>
      <c r="R399" s="15" t="str">
        <f t="shared" si="29"/>
        <v xml:space="preserve">Mitcham </v>
      </c>
      <c r="S399" s="26" t="str">
        <f t="shared" si="30"/>
        <v>16.8</v>
      </c>
      <c r="T399" s="15">
        <f t="shared" si="31"/>
        <v>16.8</v>
      </c>
      <c r="U399" s="15"/>
      <c r="V399" s="13"/>
    </row>
    <row r="400" spans="13:22" ht="10.5" x14ac:dyDescent="0.25">
      <c r="M400" s="32">
        <v>383</v>
      </c>
      <c r="N400" s="33" t="s">
        <v>1006</v>
      </c>
      <c r="O400" s="28" t="str">
        <f>VLOOKUP($M400,'Data (2)'!$B$6:$K$625,3+Suburb!$O$9)</f>
        <v>21.2</v>
      </c>
      <c r="P400" s="26">
        <f t="shared" si="27"/>
        <v>21.20383</v>
      </c>
      <c r="Q400" s="15">
        <f t="shared" si="28"/>
        <v>282</v>
      </c>
      <c r="R400" s="15" t="str">
        <f t="shared" si="29"/>
        <v xml:space="preserve">Tecoma </v>
      </c>
      <c r="S400" s="26" t="str">
        <f t="shared" si="30"/>
        <v>16.7</v>
      </c>
      <c r="T400" s="15">
        <f t="shared" si="31"/>
        <v>16.7</v>
      </c>
      <c r="U400" s="15"/>
      <c r="V400" s="13"/>
    </row>
    <row r="401" spans="13:22" ht="10.5" x14ac:dyDescent="0.25">
      <c r="M401" s="32">
        <v>384</v>
      </c>
      <c r="N401" s="33" t="s">
        <v>1008</v>
      </c>
      <c r="O401" s="28" t="str">
        <f>VLOOKUP($M401,'Data (2)'!$B$6:$K$625,3+Suburb!$O$9)</f>
        <v>50.5</v>
      </c>
      <c r="P401" s="26">
        <f t="shared" si="27"/>
        <v>50.503839999999997</v>
      </c>
      <c r="Q401" s="15">
        <f t="shared" si="28"/>
        <v>5</v>
      </c>
      <c r="R401" s="15" t="str">
        <f t="shared" si="29"/>
        <v xml:space="preserve">Ormond </v>
      </c>
      <c r="S401" s="26" t="str">
        <f t="shared" si="30"/>
        <v>16.7</v>
      </c>
      <c r="T401" s="15">
        <f t="shared" si="31"/>
        <v>16.7</v>
      </c>
      <c r="U401" s="15"/>
      <c r="V401" s="13"/>
    </row>
    <row r="402" spans="13:22" ht="10.5" x14ac:dyDescent="0.25">
      <c r="M402" s="32">
        <v>385</v>
      </c>
      <c r="N402" s="33" t="s">
        <v>1011</v>
      </c>
      <c r="O402" s="28" t="str">
        <f>VLOOKUP($M402,'Data (2)'!$B$6:$K$625,3+Suburb!$O$9)</f>
        <v>13.1</v>
      </c>
      <c r="P402" s="26">
        <f t="shared" ref="P402:P465" si="32">O402+0.00001*M402</f>
        <v>13.10385</v>
      </c>
      <c r="Q402" s="15">
        <f t="shared" si="28"/>
        <v>480</v>
      </c>
      <c r="R402" s="15" t="str">
        <f t="shared" si="29"/>
        <v xml:space="preserve">North West Mallee </v>
      </c>
      <c r="S402" s="26" t="str">
        <f t="shared" si="30"/>
        <v>16.7</v>
      </c>
      <c r="T402" s="15">
        <f t="shared" si="31"/>
        <v>16.7</v>
      </c>
      <c r="U402" s="15"/>
      <c r="V402" s="13"/>
    </row>
    <row r="403" spans="13:22" ht="10.5" x14ac:dyDescent="0.25">
      <c r="M403" s="32">
        <v>386</v>
      </c>
      <c r="N403" s="33" t="s">
        <v>1012</v>
      </c>
      <c r="O403" s="28" t="str">
        <f>VLOOKUP($M403,'Data (2)'!$B$6:$K$625,3+Suburb!$O$9)</f>
        <v>20.6</v>
      </c>
      <c r="P403" s="26">
        <f t="shared" si="32"/>
        <v>20.603860000000001</v>
      </c>
      <c r="Q403" s="15">
        <f t="shared" ref="Q403:Q466" si="33">RANK(P403,P$18:P$637)</f>
        <v>296</v>
      </c>
      <c r="R403" s="15" t="str">
        <f t="shared" ref="R403:R466" si="34">VLOOKUP(MATCH($M403,$Q$18:$Q$637,0),$M$18:$O$637,2)</f>
        <v xml:space="preserve">Kilmore/Willowmavin </v>
      </c>
      <c r="S403" s="26" t="str">
        <f t="shared" ref="S403:S466" si="35">VLOOKUP(MATCH($M403,$Q$18:$Q$637,0),$M$18:$O$637,3)</f>
        <v>16.7</v>
      </c>
      <c r="T403" s="15">
        <f t="shared" ref="T403:T466" si="36">ABS(S403)</f>
        <v>16.7</v>
      </c>
      <c r="U403" s="15"/>
      <c r="V403" s="13"/>
    </row>
    <row r="404" spans="13:22" ht="10.5" x14ac:dyDescent="0.25">
      <c r="M404" s="32">
        <v>387</v>
      </c>
      <c r="N404" s="33" t="s">
        <v>1014</v>
      </c>
      <c r="O404" s="28" t="str">
        <f>VLOOKUP($M404,'Data (2)'!$B$6:$K$625,3+Suburb!$O$9)</f>
        <v>20.1</v>
      </c>
      <c r="P404" s="26">
        <f t="shared" si="32"/>
        <v>20.103870000000001</v>
      </c>
      <c r="Q404" s="15">
        <f t="shared" si="33"/>
        <v>310</v>
      </c>
      <c r="R404" s="15" t="str">
        <f t="shared" si="34"/>
        <v xml:space="preserve">Eaglemont </v>
      </c>
      <c r="S404" s="26" t="str">
        <f t="shared" si="35"/>
        <v>16.7</v>
      </c>
      <c r="T404" s="15">
        <f t="shared" si="36"/>
        <v>16.7</v>
      </c>
      <c r="U404" s="15"/>
      <c r="V404" s="13"/>
    </row>
    <row r="405" spans="13:22" ht="10.5" x14ac:dyDescent="0.25">
      <c r="M405" s="32">
        <v>388</v>
      </c>
      <c r="N405" s="33" t="s">
        <v>1016</v>
      </c>
      <c r="O405" s="28" t="str">
        <f>VLOOKUP($M405,'Data (2)'!$B$6:$K$625,3+Suburb!$O$9)</f>
        <v>17.6</v>
      </c>
      <c r="P405" s="26">
        <f t="shared" si="32"/>
        <v>17.60388</v>
      </c>
      <c r="Q405" s="15">
        <f t="shared" si="33"/>
        <v>364</v>
      </c>
      <c r="R405" s="15" t="str">
        <f t="shared" si="34"/>
        <v xml:space="preserve">Doncaster East </v>
      </c>
      <c r="S405" s="26" t="str">
        <f t="shared" si="35"/>
        <v>16.7</v>
      </c>
      <c r="T405" s="15">
        <f t="shared" si="36"/>
        <v>16.7</v>
      </c>
      <c r="U405" s="15"/>
      <c r="V405" s="13"/>
    </row>
    <row r="406" spans="13:22" ht="10.5" x14ac:dyDescent="0.25">
      <c r="M406" s="32">
        <v>389</v>
      </c>
      <c r="N406" s="33" t="s">
        <v>1017</v>
      </c>
      <c r="O406" s="28" t="str">
        <f>VLOOKUP($M406,'Data (2)'!$B$6:$K$625,3+Suburb!$O$9)</f>
        <v>38.2</v>
      </c>
      <c r="P406" s="26">
        <f t="shared" si="32"/>
        <v>38.203890000000001</v>
      </c>
      <c r="Q406" s="15">
        <f t="shared" si="33"/>
        <v>40</v>
      </c>
      <c r="R406" s="15" t="str">
        <f t="shared" si="34"/>
        <v xml:space="preserve">Daylesford/Hepburn surrounds </v>
      </c>
      <c r="S406" s="26" t="str">
        <f t="shared" si="35"/>
        <v>16.7</v>
      </c>
      <c r="T406" s="15">
        <f t="shared" si="36"/>
        <v>16.7</v>
      </c>
      <c r="U406" s="15"/>
      <c r="V406" s="13"/>
    </row>
    <row r="407" spans="13:22" ht="10.5" x14ac:dyDescent="0.25">
      <c r="M407" s="32">
        <v>390</v>
      </c>
      <c r="N407" s="33" t="s">
        <v>1020</v>
      </c>
      <c r="O407" s="28" t="str">
        <f>VLOOKUP($M407,'Data (2)'!$B$6:$K$625,3+Suburb!$O$9)</f>
        <v>29.4</v>
      </c>
      <c r="P407" s="26">
        <f t="shared" si="32"/>
        <v>29.4039</v>
      </c>
      <c r="Q407" s="15">
        <f t="shared" si="33"/>
        <v>115</v>
      </c>
      <c r="R407" s="15" t="str">
        <f t="shared" si="34"/>
        <v xml:space="preserve">Blind Bight </v>
      </c>
      <c r="S407" s="26" t="str">
        <f t="shared" si="35"/>
        <v>16.7</v>
      </c>
      <c r="T407" s="15">
        <f t="shared" si="36"/>
        <v>16.7</v>
      </c>
      <c r="U407" s="15"/>
      <c r="V407" s="13"/>
    </row>
    <row r="408" spans="13:22" ht="10.5" x14ac:dyDescent="0.25">
      <c r="M408" s="32">
        <v>391</v>
      </c>
      <c r="N408" s="33" t="s">
        <v>1021</v>
      </c>
      <c r="O408" s="28" t="str">
        <f>VLOOKUP($M408,'Data (2)'!$B$6:$K$625,3+Suburb!$O$9)</f>
        <v>13.3</v>
      </c>
      <c r="P408" s="26">
        <f t="shared" si="32"/>
        <v>13.30391</v>
      </c>
      <c r="Q408" s="15">
        <f t="shared" si="33"/>
        <v>474</v>
      </c>
      <c r="R408" s="15" t="str">
        <f t="shared" si="34"/>
        <v xml:space="preserve">Blairgowrie </v>
      </c>
      <c r="S408" s="26" t="str">
        <f t="shared" si="35"/>
        <v>16.7</v>
      </c>
      <c r="T408" s="15">
        <f t="shared" si="36"/>
        <v>16.7</v>
      </c>
      <c r="U408" s="15"/>
      <c r="V408" s="13"/>
    </row>
    <row r="409" spans="13:22" ht="10.5" x14ac:dyDescent="0.25">
      <c r="M409" s="32">
        <v>392</v>
      </c>
      <c r="N409" s="33" t="s">
        <v>1022</v>
      </c>
      <c r="O409" s="28" t="str">
        <f>VLOOKUP($M409,'Data (2)'!$B$6:$K$625,3+Suburb!$O$9)</f>
        <v>9.6</v>
      </c>
      <c r="P409" s="26">
        <f t="shared" si="32"/>
        <v>9.6039200000000005</v>
      </c>
      <c r="Q409" s="15">
        <f t="shared" si="33"/>
        <v>563</v>
      </c>
      <c r="R409" s="15" t="str">
        <f t="shared" si="34"/>
        <v xml:space="preserve">St Kilda </v>
      </c>
      <c r="S409" s="26" t="str">
        <f t="shared" si="35"/>
        <v>16.5</v>
      </c>
      <c r="T409" s="15">
        <f t="shared" si="36"/>
        <v>16.5</v>
      </c>
      <c r="U409" s="15"/>
      <c r="V409" s="13"/>
    </row>
    <row r="410" spans="13:22" ht="10.5" x14ac:dyDescent="0.25">
      <c r="M410" s="32">
        <v>393</v>
      </c>
      <c r="N410" s="33" t="s">
        <v>1023</v>
      </c>
      <c r="O410" s="28" t="str">
        <f>VLOOKUP($M410,'Data (2)'!$B$6:$K$625,3+Suburb!$O$9)</f>
        <v>15.2</v>
      </c>
      <c r="P410" s="26">
        <f t="shared" si="32"/>
        <v>15.20393</v>
      </c>
      <c r="Q410" s="15">
        <f t="shared" si="33"/>
        <v>428</v>
      </c>
      <c r="R410" s="15" t="str">
        <f t="shared" si="34"/>
        <v xml:space="preserve">South Yarra </v>
      </c>
      <c r="S410" s="26" t="str">
        <f t="shared" si="35"/>
        <v>16.5</v>
      </c>
      <c r="T410" s="15">
        <f t="shared" si="36"/>
        <v>16.5</v>
      </c>
      <c r="U410" s="15"/>
      <c r="V410" s="13"/>
    </row>
    <row r="411" spans="13:22" ht="10.5" x14ac:dyDescent="0.25">
      <c r="M411" s="32">
        <v>394</v>
      </c>
      <c r="N411" s="33" t="s">
        <v>1025</v>
      </c>
      <c r="O411" s="28" t="str">
        <f>VLOOKUP($M411,'Data (2)'!$B$6:$K$625,3+Suburb!$O$9)</f>
        <v>42.1</v>
      </c>
      <c r="P411" s="26">
        <f t="shared" si="32"/>
        <v>42.103940000000001</v>
      </c>
      <c r="Q411" s="15">
        <f t="shared" si="33"/>
        <v>22</v>
      </c>
      <c r="R411" s="15" t="str">
        <f t="shared" si="34"/>
        <v xml:space="preserve">Burwood </v>
      </c>
      <c r="S411" s="26" t="str">
        <f t="shared" si="35"/>
        <v>16.5</v>
      </c>
      <c r="T411" s="15">
        <f t="shared" si="36"/>
        <v>16.5</v>
      </c>
      <c r="U411" s="15"/>
      <c r="V411" s="13"/>
    </row>
    <row r="412" spans="13:22" ht="10.5" x14ac:dyDescent="0.25">
      <c r="M412" s="32">
        <v>395</v>
      </c>
      <c r="N412" s="33" t="s">
        <v>1026</v>
      </c>
      <c r="O412" s="28" t="str">
        <f>VLOOKUP($M412,'Data (2)'!$B$6:$K$625,3+Suburb!$O$9)</f>
        <v>8.0</v>
      </c>
      <c r="P412" s="26">
        <f t="shared" si="32"/>
        <v>8.0039499999999997</v>
      </c>
      <c r="Q412" s="15">
        <f t="shared" si="33"/>
        <v>585</v>
      </c>
      <c r="R412" s="15" t="str">
        <f t="shared" si="34"/>
        <v xml:space="preserve">Knoxfield </v>
      </c>
      <c r="S412" s="26" t="str">
        <f t="shared" si="35"/>
        <v>16.4</v>
      </c>
      <c r="T412" s="15">
        <f t="shared" si="36"/>
        <v>16.399999999999999</v>
      </c>
      <c r="U412" s="15"/>
      <c r="V412" s="13"/>
    </row>
    <row r="413" spans="13:22" ht="10.5" x14ac:dyDescent="0.25">
      <c r="M413" s="32">
        <v>396</v>
      </c>
      <c r="N413" s="33" t="s">
        <v>1027</v>
      </c>
      <c r="O413" s="28" t="str">
        <f>VLOOKUP($M413,'Data (2)'!$B$6:$K$625,3+Suburb!$O$9)</f>
        <v>10.0</v>
      </c>
      <c r="P413" s="26">
        <f t="shared" si="32"/>
        <v>10.003959999999999</v>
      </c>
      <c r="Q413" s="15">
        <f t="shared" si="33"/>
        <v>555</v>
      </c>
      <c r="R413" s="15" t="str">
        <f t="shared" si="34"/>
        <v xml:space="preserve">Wangaratta </v>
      </c>
      <c r="S413" s="26" t="str">
        <f t="shared" si="35"/>
        <v>16.3</v>
      </c>
      <c r="T413" s="15">
        <f t="shared" si="36"/>
        <v>16.3</v>
      </c>
      <c r="U413" s="15"/>
      <c r="V413" s="13"/>
    </row>
    <row r="414" spans="13:22" ht="10.5" x14ac:dyDescent="0.25">
      <c r="M414" s="32">
        <v>397</v>
      </c>
      <c r="N414" s="33" t="s">
        <v>1029</v>
      </c>
      <c r="O414" s="28" t="str">
        <f>VLOOKUP($M414,'Data (2)'!$B$6:$K$625,3+Suburb!$O$9)</f>
        <v>45.2</v>
      </c>
      <c r="P414" s="26">
        <f t="shared" si="32"/>
        <v>45.203970000000005</v>
      </c>
      <c r="Q414" s="15">
        <f t="shared" si="33"/>
        <v>13</v>
      </c>
      <c r="R414" s="15" t="str">
        <f t="shared" si="34"/>
        <v xml:space="preserve">Ringwood </v>
      </c>
      <c r="S414" s="26" t="str">
        <f t="shared" si="35"/>
        <v>16.3</v>
      </c>
      <c r="T414" s="15">
        <f t="shared" si="36"/>
        <v>16.3</v>
      </c>
      <c r="U414" s="15"/>
      <c r="V414" s="13"/>
    </row>
    <row r="415" spans="13:22" ht="10.5" x14ac:dyDescent="0.25">
      <c r="M415" s="32">
        <v>398</v>
      </c>
      <c r="N415" s="33" t="s">
        <v>1033</v>
      </c>
      <c r="O415" s="28" t="str">
        <f>VLOOKUP($M415,'Data (2)'!$B$6:$K$625,3+Suburb!$O$9)</f>
        <v>16.2</v>
      </c>
      <c r="P415" s="26">
        <f t="shared" si="32"/>
        <v>16.203979999999998</v>
      </c>
      <c r="Q415" s="15">
        <f t="shared" si="33"/>
        <v>400</v>
      </c>
      <c r="R415" s="15" t="str">
        <f t="shared" si="34"/>
        <v xml:space="preserve">Yarraville </v>
      </c>
      <c r="S415" s="26" t="str">
        <f t="shared" si="35"/>
        <v>16.2</v>
      </c>
      <c r="T415" s="15">
        <f t="shared" si="36"/>
        <v>16.2</v>
      </c>
      <c r="U415" s="15"/>
      <c r="V415" s="13"/>
    </row>
    <row r="416" spans="13:22" ht="10.5" x14ac:dyDescent="0.25">
      <c r="M416" s="32">
        <v>399</v>
      </c>
      <c r="N416" s="33" t="s">
        <v>1033</v>
      </c>
      <c r="O416" s="28" t="str">
        <f>VLOOKUP($M416,'Data (2)'!$B$6:$K$625,3+Suburb!$O$9)</f>
        <v>16.2</v>
      </c>
      <c r="P416" s="26">
        <f t="shared" si="32"/>
        <v>16.203990000000001</v>
      </c>
      <c r="Q416" s="15">
        <f t="shared" si="33"/>
        <v>399</v>
      </c>
      <c r="R416" s="15" t="str">
        <f t="shared" si="34"/>
        <v xml:space="preserve">Mount Waverley </v>
      </c>
      <c r="S416" s="26" t="str">
        <f t="shared" si="35"/>
        <v>16.2</v>
      </c>
      <c r="T416" s="15">
        <f t="shared" si="36"/>
        <v>16.2</v>
      </c>
      <c r="U416" s="15"/>
      <c r="V416" s="13"/>
    </row>
    <row r="417" spans="13:22" ht="10.5" x14ac:dyDescent="0.25">
      <c r="M417" s="32">
        <v>400</v>
      </c>
      <c r="N417" s="33" t="s">
        <v>1035</v>
      </c>
      <c r="O417" s="28" t="str">
        <f>VLOOKUP($M417,'Data (2)'!$B$6:$K$625,3+Suburb!$O$9)</f>
        <v>18.6</v>
      </c>
      <c r="P417" s="26">
        <f t="shared" si="32"/>
        <v>18.604000000000003</v>
      </c>
      <c r="Q417" s="15">
        <f t="shared" si="33"/>
        <v>342</v>
      </c>
      <c r="R417" s="15" t="str">
        <f t="shared" si="34"/>
        <v xml:space="preserve">Mount Waverley </v>
      </c>
      <c r="S417" s="26" t="str">
        <f t="shared" si="35"/>
        <v>16.2</v>
      </c>
      <c r="T417" s="15">
        <f t="shared" si="36"/>
        <v>16.2</v>
      </c>
      <c r="U417" s="15"/>
      <c r="V417" s="13"/>
    </row>
    <row r="418" spans="13:22" ht="10.5" x14ac:dyDescent="0.25">
      <c r="M418" s="32">
        <v>401</v>
      </c>
      <c r="N418" s="33" t="s">
        <v>1035</v>
      </c>
      <c r="O418" s="28" t="str">
        <f>VLOOKUP($M418,'Data (2)'!$B$6:$K$625,3+Suburb!$O$9)</f>
        <v>18.6</v>
      </c>
      <c r="P418" s="26">
        <f t="shared" si="32"/>
        <v>18.604010000000002</v>
      </c>
      <c r="Q418" s="15">
        <f t="shared" si="33"/>
        <v>341</v>
      </c>
      <c r="R418" s="15" t="str">
        <f t="shared" si="34"/>
        <v xml:space="preserve">Mansfield and surrounds </v>
      </c>
      <c r="S418" s="26" t="str">
        <f t="shared" si="35"/>
        <v>16.2</v>
      </c>
      <c r="T418" s="15">
        <f t="shared" si="36"/>
        <v>16.2</v>
      </c>
      <c r="U418" s="15"/>
      <c r="V418" s="13"/>
    </row>
    <row r="419" spans="13:22" ht="10.5" x14ac:dyDescent="0.25">
      <c r="M419" s="32">
        <v>402</v>
      </c>
      <c r="N419" s="33" t="s">
        <v>1036</v>
      </c>
      <c r="O419" s="28" t="str">
        <f>VLOOKUP($M419,'Data (2)'!$B$6:$K$625,3+Suburb!$O$9)</f>
        <v>21.4</v>
      </c>
      <c r="P419" s="26">
        <f t="shared" si="32"/>
        <v>21.404019999999999</v>
      </c>
      <c r="Q419" s="15">
        <f t="shared" si="33"/>
        <v>278</v>
      </c>
      <c r="R419" s="15" t="str">
        <f t="shared" si="34"/>
        <v xml:space="preserve">Wheelers Hill </v>
      </c>
      <c r="S419" s="26" t="str">
        <f t="shared" si="35"/>
        <v>16.1</v>
      </c>
      <c r="T419" s="15">
        <f t="shared" si="36"/>
        <v>16.100000000000001</v>
      </c>
      <c r="U419" s="15"/>
      <c r="V419" s="13"/>
    </row>
    <row r="420" spans="13:22" ht="10.5" x14ac:dyDescent="0.25">
      <c r="M420" s="32">
        <v>403</v>
      </c>
      <c r="N420" s="33" t="s">
        <v>1037</v>
      </c>
      <c r="O420" s="28" t="str">
        <f>VLOOKUP($M420,'Data (2)'!$B$6:$K$625,3+Suburb!$O$9)</f>
        <v>16.1</v>
      </c>
      <c r="P420" s="26">
        <f t="shared" si="32"/>
        <v>16.104030000000002</v>
      </c>
      <c r="Q420" s="15">
        <f t="shared" si="33"/>
        <v>405</v>
      </c>
      <c r="R420" s="15" t="str">
        <f t="shared" si="34"/>
        <v xml:space="preserve">Wheelers Hill </v>
      </c>
      <c r="S420" s="26" t="str">
        <f t="shared" si="35"/>
        <v>16.1</v>
      </c>
      <c r="T420" s="15">
        <f t="shared" si="36"/>
        <v>16.100000000000001</v>
      </c>
      <c r="U420" s="15"/>
      <c r="V420" s="13"/>
    </row>
    <row r="421" spans="13:22" ht="10.5" x14ac:dyDescent="0.25">
      <c r="M421" s="32">
        <v>404</v>
      </c>
      <c r="N421" s="33" t="s">
        <v>1038</v>
      </c>
      <c r="O421" s="28" t="str">
        <f>VLOOKUP($M421,'Data (2)'!$B$6:$K$625,3+Suburb!$O$9)</f>
        <v>43.8</v>
      </c>
      <c r="P421" s="26">
        <f t="shared" si="32"/>
        <v>43.804040000000001</v>
      </c>
      <c r="Q421" s="15">
        <f t="shared" si="33"/>
        <v>16</v>
      </c>
      <c r="R421" s="15" t="str">
        <f t="shared" si="34"/>
        <v xml:space="preserve">Pearcedale </v>
      </c>
      <c r="S421" s="26" t="str">
        <f t="shared" si="35"/>
        <v>16.1</v>
      </c>
      <c r="T421" s="15">
        <f t="shared" si="36"/>
        <v>16.100000000000001</v>
      </c>
      <c r="U421" s="15"/>
      <c r="V421" s="13"/>
    </row>
    <row r="422" spans="13:22" ht="10.5" x14ac:dyDescent="0.25">
      <c r="M422" s="32">
        <v>405</v>
      </c>
      <c r="N422" s="33" t="s">
        <v>1040</v>
      </c>
      <c r="O422" s="28" t="str">
        <f>VLOOKUP($M422,'Data (2)'!$B$6:$K$625,3+Suburb!$O$9)</f>
        <v>24.6</v>
      </c>
      <c r="P422" s="26">
        <f t="shared" si="32"/>
        <v>24.604050000000001</v>
      </c>
      <c r="Q422" s="15">
        <f t="shared" si="33"/>
        <v>201</v>
      </c>
      <c r="R422" s="15" t="str">
        <f t="shared" si="34"/>
        <v xml:space="preserve">Myrtleford and surrounds </v>
      </c>
      <c r="S422" s="26" t="str">
        <f t="shared" si="35"/>
        <v>16.1</v>
      </c>
      <c r="T422" s="15">
        <f t="shared" si="36"/>
        <v>16.100000000000001</v>
      </c>
      <c r="U422" s="15"/>
      <c r="V422" s="13"/>
    </row>
    <row r="423" spans="13:22" ht="10.5" x14ac:dyDescent="0.25">
      <c r="M423" s="32">
        <v>406</v>
      </c>
      <c r="N423" s="33" t="s">
        <v>1042</v>
      </c>
      <c r="O423" s="28" t="str">
        <f>VLOOKUP($M423,'Data (2)'!$B$6:$K$625,3+Suburb!$O$9)</f>
        <v>20.0</v>
      </c>
      <c r="P423" s="26">
        <f t="shared" si="32"/>
        <v>20.004059999999999</v>
      </c>
      <c r="Q423" s="15">
        <f t="shared" si="33"/>
        <v>316</v>
      </c>
      <c r="R423" s="15" t="str">
        <f t="shared" si="34"/>
        <v xml:space="preserve">Merbein </v>
      </c>
      <c r="S423" s="26" t="str">
        <f t="shared" si="35"/>
        <v>16.1</v>
      </c>
      <c r="T423" s="15">
        <f t="shared" si="36"/>
        <v>16.100000000000001</v>
      </c>
      <c r="U423" s="15"/>
      <c r="V423" s="13"/>
    </row>
    <row r="424" spans="13:22" ht="10.5" x14ac:dyDescent="0.25">
      <c r="M424" s="32">
        <v>407</v>
      </c>
      <c r="N424" s="33" t="s">
        <v>1043</v>
      </c>
      <c r="O424" s="28" t="str">
        <f>VLOOKUP($M424,'Data (2)'!$B$6:$K$625,3+Suburb!$O$9)</f>
        <v>25.8</v>
      </c>
      <c r="P424" s="26">
        <f t="shared" si="32"/>
        <v>25.804069999999999</v>
      </c>
      <c r="Q424" s="15">
        <f t="shared" si="33"/>
        <v>176</v>
      </c>
      <c r="R424" s="15" t="str">
        <f t="shared" si="34"/>
        <v xml:space="preserve">Highton </v>
      </c>
      <c r="S424" s="26" t="str">
        <f t="shared" si="35"/>
        <v>16.1</v>
      </c>
      <c r="T424" s="15">
        <f t="shared" si="36"/>
        <v>16.100000000000001</v>
      </c>
      <c r="U424" s="15"/>
      <c r="V424" s="13"/>
    </row>
    <row r="425" spans="13:22" ht="10.5" x14ac:dyDescent="0.25">
      <c r="M425" s="32">
        <v>408</v>
      </c>
      <c r="N425" s="33" t="s">
        <v>1045</v>
      </c>
      <c r="O425" s="28" t="str">
        <f>VLOOKUP($M425,'Data (2)'!$B$6:$K$625,3+Suburb!$O$9)</f>
        <v>20.9</v>
      </c>
      <c r="P425" s="26">
        <f t="shared" si="32"/>
        <v>20.904079999999997</v>
      </c>
      <c r="Q425" s="15">
        <f t="shared" si="33"/>
        <v>290</v>
      </c>
      <c r="R425" s="15" t="str">
        <f t="shared" si="34"/>
        <v xml:space="preserve">Diamond Creek </v>
      </c>
      <c r="S425" s="26" t="str">
        <f t="shared" si="35"/>
        <v>16.1</v>
      </c>
      <c r="T425" s="15">
        <f t="shared" si="36"/>
        <v>16.100000000000001</v>
      </c>
      <c r="U425" s="15"/>
      <c r="V425" s="13"/>
    </row>
    <row r="426" spans="13:22" ht="10.5" x14ac:dyDescent="0.25">
      <c r="M426" s="32">
        <v>409</v>
      </c>
      <c r="N426" s="33" t="s">
        <v>1046</v>
      </c>
      <c r="O426" s="28" t="str">
        <f>VLOOKUP($M426,'Data (2)'!$B$6:$K$625,3+Suburb!$O$9)</f>
        <v>2.8</v>
      </c>
      <c r="P426" s="26">
        <f t="shared" si="32"/>
        <v>2.80409</v>
      </c>
      <c r="Q426" s="15">
        <f t="shared" si="33"/>
        <v>617</v>
      </c>
      <c r="R426" s="15" t="str">
        <f t="shared" si="34"/>
        <v xml:space="preserve">Northcote </v>
      </c>
      <c r="S426" s="26" t="str">
        <f t="shared" si="35"/>
        <v>15.9</v>
      </c>
      <c r="T426" s="15">
        <f t="shared" si="36"/>
        <v>15.9</v>
      </c>
      <c r="U426" s="15"/>
      <c r="V426" s="13"/>
    </row>
    <row r="427" spans="13:22" ht="10.5" x14ac:dyDescent="0.25">
      <c r="M427" s="32">
        <v>410</v>
      </c>
      <c r="N427" s="33" t="s">
        <v>1047</v>
      </c>
      <c r="O427" s="28" t="str">
        <f>VLOOKUP($M427,'Data (2)'!$B$6:$K$625,3+Suburb!$O$9)</f>
        <v>20.5</v>
      </c>
      <c r="P427" s="26">
        <f t="shared" si="32"/>
        <v>20.504100000000001</v>
      </c>
      <c r="Q427" s="15">
        <f t="shared" si="33"/>
        <v>300</v>
      </c>
      <c r="R427" s="15" t="str">
        <f t="shared" si="34"/>
        <v xml:space="preserve">Ivanhoe East </v>
      </c>
      <c r="S427" s="26" t="str">
        <f t="shared" si="35"/>
        <v>15.8</v>
      </c>
      <c r="T427" s="15">
        <f t="shared" si="36"/>
        <v>15.8</v>
      </c>
      <c r="U427" s="15"/>
      <c r="V427" s="13"/>
    </row>
    <row r="428" spans="13:22" ht="10.5" x14ac:dyDescent="0.25">
      <c r="M428" s="32">
        <v>411</v>
      </c>
      <c r="N428" s="33" t="s">
        <v>1048</v>
      </c>
      <c r="O428" s="28" t="str">
        <f>VLOOKUP($M428,'Data (2)'!$B$6:$K$625,3+Suburb!$O$9)</f>
        <v>51.2</v>
      </c>
      <c r="P428" s="26">
        <f t="shared" si="32"/>
        <v>51.20411</v>
      </c>
      <c r="Q428" s="15">
        <f t="shared" si="33"/>
        <v>2</v>
      </c>
      <c r="R428" s="15" t="str">
        <f t="shared" si="34"/>
        <v>Invermay/Invermay Park *</v>
      </c>
      <c r="S428" s="26" t="str">
        <f t="shared" si="35"/>
        <v>15.8</v>
      </c>
      <c r="T428" s="15">
        <f t="shared" si="36"/>
        <v>15.8</v>
      </c>
      <c r="U428" s="15"/>
      <c r="V428" s="13"/>
    </row>
    <row r="429" spans="13:22" ht="10.5" x14ac:dyDescent="0.25">
      <c r="M429" s="32">
        <v>412</v>
      </c>
      <c r="N429" s="33" t="s">
        <v>1052</v>
      </c>
      <c r="O429" s="28" t="str">
        <f>VLOOKUP($M429,'Data (2)'!$B$6:$K$625,3+Suburb!$O$9)</f>
        <v>19.4</v>
      </c>
      <c r="P429" s="26">
        <f t="shared" si="32"/>
        <v>19.404119999999999</v>
      </c>
      <c r="Q429" s="15">
        <f t="shared" si="33"/>
        <v>327</v>
      </c>
      <c r="R429" s="15" t="str">
        <f t="shared" si="34"/>
        <v>Anglesea/Aireys Inlet/Lorne</v>
      </c>
      <c r="S429" s="26" t="str">
        <f t="shared" si="35"/>
        <v>15.8</v>
      </c>
      <c r="T429" s="15">
        <f t="shared" si="36"/>
        <v>15.8</v>
      </c>
      <c r="U429" s="15"/>
      <c r="V429" s="13"/>
    </row>
    <row r="430" spans="13:22" ht="10.5" x14ac:dyDescent="0.25">
      <c r="M430" s="32">
        <v>413</v>
      </c>
      <c r="N430" s="33" t="s">
        <v>1054</v>
      </c>
      <c r="O430" s="28" t="str">
        <f>VLOOKUP($M430,'Data (2)'!$B$6:$K$625,3+Suburb!$O$9)</f>
        <v>30.4</v>
      </c>
      <c r="P430" s="26">
        <f t="shared" si="32"/>
        <v>30.404129999999999</v>
      </c>
      <c r="Q430" s="15">
        <f t="shared" si="33"/>
        <v>101</v>
      </c>
      <c r="R430" s="15" t="str">
        <f t="shared" si="34"/>
        <v>Macleod *</v>
      </c>
      <c r="S430" s="26" t="str">
        <f t="shared" si="35"/>
        <v>15.7</v>
      </c>
      <c r="T430" s="15">
        <f t="shared" si="36"/>
        <v>15.7</v>
      </c>
      <c r="U430" s="15"/>
      <c r="V430" s="13"/>
    </row>
    <row r="431" spans="13:22" ht="10.5" x14ac:dyDescent="0.25">
      <c r="M431" s="32">
        <v>414</v>
      </c>
      <c r="N431" s="33" t="s">
        <v>1055</v>
      </c>
      <c r="O431" s="28" t="str">
        <f>VLOOKUP($M431,'Data (2)'!$B$6:$K$625,3+Suburb!$O$9)</f>
        <v>6.3</v>
      </c>
      <c r="P431" s="26">
        <f t="shared" si="32"/>
        <v>6.3041399999999994</v>
      </c>
      <c r="Q431" s="15">
        <f t="shared" si="33"/>
        <v>598</v>
      </c>
      <c r="R431" s="15" t="str">
        <f t="shared" si="34"/>
        <v xml:space="preserve">Yea and surrounds </v>
      </c>
      <c r="S431" s="26" t="str">
        <f t="shared" si="35"/>
        <v>15.6</v>
      </c>
      <c r="T431" s="15">
        <f t="shared" si="36"/>
        <v>15.6</v>
      </c>
      <c r="U431" s="15"/>
      <c r="V431" s="13"/>
    </row>
    <row r="432" spans="13:22" ht="10.5" x14ac:dyDescent="0.25">
      <c r="M432" s="32">
        <v>415</v>
      </c>
      <c r="N432" s="33" t="s">
        <v>1057</v>
      </c>
      <c r="O432" s="28" t="str">
        <f>VLOOKUP($M432,'Data (2)'!$B$6:$K$625,3+Suburb!$O$9)</f>
        <v>15.0</v>
      </c>
      <c r="P432" s="26">
        <f t="shared" si="32"/>
        <v>15.004149999999999</v>
      </c>
      <c r="Q432" s="15">
        <f t="shared" si="33"/>
        <v>434</v>
      </c>
      <c r="R432" s="15" t="str">
        <f t="shared" si="34"/>
        <v xml:space="preserve">Miners Rest </v>
      </c>
      <c r="S432" s="26" t="str">
        <f t="shared" si="35"/>
        <v>15.6</v>
      </c>
      <c r="T432" s="15">
        <f t="shared" si="36"/>
        <v>15.6</v>
      </c>
      <c r="U432" s="15"/>
      <c r="V432" s="13"/>
    </row>
    <row r="433" spans="13:22" ht="10.5" x14ac:dyDescent="0.25">
      <c r="M433" s="32">
        <v>416</v>
      </c>
      <c r="N433" s="33" t="s">
        <v>1058</v>
      </c>
      <c r="O433" s="28" t="str">
        <f>VLOOKUP($M433,'Data (2)'!$B$6:$K$625,3+Suburb!$O$9)</f>
        <v>7.7</v>
      </c>
      <c r="P433" s="26">
        <f t="shared" si="32"/>
        <v>7.7041599999999999</v>
      </c>
      <c r="Q433" s="15">
        <f t="shared" si="33"/>
        <v>587</v>
      </c>
      <c r="R433" s="15" t="str">
        <f t="shared" si="34"/>
        <v>Lal Lal and surrounds</v>
      </c>
      <c r="S433" s="26" t="str">
        <f t="shared" si="35"/>
        <v>15.6</v>
      </c>
      <c r="T433" s="15">
        <f t="shared" si="36"/>
        <v>15.6</v>
      </c>
      <c r="U433" s="15"/>
      <c r="V433" s="13"/>
    </row>
    <row r="434" spans="13:22" ht="10.5" x14ac:dyDescent="0.25">
      <c r="M434" s="32">
        <v>417</v>
      </c>
      <c r="N434" s="33" t="s">
        <v>1059</v>
      </c>
      <c r="O434" s="28" t="str">
        <f>VLOOKUP($M434,'Data (2)'!$B$6:$K$625,3+Suburb!$O$9)</f>
        <v>29.7</v>
      </c>
      <c r="P434" s="26">
        <f t="shared" si="32"/>
        <v>29.704169999999998</v>
      </c>
      <c r="Q434" s="15">
        <f t="shared" si="33"/>
        <v>112</v>
      </c>
      <c r="R434" s="15" t="str">
        <f t="shared" si="34"/>
        <v xml:space="preserve">Herne Hill/Fyansford </v>
      </c>
      <c r="S434" s="26" t="str">
        <f t="shared" si="35"/>
        <v>15.6</v>
      </c>
      <c r="T434" s="15">
        <f t="shared" si="36"/>
        <v>15.6</v>
      </c>
      <c r="U434" s="15"/>
      <c r="V434" s="13"/>
    </row>
    <row r="435" spans="13:22" ht="10.5" x14ac:dyDescent="0.25">
      <c r="M435" s="32">
        <v>418</v>
      </c>
      <c r="N435" s="33" t="s">
        <v>1061</v>
      </c>
      <c r="O435" s="28" t="str">
        <f>VLOOKUP($M435,'Data (2)'!$B$6:$K$625,3+Suburb!$O$9)</f>
        <v>33.8</v>
      </c>
      <c r="P435" s="26">
        <f t="shared" si="32"/>
        <v>33.804179999999995</v>
      </c>
      <c r="Q435" s="15">
        <f t="shared" si="33"/>
        <v>67</v>
      </c>
      <c r="R435" s="15" t="str">
        <f t="shared" si="34"/>
        <v xml:space="preserve">St Kilda East </v>
      </c>
      <c r="S435" s="26" t="str">
        <f t="shared" si="35"/>
        <v>15.5</v>
      </c>
      <c r="T435" s="15">
        <f t="shared" si="36"/>
        <v>15.5</v>
      </c>
      <c r="U435" s="15"/>
      <c r="V435" s="13"/>
    </row>
    <row r="436" spans="13:22" ht="10.5" x14ac:dyDescent="0.25">
      <c r="M436" s="32">
        <v>419</v>
      </c>
      <c r="N436" s="33" t="s">
        <v>1063</v>
      </c>
      <c r="O436" s="28" t="str">
        <f>VLOOKUP($M436,'Data (2)'!$B$6:$K$625,3+Suburb!$O$9)</f>
        <v>45.6</v>
      </c>
      <c r="P436" s="26">
        <f t="shared" si="32"/>
        <v>45.604190000000003</v>
      </c>
      <c r="Q436" s="15">
        <f t="shared" si="33"/>
        <v>11</v>
      </c>
      <c r="R436" s="15" t="str">
        <f t="shared" si="34"/>
        <v xml:space="preserve">Fitzroy </v>
      </c>
      <c r="S436" s="26" t="str">
        <f t="shared" si="35"/>
        <v>15.5</v>
      </c>
      <c r="T436" s="15">
        <f t="shared" si="36"/>
        <v>15.5</v>
      </c>
      <c r="U436" s="15"/>
      <c r="V436" s="13"/>
    </row>
    <row r="437" spans="13:22" ht="10.5" x14ac:dyDescent="0.25">
      <c r="M437" s="32">
        <v>420</v>
      </c>
      <c r="N437" s="33" t="s">
        <v>1065</v>
      </c>
      <c r="O437" s="28" t="str">
        <f>VLOOKUP($M437,'Data (2)'!$B$6:$K$625,3+Suburb!$O$9)</f>
        <v>24.5</v>
      </c>
      <c r="P437" s="26">
        <f t="shared" si="32"/>
        <v>24.504200000000001</v>
      </c>
      <c r="Q437" s="15">
        <f t="shared" si="33"/>
        <v>204</v>
      </c>
      <c r="R437" s="15" t="str">
        <f t="shared" si="34"/>
        <v>Waurn Ponds</v>
      </c>
      <c r="S437" s="26" t="str">
        <f t="shared" si="35"/>
        <v>15.4</v>
      </c>
      <c r="T437" s="15">
        <f t="shared" si="36"/>
        <v>15.4</v>
      </c>
      <c r="U437" s="15"/>
      <c r="V437" s="13"/>
    </row>
    <row r="438" spans="13:22" ht="10.5" x14ac:dyDescent="0.25">
      <c r="M438" s="32">
        <v>421</v>
      </c>
      <c r="N438" s="33" t="s">
        <v>1067</v>
      </c>
      <c r="O438" s="28" t="str">
        <f>VLOOKUP($M438,'Data (2)'!$B$6:$K$625,3+Suburb!$O$9)</f>
        <v>22.7</v>
      </c>
      <c r="P438" s="26">
        <f t="shared" si="32"/>
        <v>22.70421</v>
      </c>
      <c r="Q438" s="15">
        <f t="shared" si="33"/>
        <v>254</v>
      </c>
      <c r="R438" s="15" t="str">
        <f t="shared" si="34"/>
        <v xml:space="preserve">Clarinda </v>
      </c>
      <c r="S438" s="26" t="str">
        <f t="shared" si="35"/>
        <v>15.4</v>
      </c>
      <c r="T438" s="15">
        <f t="shared" si="36"/>
        <v>15.4</v>
      </c>
      <c r="U438" s="15"/>
      <c r="V438" s="13"/>
    </row>
    <row r="439" spans="13:22" ht="10.5" x14ac:dyDescent="0.25">
      <c r="M439" s="32">
        <v>422</v>
      </c>
      <c r="N439" s="33" t="s">
        <v>1068</v>
      </c>
      <c r="O439" s="28" t="str">
        <f>VLOOKUP($M439,'Data (2)'!$B$6:$K$625,3+Suburb!$O$9)</f>
        <v>24.3</v>
      </c>
      <c r="P439" s="26">
        <f t="shared" si="32"/>
        <v>24.304220000000001</v>
      </c>
      <c r="Q439" s="15">
        <f t="shared" si="33"/>
        <v>210</v>
      </c>
      <c r="R439" s="15" t="str">
        <f t="shared" si="34"/>
        <v xml:space="preserve">Aspendale </v>
      </c>
      <c r="S439" s="26" t="str">
        <f t="shared" si="35"/>
        <v>15.4</v>
      </c>
      <c r="T439" s="15">
        <f t="shared" si="36"/>
        <v>15.4</v>
      </c>
      <c r="U439" s="15"/>
      <c r="V439" s="13"/>
    </row>
    <row r="440" spans="13:22" ht="10.5" x14ac:dyDescent="0.25">
      <c r="M440" s="32">
        <v>423</v>
      </c>
      <c r="N440" s="33" t="s">
        <v>1069</v>
      </c>
      <c r="O440" s="28" t="str">
        <f>VLOOKUP($M440,'Data (2)'!$B$6:$K$625,3+Suburb!$O$9)</f>
        <v>18.8</v>
      </c>
      <c r="P440" s="26">
        <f t="shared" si="32"/>
        <v>18.80423</v>
      </c>
      <c r="Q440" s="15">
        <f t="shared" si="33"/>
        <v>338</v>
      </c>
      <c r="R440" s="15" t="str">
        <f t="shared" si="34"/>
        <v>Airport West *</v>
      </c>
      <c r="S440" s="26" t="str">
        <f t="shared" si="35"/>
        <v>15.4</v>
      </c>
      <c r="T440" s="15">
        <f t="shared" si="36"/>
        <v>15.4</v>
      </c>
      <c r="U440" s="15"/>
      <c r="V440" s="13"/>
    </row>
    <row r="441" spans="13:22" ht="10.5" x14ac:dyDescent="0.25">
      <c r="M441" s="32">
        <v>424</v>
      </c>
      <c r="N441" s="33" t="s">
        <v>1070</v>
      </c>
      <c r="O441" s="28" t="str">
        <f>VLOOKUP($M441,'Data (2)'!$B$6:$K$625,3+Suburb!$O$9)</f>
        <v>38.5</v>
      </c>
      <c r="P441" s="26">
        <f t="shared" si="32"/>
        <v>38.504240000000003</v>
      </c>
      <c r="Q441" s="15">
        <f t="shared" si="33"/>
        <v>38</v>
      </c>
      <c r="R441" s="15" t="str">
        <f t="shared" si="34"/>
        <v xml:space="preserve">Templestowe </v>
      </c>
      <c r="S441" s="26" t="str">
        <f t="shared" si="35"/>
        <v>15.3</v>
      </c>
      <c r="T441" s="15">
        <f t="shared" si="36"/>
        <v>15.3</v>
      </c>
      <c r="U441" s="15"/>
      <c r="V441" s="13"/>
    </row>
    <row r="442" spans="13:22" ht="10.5" x14ac:dyDescent="0.25">
      <c r="M442" s="32">
        <v>425</v>
      </c>
      <c r="N442" s="33" t="s">
        <v>1072</v>
      </c>
      <c r="O442" s="28" t="str">
        <f>VLOOKUP($M442,'Data (2)'!$B$6:$K$625,3+Suburb!$O$9)</f>
        <v>16.7</v>
      </c>
      <c r="P442" s="26">
        <f t="shared" si="32"/>
        <v>16.704249999999998</v>
      </c>
      <c r="Q442" s="15">
        <f t="shared" si="33"/>
        <v>385</v>
      </c>
      <c r="R442" s="15" t="str">
        <f t="shared" si="34"/>
        <v xml:space="preserve">Hughesdale </v>
      </c>
      <c r="S442" s="26" t="str">
        <f t="shared" si="35"/>
        <v>15.3</v>
      </c>
      <c r="T442" s="15">
        <f t="shared" si="36"/>
        <v>15.3</v>
      </c>
      <c r="U442" s="15"/>
      <c r="V442" s="13"/>
    </row>
    <row r="443" spans="13:22" ht="10.5" x14ac:dyDescent="0.25">
      <c r="M443" s="32">
        <v>426</v>
      </c>
      <c r="N443" s="33" t="s">
        <v>1073</v>
      </c>
      <c r="O443" s="28" t="str">
        <f>VLOOKUP($M443,'Data (2)'!$B$6:$K$625,3+Suburb!$O$9)</f>
        <v>15.9</v>
      </c>
      <c r="P443" s="26">
        <f t="shared" si="32"/>
        <v>15.904260000000001</v>
      </c>
      <c r="Q443" s="15">
        <f t="shared" si="33"/>
        <v>409</v>
      </c>
      <c r="R443" s="15" t="str">
        <f t="shared" si="34"/>
        <v xml:space="preserve">Hughesdale </v>
      </c>
      <c r="S443" s="26" t="str">
        <f t="shared" si="35"/>
        <v>15.3</v>
      </c>
      <c r="T443" s="15">
        <f t="shared" si="36"/>
        <v>15.3</v>
      </c>
      <c r="U443" s="15"/>
      <c r="V443" s="13"/>
    </row>
    <row r="444" spans="13:22" ht="10.5" x14ac:dyDescent="0.25">
      <c r="M444" s="32">
        <v>427</v>
      </c>
      <c r="N444" s="33" t="s">
        <v>1075</v>
      </c>
      <c r="O444" s="28" t="str">
        <f>VLOOKUP($M444,'Data (2)'!$B$6:$K$625,3+Suburb!$O$9)</f>
        <v>30.0</v>
      </c>
      <c r="P444" s="26">
        <f t="shared" si="32"/>
        <v>30.004270000000002</v>
      </c>
      <c r="Q444" s="15">
        <f t="shared" si="33"/>
        <v>109</v>
      </c>
      <c r="R444" s="15" t="str">
        <f t="shared" si="34"/>
        <v xml:space="preserve">Cheltenham </v>
      </c>
      <c r="S444" s="26" t="str">
        <f t="shared" si="35"/>
        <v>15.3</v>
      </c>
      <c r="T444" s="15">
        <f t="shared" si="36"/>
        <v>15.3</v>
      </c>
      <c r="U444" s="15"/>
      <c r="V444" s="13"/>
    </row>
    <row r="445" spans="13:22" ht="10.5" x14ac:dyDescent="0.25">
      <c r="M445" s="32">
        <v>428</v>
      </c>
      <c r="N445" s="33" t="s">
        <v>1076</v>
      </c>
      <c r="O445" s="28" t="str">
        <f>VLOOKUP($M445,'Data (2)'!$B$6:$K$625,3+Suburb!$O$9)</f>
        <v>19.7</v>
      </c>
      <c r="P445" s="26">
        <f t="shared" si="32"/>
        <v>19.704280000000001</v>
      </c>
      <c r="Q445" s="15">
        <f t="shared" si="33"/>
        <v>324</v>
      </c>
      <c r="R445" s="15" t="str">
        <f t="shared" si="34"/>
        <v xml:space="preserve">Mount Evelyn </v>
      </c>
      <c r="S445" s="26" t="str">
        <f t="shared" si="35"/>
        <v>15.2</v>
      </c>
      <c r="T445" s="15">
        <f t="shared" si="36"/>
        <v>15.2</v>
      </c>
      <c r="U445" s="15"/>
      <c r="V445" s="13"/>
    </row>
    <row r="446" spans="13:22" ht="10.5" x14ac:dyDescent="0.25">
      <c r="M446" s="32">
        <v>429</v>
      </c>
      <c r="N446" s="33" t="s">
        <v>1078</v>
      </c>
      <c r="O446" s="28" t="str">
        <f>VLOOKUP($M446,'Data (2)'!$B$6:$K$625,3+Suburb!$O$9)</f>
        <v>18.1</v>
      </c>
      <c r="P446" s="26">
        <f t="shared" si="32"/>
        <v>18.104290000000002</v>
      </c>
      <c r="Q446" s="15">
        <f t="shared" si="33"/>
        <v>358</v>
      </c>
      <c r="R446" s="15" t="str">
        <f t="shared" si="34"/>
        <v xml:space="preserve">Buninyong </v>
      </c>
      <c r="S446" s="26" t="str">
        <f t="shared" si="35"/>
        <v>15.2</v>
      </c>
      <c r="T446" s="15">
        <f t="shared" si="36"/>
        <v>15.2</v>
      </c>
      <c r="U446" s="15"/>
      <c r="V446" s="13"/>
    </row>
    <row r="447" spans="13:22" ht="10.5" x14ac:dyDescent="0.25">
      <c r="M447" s="32">
        <v>430</v>
      </c>
      <c r="N447" s="33" t="s">
        <v>1080</v>
      </c>
      <c r="O447" s="28" t="str">
        <f>VLOOKUP($M447,'Data (2)'!$B$6:$K$625,3+Suburb!$O$9)</f>
        <v>9.1</v>
      </c>
      <c r="P447" s="26">
        <f t="shared" si="32"/>
        <v>9.1043000000000003</v>
      </c>
      <c r="Q447" s="15">
        <f t="shared" si="33"/>
        <v>569</v>
      </c>
      <c r="R447" s="15" t="str">
        <f t="shared" si="34"/>
        <v xml:space="preserve">Boolarra/Yinnar/Hazelwood </v>
      </c>
      <c r="S447" s="26" t="str">
        <f t="shared" si="35"/>
        <v>15.2</v>
      </c>
      <c r="T447" s="15">
        <f t="shared" si="36"/>
        <v>15.2</v>
      </c>
      <c r="U447" s="15"/>
      <c r="V447" s="13"/>
    </row>
    <row r="448" spans="13:22" ht="10.5" x14ac:dyDescent="0.25">
      <c r="M448" s="32">
        <v>431</v>
      </c>
      <c r="N448" s="33" t="s">
        <v>1081</v>
      </c>
      <c r="O448" s="28" t="str">
        <f>VLOOKUP($M448,'Data (2)'!$B$6:$K$625,3+Suburb!$O$9)</f>
        <v>8.0</v>
      </c>
      <c r="P448" s="26">
        <f t="shared" si="32"/>
        <v>8.0043100000000003</v>
      </c>
      <c r="Q448" s="15">
        <f t="shared" si="33"/>
        <v>584</v>
      </c>
      <c r="R448" s="15" t="str">
        <f t="shared" si="34"/>
        <v xml:space="preserve">Blackburn South </v>
      </c>
      <c r="S448" s="26" t="str">
        <f t="shared" si="35"/>
        <v>15.1</v>
      </c>
      <c r="T448" s="15">
        <f t="shared" si="36"/>
        <v>15.1</v>
      </c>
      <c r="U448" s="15"/>
      <c r="V448" s="13"/>
    </row>
    <row r="449" spans="13:22" ht="10.5" x14ac:dyDescent="0.25">
      <c r="M449" s="32">
        <v>432</v>
      </c>
      <c r="N449" s="33" t="s">
        <v>1081</v>
      </c>
      <c r="O449" s="28" t="str">
        <f>VLOOKUP($M449,'Data (2)'!$B$6:$K$625,3+Suburb!$O$9)</f>
        <v>8.0</v>
      </c>
      <c r="P449" s="26">
        <f t="shared" si="32"/>
        <v>8.0043199999999999</v>
      </c>
      <c r="Q449" s="15">
        <f t="shared" si="33"/>
        <v>583</v>
      </c>
      <c r="R449" s="15" t="str">
        <f t="shared" si="34"/>
        <v xml:space="preserve">Yarrawonga surrounds </v>
      </c>
      <c r="S449" s="26" t="str">
        <f t="shared" si="35"/>
        <v>15.0</v>
      </c>
      <c r="T449" s="15">
        <f t="shared" si="36"/>
        <v>15</v>
      </c>
      <c r="U449" s="15"/>
      <c r="V449" s="13"/>
    </row>
    <row r="450" spans="13:22" ht="10.5" x14ac:dyDescent="0.25">
      <c r="M450" s="32">
        <v>433</v>
      </c>
      <c r="N450" s="33" t="s">
        <v>1082</v>
      </c>
      <c r="O450" s="28" t="str">
        <f>VLOOKUP($M450,'Data (2)'!$B$6:$K$625,3+Suburb!$O$9)</f>
        <v>7.3</v>
      </c>
      <c r="P450" s="26">
        <f t="shared" si="32"/>
        <v>7.3043300000000002</v>
      </c>
      <c r="Q450" s="15">
        <f t="shared" si="33"/>
        <v>592</v>
      </c>
      <c r="R450" s="15" t="str">
        <f t="shared" si="34"/>
        <v xml:space="preserve">Pascoe Vale South </v>
      </c>
      <c r="S450" s="26" t="str">
        <f t="shared" si="35"/>
        <v>15.0</v>
      </c>
      <c r="T450" s="15">
        <f t="shared" si="36"/>
        <v>15</v>
      </c>
      <c r="U450" s="15"/>
      <c r="V450" s="13"/>
    </row>
    <row r="451" spans="13:22" ht="10.5" x14ac:dyDescent="0.25">
      <c r="M451" s="32">
        <v>434</v>
      </c>
      <c r="N451" s="33" t="s">
        <v>1082</v>
      </c>
      <c r="O451" s="28" t="str">
        <f>VLOOKUP($M451,'Data (2)'!$B$6:$K$625,3+Suburb!$O$9)</f>
        <v>7.3</v>
      </c>
      <c r="P451" s="26">
        <f t="shared" si="32"/>
        <v>7.3043399999999998</v>
      </c>
      <c r="Q451" s="15">
        <f t="shared" si="33"/>
        <v>591</v>
      </c>
      <c r="R451" s="15" t="str">
        <f t="shared" si="34"/>
        <v xml:space="preserve">Nhill/Yanac </v>
      </c>
      <c r="S451" s="26" t="str">
        <f t="shared" si="35"/>
        <v>15.0</v>
      </c>
      <c r="T451" s="15">
        <f t="shared" si="36"/>
        <v>15</v>
      </c>
      <c r="U451" s="15"/>
      <c r="V451" s="13"/>
    </row>
    <row r="452" spans="13:22" ht="10.5" x14ac:dyDescent="0.25">
      <c r="M452" s="32">
        <v>435</v>
      </c>
      <c r="N452" s="33" t="s">
        <v>1083</v>
      </c>
      <c r="O452" s="28" t="str">
        <f>VLOOKUP($M452,'Data (2)'!$B$6:$K$625,3+Suburb!$O$9)</f>
        <v>24.6</v>
      </c>
      <c r="P452" s="26">
        <f t="shared" si="32"/>
        <v>24.60435</v>
      </c>
      <c r="Q452" s="15">
        <f t="shared" si="33"/>
        <v>200</v>
      </c>
      <c r="R452" s="15" t="str">
        <f t="shared" si="34"/>
        <v xml:space="preserve">Albion </v>
      </c>
      <c r="S452" s="26" t="str">
        <f t="shared" si="35"/>
        <v>15.0</v>
      </c>
      <c r="T452" s="15">
        <f t="shared" si="36"/>
        <v>15</v>
      </c>
      <c r="U452" s="15"/>
      <c r="V452" s="13"/>
    </row>
    <row r="453" spans="13:22" ht="10.5" x14ac:dyDescent="0.25">
      <c r="M453" s="32">
        <v>436</v>
      </c>
      <c r="N453" s="33" t="s">
        <v>1083</v>
      </c>
      <c r="O453" s="28" t="str">
        <f>VLOOKUP($M453,'Data (2)'!$B$6:$K$625,3+Suburb!$O$9)</f>
        <v>24.6</v>
      </c>
      <c r="P453" s="26">
        <f t="shared" si="32"/>
        <v>24.60436</v>
      </c>
      <c r="Q453" s="15">
        <f t="shared" si="33"/>
        <v>199</v>
      </c>
      <c r="R453" s="15" t="str">
        <f t="shared" si="34"/>
        <v xml:space="preserve">Malvern East </v>
      </c>
      <c r="S453" s="26" t="str">
        <f t="shared" si="35"/>
        <v>14.9</v>
      </c>
      <c r="T453" s="15">
        <f t="shared" si="36"/>
        <v>14.9</v>
      </c>
      <c r="U453" s="15"/>
      <c r="V453" s="13"/>
    </row>
    <row r="454" spans="13:22" ht="10.5" x14ac:dyDescent="0.25">
      <c r="M454" s="32">
        <v>437</v>
      </c>
      <c r="N454" s="33" t="s">
        <v>1084</v>
      </c>
      <c r="O454" s="28" t="str">
        <f>VLOOKUP($M454,'Data (2)'!$B$6:$K$625,3+Suburb!$O$9)</f>
        <v>24.5</v>
      </c>
      <c r="P454" s="26">
        <f t="shared" si="32"/>
        <v>24.504370000000002</v>
      </c>
      <c r="Q454" s="15">
        <f t="shared" si="33"/>
        <v>203</v>
      </c>
      <c r="R454" s="15" t="str">
        <f t="shared" si="34"/>
        <v xml:space="preserve">Inverloch </v>
      </c>
      <c r="S454" s="26" t="str">
        <f t="shared" si="35"/>
        <v>14.8</v>
      </c>
      <c r="T454" s="15">
        <f t="shared" si="36"/>
        <v>14.8</v>
      </c>
      <c r="U454" s="15"/>
      <c r="V454" s="13"/>
    </row>
    <row r="455" spans="13:22" ht="10.5" x14ac:dyDescent="0.25">
      <c r="M455" s="32">
        <v>438</v>
      </c>
      <c r="N455" s="33" t="s">
        <v>1086</v>
      </c>
      <c r="O455" s="28" t="str">
        <f>VLOOKUP($M455,'Data (2)'!$B$6:$K$625,3+Suburb!$O$9)</f>
        <v>23.5</v>
      </c>
      <c r="P455" s="26">
        <f t="shared" si="32"/>
        <v>23.504380000000001</v>
      </c>
      <c r="Q455" s="15">
        <f t="shared" si="33"/>
        <v>228</v>
      </c>
      <c r="R455" s="15" t="str">
        <f t="shared" si="34"/>
        <v xml:space="preserve">Carlton North/Princes Hill </v>
      </c>
      <c r="S455" s="26" t="str">
        <f t="shared" si="35"/>
        <v>14.8</v>
      </c>
      <c r="T455" s="15">
        <f t="shared" si="36"/>
        <v>14.8</v>
      </c>
      <c r="U455" s="15"/>
      <c r="V455" s="13"/>
    </row>
    <row r="456" spans="13:22" ht="10.5" x14ac:dyDescent="0.25">
      <c r="M456" s="32">
        <v>439</v>
      </c>
      <c r="N456" s="33" t="s">
        <v>1087</v>
      </c>
      <c r="O456" s="28" t="str">
        <f>VLOOKUP($M456,'Data (2)'!$B$6:$K$625,3+Suburb!$O$9)</f>
        <v>21.1</v>
      </c>
      <c r="P456" s="26">
        <f t="shared" si="32"/>
        <v>21.104390000000002</v>
      </c>
      <c r="Q456" s="15">
        <f t="shared" si="33"/>
        <v>286</v>
      </c>
      <c r="R456" s="15" t="str">
        <f t="shared" si="34"/>
        <v xml:space="preserve">Ashwood </v>
      </c>
      <c r="S456" s="26" t="str">
        <f t="shared" si="35"/>
        <v>14.8</v>
      </c>
      <c r="T456" s="15">
        <f t="shared" si="36"/>
        <v>14.8</v>
      </c>
      <c r="U456" s="15"/>
      <c r="V456" s="13"/>
    </row>
    <row r="457" spans="13:22" ht="10.5" x14ac:dyDescent="0.25">
      <c r="M457" s="32">
        <v>440</v>
      </c>
      <c r="N457" s="33" t="s">
        <v>1088</v>
      </c>
      <c r="O457" s="28" t="str">
        <f>VLOOKUP($M457,'Data (2)'!$B$6:$K$625,3+Suburb!$O$9)</f>
        <v>16.7</v>
      </c>
      <c r="P457" s="26">
        <f t="shared" si="32"/>
        <v>16.7044</v>
      </c>
      <c r="Q457" s="15">
        <f t="shared" si="33"/>
        <v>384</v>
      </c>
      <c r="R457" s="15" t="str">
        <f t="shared" si="34"/>
        <v xml:space="preserve">Ashwood </v>
      </c>
      <c r="S457" s="26" t="str">
        <f t="shared" si="35"/>
        <v>14.8</v>
      </c>
      <c r="T457" s="15">
        <f t="shared" si="36"/>
        <v>14.8</v>
      </c>
      <c r="U457" s="15"/>
      <c r="V457" s="13"/>
    </row>
    <row r="458" spans="13:22" ht="10.5" x14ac:dyDescent="0.25">
      <c r="M458" s="32">
        <v>441</v>
      </c>
      <c r="N458" s="33" t="s">
        <v>1089</v>
      </c>
      <c r="O458" s="28" t="str">
        <f>VLOOKUP($M458,'Data (2)'!$B$6:$K$625,3+Suburb!$O$9)</f>
        <v>24.7</v>
      </c>
      <c r="P458" s="26">
        <f t="shared" si="32"/>
        <v>24.704409999999999</v>
      </c>
      <c r="Q458" s="15">
        <f t="shared" si="33"/>
        <v>196</v>
      </c>
      <c r="R458" s="15" t="str">
        <f t="shared" si="34"/>
        <v xml:space="preserve">Briar Hill </v>
      </c>
      <c r="S458" s="26" t="str">
        <f t="shared" si="35"/>
        <v>14.7</v>
      </c>
      <c r="T458" s="15">
        <f t="shared" si="36"/>
        <v>14.7</v>
      </c>
      <c r="U458" s="15"/>
      <c r="V458" s="13"/>
    </row>
    <row r="459" spans="13:22" ht="10.5" x14ac:dyDescent="0.25">
      <c r="M459" s="32">
        <v>442</v>
      </c>
      <c r="N459" s="33" t="s">
        <v>1091</v>
      </c>
      <c r="O459" s="28" t="str">
        <f>VLOOKUP($M459,'Data (2)'!$B$6:$K$625,3+Suburb!$O$9)</f>
        <v>12.9</v>
      </c>
      <c r="P459" s="26">
        <f t="shared" si="32"/>
        <v>12.90442</v>
      </c>
      <c r="Q459" s="15">
        <f t="shared" si="33"/>
        <v>488</v>
      </c>
      <c r="R459" s="15" t="str">
        <f t="shared" si="34"/>
        <v xml:space="preserve">Wangaratta South Eastern district </v>
      </c>
      <c r="S459" s="26" t="str">
        <f t="shared" si="35"/>
        <v>14.6</v>
      </c>
      <c r="T459" s="15">
        <f t="shared" si="36"/>
        <v>14.6</v>
      </c>
      <c r="U459" s="15"/>
      <c r="V459" s="13"/>
    </row>
    <row r="460" spans="13:22" ht="10.5" x14ac:dyDescent="0.25">
      <c r="M460" s="32">
        <v>443</v>
      </c>
      <c r="N460" s="33" t="s">
        <v>1092</v>
      </c>
      <c r="O460" s="28" t="str">
        <f>VLOOKUP($M460,'Data (2)'!$B$6:$K$625,3+Suburb!$O$9)</f>
        <v>11.1</v>
      </c>
      <c r="P460" s="26">
        <f t="shared" si="32"/>
        <v>11.104429999999999</v>
      </c>
      <c r="Q460" s="15">
        <f t="shared" si="33"/>
        <v>538</v>
      </c>
      <c r="R460" s="15" t="str">
        <f t="shared" si="34"/>
        <v xml:space="preserve">Box Hill North </v>
      </c>
      <c r="S460" s="26" t="str">
        <f t="shared" si="35"/>
        <v>14.6</v>
      </c>
      <c r="T460" s="15">
        <f t="shared" si="36"/>
        <v>14.6</v>
      </c>
      <c r="U460" s="15"/>
      <c r="V460" s="13"/>
    </row>
    <row r="461" spans="13:22" ht="10.5" x14ac:dyDescent="0.25">
      <c r="M461" s="32">
        <v>444</v>
      </c>
      <c r="N461" s="33" t="s">
        <v>1093</v>
      </c>
      <c r="O461" s="28" t="str">
        <f>VLOOKUP($M461,'Data (2)'!$B$6:$K$625,3+Suburb!$O$9)</f>
        <v>12.9</v>
      </c>
      <c r="P461" s="26">
        <f t="shared" si="32"/>
        <v>12.904440000000001</v>
      </c>
      <c r="Q461" s="15">
        <f t="shared" si="33"/>
        <v>487</v>
      </c>
      <c r="R461" s="15" t="str">
        <f t="shared" si="34"/>
        <v xml:space="preserve">Blackburn </v>
      </c>
      <c r="S461" s="26" t="str">
        <f t="shared" si="35"/>
        <v>14.6</v>
      </c>
      <c r="T461" s="15">
        <f t="shared" si="36"/>
        <v>14.6</v>
      </c>
      <c r="U461" s="15"/>
      <c r="V461" s="13"/>
    </row>
    <row r="462" spans="13:22" ht="10.5" x14ac:dyDescent="0.25">
      <c r="M462" s="32">
        <v>445</v>
      </c>
      <c r="N462" s="33" t="s">
        <v>1094</v>
      </c>
      <c r="O462" s="28" t="str">
        <f>VLOOKUP($M462,'Data (2)'!$B$6:$K$625,3+Suburb!$O$9)</f>
        <v>8.1</v>
      </c>
      <c r="P462" s="26">
        <f t="shared" si="32"/>
        <v>8.1044499999999999</v>
      </c>
      <c r="Q462" s="15">
        <f t="shared" si="33"/>
        <v>581</v>
      </c>
      <c r="R462" s="15" t="str">
        <f t="shared" si="34"/>
        <v xml:space="preserve">Greensborough </v>
      </c>
      <c r="S462" s="26" t="str">
        <f t="shared" si="35"/>
        <v>14.5</v>
      </c>
      <c r="T462" s="15">
        <f t="shared" si="36"/>
        <v>14.5</v>
      </c>
      <c r="U462" s="15"/>
      <c r="V462" s="13"/>
    </row>
    <row r="463" spans="13:22" ht="10.5" x14ac:dyDescent="0.25">
      <c r="M463" s="32">
        <v>446</v>
      </c>
      <c r="N463" s="33" t="s">
        <v>1095</v>
      </c>
      <c r="O463" s="28" t="str">
        <f>VLOOKUP($M463,'Data (2)'!$B$6:$K$625,3+Suburb!$O$9)</f>
        <v>18.8</v>
      </c>
      <c r="P463" s="26">
        <f t="shared" si="32"/>
        <v>18.804460000000002</v>
      </c>
      <c r="Q463" s="15">
        <f t="shared" si="33"/>
        <v>337</v>
      </c>
      <c r="R463" s="15" t="str">
        <f t="shared" si="34"/>
        <v xml:space="preserve">Wodonga South East </v>
      </c>
      <c r="S463" s="26" t="str">
        <f t="shared" si="35"/>
        <v>14.3</v>
      </c>
      <c r="T463" s="15">
        <f t="shared" si="36"/>
        <v>14.3</v>
      </c>
      <c r="U463" s="15"/>
      <c r="V463" s="13"/>
    </row>
    <row r="464" spans="13:22" ht="10.5" x14ac:dyDescent="0.25">
      <c r="M464" s="32">
        <v>447</v>
      </c>
      <c r="N464" s="33" t="s">
        <v>1096</v>
      </c>
      <c r="O464" s="28" t="str">
        <f>VLOOKUP($M464,'Data (2)'!$B$6:$K$625,3+Suburb!$O$9)</f>
        <v>20.0</v>
      </c>
      <c r="P464" s="26">
        <f t="shared" si="32"/>
        <v>20.004470000000001</v>
      </c>
      <c r="Q464" s="15">
        <f t="shared" si="33"/>
        <v>315</v>
      </c>
      <c r="R464" s="15" t="str">
        <f t="shared" si="34"/>
        <v xml:space="preserve">Saint Helena </v>
      </c>
      <c r="S464" s="26" t="str">
        <f t="shared" si="35"/>
        <v>14.3</v>
      </c>
      <c r="T464" s="15">
        <f t="shared" si="36"/>
        <v>14.3</v>
      </c>
      <c r="U464" s="15"/>
      <c r="V464" s="13"/>
    </row>
    <row r="465" spans="13:22" x14ac:dyDescent="0.2">
      <c r="M465" s="32">
        <v>448</v>
      </c>
      <c r="N465" s="15" t="s">
        <v>1098</v>
      </c>
      <c r="O465" s="28" t="str">
        <f>VLOOKUP($M465,'Data (2)'!$B$6:$K$625,3+Suburb!$O$9)</f>
        <v>15.0</v>
      </c>
      <c r="P465" s="26">
        <f t="shared" si="32"/>
        <v>15.004479999999999</v>
      </c>
      <c r="Q465" s="15">
        <f t="shared" si="33"/>
        <v>433</v>
      </c>
      <c r="R465" s="15" t="str">
        <f t="shared" si="34"/>
        <v xml:space="preserve">Safety Beach </v>
      </c>
      <c r="S465" s="26" t="str">
        <f t="shared" si="35"/>
        <v>14.3</v>
      </c>
      <c r="T465" s="15">
        <f t="shared" si="36"/>
        <v>14.3</v>
      </c>
      <c r="U465" s="15"/>
      <c r="V465" s="13"/>
    </row>
    <row r="466" spans="13:22" x14ac:dyDescent="0.2">
      <c r="M466" s="32">
        <v>449</v>
      </c>
      <c r="N466" s="15" t="s">
        <v>1099</v>
      </c>
      <c r="O466" s="28" t="str">
        <f>VLOOKUP($M466,'Data (2)'!$B$6:$K$625,3+Suburb!$O$9)</f>
        <v>18.7</v>
      </c>
      <c r="P466" s="26">
        <f t="shared" ref="P466:P529" si="37">O466+0.00001*M466</f>
        <v>18.70449</v>
      </c>
      <c r="Q466" s="15">
        <f t="shared" si="33"/>
        <v>340</v>
      </c>
      <c r="R466" s="15" t="str">
        <f t="shared" si="34"/>
        <v xml:space="preserve">Mirboo/Nerrena </v>
      </c>
      <c r="S466" s="26" t="str">
        <f t="shared" si="35"/>
        <v>14.3</v>
      </c>
      <c r="T466" s="15">
        <f t="shared" si="36"/>
        <v>14.3</v>
      </c>
      <c r="U466" s="15"/>
      <c r="V466" s="13"/>
    </row>
    <row r="467" spans="13:22" x14ac:dyDescent="0.2">
      <c r="M467" s="32">
        <v>450</v>
      </c>
      <c r="N467" s="15" t="s">
        <v>1100</v>
      </c>
      <c r="O467" s="28" t="str">
        <f>VLOOKUP($M467,'Data (2)'!$B$6:$K$625,3+Suburb!$O$9)</f>
        <v>34.6</v>
      </c>
      <c r="P467" s="26">
        <f t="shared" si="37"/>
        <v>34.604500000000002</v>
      </c>
      <c r="Q467" s="15">
        <f t="shared" ref="Q467:Q530" si="38">RANK(P467,P$18:P$637)</f>
        <v>60</v>
      </c>
      <c r="R467" s="15" t="str">
        <f t="shared" ref="R467:R530" si="39">VLOOKUP(MATCH($M467,$Q$18:$Q$637,0),$M$18:$O$637,2)</f>
        <v>Lancefield *</v>
      </c>
      <c r="S467" s="26" t="str">
        <f t="shared" ref="S467:S530" si="40">VLOOKUP(MATCH($M467,$Q$18:$Q$637,0),$M$18:$O$637,3)</f>
        <v>14.3</v>
      </c>
      <c r="T467" s="15">
        <f t="shared" ref="T467:T530" si="41">ABS(S467)</f>
        <v>14.3</v>
      </c>
      <c r="U467" s="15"/>
      <c r="V467" s="13"/>
    </row>
    <row r="468" spans="13:22" x14ac:dyDescent="0.2">
      <c r="M468" s="32">
        <v>451</v>
      </c>
      <c r="N468" s="15" t="s">
        <v>1101</v>
      </c>
      <c r="O468" s="28" t="str">
        <f>VLOOKUP($M468,'Data (2)'!$B$6:$K$625,3+Suburb!$O$9)</f>
        <v>16.1</v>
      </c>
      <c r="P468" s="26">
        <f t="shared" si="37"/>
        <v>16.104510000000001</v>
      </c>
      <c r="Q468" s="15">
        <f t="shared" si="38"/>
        <v>404</v>
      </c>
      <c r="R468" s="15" t="str">
        <f t="shared" si="39"/>
        <v xml:space="preserve">Drysdale </v>
      </c>
      <c r="S468" s="26" t="str">
        <f t="shared" si="40"/>
        <v>14.3</v>
      </c>
      <c r="T468" s="15">
        <f t="shared" si="41"/>
        <v>14.3</v>
      </c>
      <c r="U468" s="15"/>
      <c r="V468" s="13"/>
    </row>
    <row r="469" spans="13:22" x14ac:dyDescent="0.2">
      <c r="M469" s="32">
        <v>452</v>
      </c>
      <c r="N469" s="15" t="s">
        <v>1102</v>
      </c>
      <c r="O469" s="28" t="str">
        <f>VLOOKUP($M469,'Data (2)'!$B$6:$K$625,3+Suburb!$O$9)</f>
        <v>5.3</v>
      </c>
      <c r="P469" s="26">
        <f t="shared" si="37"/>
        <v>5.3045200000000001</v>
      </c>
      <c r="Q469" s="15">
        <f t="shared" si="38"/>
        <v>607</v>
      </c>
      <c r="R469" s="15" t="str">
        <f t="shared" si="39"/>
        <v xml:space="preserve">Brown Hill </v>
      </c>
      <c r="S469" s="26" t="str">
        <f t="shared" si="40"/>
        <v>14.3</v>
      </c>
      <c r="T469" s="15">
        <f t="shared" si="41"/>
        <v>14.3</v>
      </c>
      <c r="U469" s="15"/>
      <c r="V469" s="13"/>
    </row>
    <row r="470" spans="13:22" x14ac:dyDescent="0.2">
      <c r="M470" s="32">
        <v>453</v>
      </c>
      <c r="N470" s="15" t="s">
        <v>1103</v>
      </c>
      <c r="O470" s="28" t="str">
        <f>VLOOKUP($M470,'Data (2)'!$B$6:$K$625,3+Suburb!$O$9)</f>
        <v>23.8</v>
      </c>
      <c r="P470" s="26">
        <f t="shared" si="37"/>
        <v>23.80453</v>
      </c>
      <c r="Q470" s="15">
        <f t="shared" si="38"/>
        <v>220</v>
      </c>
      <c r="R470" s="15" t="str">
        <f t="shared" si="39"/>
        <v xml:space="preserve">Bayswater North </v>
      </c>
      <c r="S470" s="26" t="str">
        <f t="shared" si="40"/>
        <v>14.3</v>
      </c>
      <c r="T470" s="15">
        <f t="shared" si="41"/>
        <v>14.3</v>
      </c>
      <c r="U470" s="15"/>
      <c r="V470" s="13"/>
    </row>
    <row r="471" spans="13:22" x14ac:dyDescent="0.2">
      <c r="M471" s="32">
        <v>454</v>
      </c>
      <c r="N471" s="15" t="s">
        <v>1104</v>
      </c>
      <c r="O471" s="28" t="str">
        <f>VLOOKUP($M471,'Data (2)'!$B$6:$K$625,3+Suburb!$O$9)</f>
        <v>19.1</v>
      </c>
      <c r="P471" s="26">
        <f t="shared" si="37"/>
        <v>19.10454</v>
      </c>
      <c r="Q471" s="15">
        <f t="shared" si="38"/>
        <v>332</v>
      </c>
      <c r="R471" s="15" t="str">
        <f t="shared" si="39"/>
        <v xml:space="preserve">Kilsyth </v>
      </c>
      <c r="S471" s="26" t="str">
        <f t="shared" si="40"/>
        <v>14.2</v>
      </c>
      <c r="T471" s="15">
        <f t="shared" si="41"/>
        <v>14.2</v>
      </c>
      <c r="U471" s="15"/>
      <c r="V471" s="13"/>
    </row>
    <row r="472" spans="13:22" x14ac:dyDescent="0.2">
      <c r="M472" s="32">
        <v>455</v>
      </c>
      <c r="N472" s="15" t="s">
        <v>1106</v>
      </c>
      <c r="O472" s="28" t="str">
        <f>VLOOKUP($M472,'Data (2)'!$B$6:$K$625,3+Suburb!$O$9)</f>
        <v>13.9</v>
      </c>
      <c r="P472" s="26">
        <f t="shared" si="37"/>
        <v>13.90455</v>
      </c>
      <c r="Q472" s="15">
        <f t="shared" si="38"/>
        <v>460</v>
      </c>
      <c r="R472" s="15" t="str">
        <f t="shared" si="39"/>
        <v xml:space="preserve">Chirnside Park </v>
      </c>
      <c r="S472" s="26" t="str">
        <f t="shared" si="40"/>
        <v>14.2</v>
      </c>
      <c r="T472" s="15">
        <f t="shared" si="41"/>
        <v>14.2</v>
      </c>
      <c r="U472" s="15"/>
      <c r="V472" s="13"/>
    </row>
    <row r="473" spans="13:22" x14ac:dyDescent="0.2">
      <c r="M473" s="32">
        <v>456</v>
      </c>
      <c r="N473" s="15" t="s">
        <v>1107</v>
      </c>
      <c r="O473" s="28" t="str">
        <f>VLOOKUP($M473,'Data (2)'!$B$6:$K$625,3+Suburb!$O$9)</f>
        <v>21.4</v>
      </c>
      <c r="P473" s="26">
        <f t="shared" si="37"/>
        <v>21.40456</v>
      </c>
      <c r="Q473" s="15">
        <f t="shared" si="38"/>
        <v>277</v>
      </c>
      <c r="R473" s="15" t="str">
        <f t="shared" si="39"/>
        <v xml:space="preserve">Clifton Hill </v>
      </c>
      <c r="S473" s="26" t="str">
        <f t="shared" si="40"/>
        <v>14.1</v>
      </c>
      <c r="T473" s="15">
        <f t="shared" si="41"/>
        <v>14.1</v>
      </c>
      <c r="U473" s="15"/>
      <c r="V473" s="13"/>
    </row>
    <row r="474" spans="13:22" x14ac:dyDescent="0.2">
      <c r="M474" s="32">
        <v>457</v>
      </c>
      <c r="N474" s="15" t="s">
        <v>1108</v>
      </c>
      <c r="O474" s="28" t="str">
        <f>VLOOKUP($M474,'Data (2)'!$B$6:$K$625,3+Suburb!$O$9)</f>
        <v>17.9</v>
      </c>
      <c r="P474" s="26">
        <f t="shared" si="37"/>
        <v>17.90457</v>
      </c>
      <c r="Q474" s="15">
        <f t="shared" si="38"/>
        <v>362</v>
      </c>
      <c r="R474" s="15" t="str">
        <f t="shared" si="39"/>
        <v>Bentleigh</v>
      </c>
      <c r="S474" s="26" t="str">
        <f t="shared" si="40"/>
        <v>14.1</v>
      </c>
      <c r="T474" s="15">
        <f t="shared" si="41"/>
        <v>14.1</v>
      </c>
      <c r="U474" s="15"/>
      <c r="V474" s="13"/>
    </row>
    <row r="475" spans="13:22" x14ac:dyDescent="0.2">
      <c r="M475" s="32">
        <v>458</v>
      </c>
      <c r="N475" s="15" t="s">
        <v>1109</v>
      </c>
      <c r="O475" s="28" t="str">
        <f>VLOOKUP($M475,'Data (2)'!$B$6:$K$625,3+Suburb!$O$9)</f>
        <v>6.9</v>
      </c>
      <c r="P475" s="26">
        <f t="shared" si="37"/>
        <v>6.9045800000000002</v>
      </c>
      <c r="Q475" s="15">
        <f t="shared" si="38"/>
        <v>594</v>
      </c>
      <c r="R475" s="15" t="str">
        <f t="shared" si="39"/>
        <v xml:space="preserve">Rye </v>
      </c>
      <c r="S475" s="26" t="str">
        <f t="shared" si="40"/>
        <v>13.9</v>
      </c>
      <c r="T475" s="15">
        <f t="shared" si="41"/>
        <v>13.9</v>
      </c>
      <c r="U475" s="15"/>
      <c r="V475" s="13"/>
    </row>
    <row r="476" spans="13:22" x14ac:dyDescent="0.2">
      <c r="M476" s="32">
        <v>459</v>
      </c>
      <c r="N476" s="15" t="s">
        <v>1110</v>
      </c>
      <c r="O476" s="28" t="str">
        <f>VLOOKUP($M476,'Data (2)'!$B$6:$K$625,3+Suburb!$O$9)</f>
        <v>11.5</v>
      </c>
      <c r="P476" s="26">
        <f t="shared" si="37"/>
        <v>11.50459</v>
      </c>
      <c r="Q476" s="15">
        <f t="shared" si="38"/>
        <v>528</v>
      </c>
      <c r="R476" s="15" t="str">
        <f t="shared" si="39"/>
        <v xml:space="preserve">Rushworth and surrounds </v>
      </c>
      <c r="S476" s="26" t="str">
        <f t="shared" si="40"/>
        <v>13.9</v>
      </c>
      <c r="T476" s="15">
        <f t="shared" si="41"/>
        <v>13.9</v>
      </c>
      <c r="U476" s="15"/>
      <c r="V476" s="13"/>
    </row>
    <row r="477" spans="13:22" x14ac:dyDescent="0.2">
      <c r="M477" s="32">
        <v>460</v>
      </c>
      <c r="N477" s="15" t="s">
        <v>1111</v>
      </c>
      <c r="O477" s="28" t="str">
        <f>VLOOKUP($M477,'Data (2)'!$B$6:$K$625,3+Suburb!$O$9)</f>
        <v>26.3</v>
      </c>
      <c r="P477" s="26">
        <f t="shared" si="37"/>
        <v>26.304600000000001</v>
      </c>
      <c r="Q477" s="15">
        <f t="shared" si="38"/>
        <v>158</v>
      </c>
      <c r="R477" s="15" t="str">
        <f t="shared" si="39"/>
        <v xml:space="preserve">Point Lonsdale/Queenscliff </v>
      </c>
      <c r="S477" s="26" t="str">
        <f t="shared" si="40"/>
        <v>13.9</v>
      </c>
      <c r="T477" s="15">
        <f t="shared" si="41"/>
        <v>13.9</v>
      </c>
      <c r="U477" s="15"/>
      <c r="V477" s="13"/>
    </row>
    <row r="478" spans="13:22" x14ac:dyDescent="0.2">
      <c r="M478" s="32">
        <v>461</v>
      </c>
      <c r="N478" s="15" t="s">
        <v>1112</v>
      </c>
      <c r="O478" s="28" t="str">
        <f>VLOOKUP($M478,'Data (2)'!$B$6:$K$625,3+Suburb!$O$9)</f>
        <v>26.3</v>
      </c>
      <c r="P478" s="26">
        <f t="shared" si="37"/>
        <v>26.30461</v>
      </c>
      <c r="Q478" s="15">
        <f t="shared" si="38"/>
        <v>157</v>
      </c>
      <c r="R478" s="15" t="str">
        <f t="shared" si="39"/>
        <v xml:space="preserve">Frankston South </v>
      </c>
      <c r="S478" s="26" t="str">
        <f t="shared" si="40"/>
        <v>13.8</v>
      </c>
      <c r="T478" s="15">
        <f t="shared" si="41"/>
        <v>13.8</v>
      </c>
      <c r="U478" s="15"/>
      <c r="V478" s="13"/>
    </row>
    <row r="479" spans="13:22" x14ac:dyDescent="0.2">
      <c r="M479" s="32">
        <v>462</v>
      </c>
      <c r="N479" s="15" t="s">
        <v>1113</v>
      </c>
      <c r="O479" s="28" t="str">
        <f>VLOOKUP($M479,'Data (2)'!$B$6:$K$625,3+Suburb!$O$9)</f>
        <v>5.0</v>
      </c>
      <c r="P479" s="26">
        <f t="shared" si="37"/>
        <v>5.0046200000000001</v>
      </c>
      <c r="Q479" s="15">
        <f t="shared" si="38"/>
        <v>608</v>
      </c>
      <c r="R479" s="15" t="str">
        <f t="shared" si="39"/>
        <v>Elwood *</v>
      </c>
      <c r="S479" s="26" t="str">
        <f t="shared" si="40"/>
        <v>13.8</v>
      </c>
      <c r="T479" s="15">
        <f t="shared" si="41"/>
        <v>13.8</v>
      </c>
      <c r="U479" s="15"/>
      <c r="V479" s="13"/>
    </row>
    <row r="480" spans="13:22" x14ac:dyDescent="0.2">
      <c r="M480" s="32">
        <v>463</v>
      </c>
      <c r="N480" s="15" t="s">
        <v>1114</v>
      </c>
      <c r="O480" s="28" t="str">
        <f>VLOOKUP($M480,'Data (2)'!$B$6:$K$625,3+Suburb!$O$9)</f>
        <v>3.6</v>
      </c>
      <c r="P480" s="26">
        <f t="shared" si="37"/>
        <v>3.6046300000000002</v>
      </c>
      <c r="Q480" s="15">
        <f t="shared" si="38"/>
        <v>615</v>
      </c>
      <c r="R480" s="15" t="str">
        <f t="shared" si="39"/>
        <v xml:space="preserve">Wallington/Ocean Grove/Marcus Hill </v>
      </c>
      <c r="S480" s="26" t="str">
        <f t="shared" si="40"/>
        <v>13.7</v>
      </c>
      <c r="T480" s="15">
        <f t="shared" si="41"/>
        <v>13.7</v>
      </c>
      <c r="U480" s="15"/>
      <c r="V480" s="13"/>
    </row>
    <row r="481" spans="13:22" x14ac:dyDescent="0.2">
      <c r="M481" s="32">
        <v>464</v>
      </c>
      <c r="N481" s="15" t="s">
        <v>1116</v>
      </c>
      <c r="O481" s="28" t="str">
        <f>VLOOKUP($M481,'Data (2)'!$B$6:$K$625,3+Suburb!$O$9)</f>
        <v>12.8</v>
      </c>
      <c r="P481" s="26">
        <f t="shared" si="37"/>
        <v>12.804640000000001</v>
      </c>
      <c r="Q481" s="15">
        <f t="shared" si="38"/>
        <v>491</v>
      </c>
      <c r="R481" s="15" t="str">
        <f t="shared" si="39"/>
        <v xml:space="preserve">Templestowe Lower </v>
      </c>
      <c r="S481" s="26" t="str">
        <f t="shared" si="40"/>
        <v>13.7</v>
      </c>
      <c r="T481" s="15">
        <f t="shared" si="41"/>
        <v>13.7</v>
      </c>
      <c r="U481" s="15"/>
      <c r="V481" s="13"/>
    </row>
    <row r="482" spans="13:22" x14ac:dyDescent="0.2">
      <c r="M482" s="32">
        <v>465</v>
      </c>
      <c r="N482" s="15" t="s">
        <v>1118</v>
      </c>
      <c r="O482" s="28" t="str">
        <f>VLOOKUP($M482,'Data (2)'!$B$6:$K$625,3+Suburb!$O$9)</f>
        <v>28.6</v>
      </c>
      <c r="P482" s="26">
        <f t="shared" si="37"/>
        <v>28.604650000000003</v>
      </c>
      <c r="Q482" s="15">
        <f t="shared" si="38"/>
        <v>130</v>
      </c>
      <c r="R482" s="15" t="str">
        <f t="shared" si="39"/>
        <v xml:space="preserve">Heidelberg West/Bellfield </v>
      </c>
      <c r="S482" s="26" t="str">
        <f t="shared" si="40"/>
        <v>13.7</v>
      </c>
      <c r="T482" s="15">
        <f t="shared" si="41"/>
        <v>13.7</v>
      </c>
      <c r="U482" s="15"/>
      <c r="V482" s="13"/>
    </row>
    <row r="483" spans="13:22" x14ac:dyDescent="0.2">
      <c r="M483" s="32">
        <v>466</v>
      </c>
      <c r="N483" s="15" t="s">
        <v>1119</v>
      </c>
      <c r="O483" s="28" t="str">
        <f>VLOOKUP($M483,'Data (2)'!$B$6:$K$625,3+Suburb!$O$9)</f>
        <v>21.1</v>
      </c>
      <c r="P483" s="26">
        <f t="shared" si="37"/>
        <v>21.104660000000003</v>
      </c>
      <c r="Q483" s="15">
        <f t="shared" si="38"/>
        <v>285</v>
      </c>
      <c r="R483" s="15" t="str">
        <f t="shared" si="39"/>
        <v xml:space="preserve">Tongala </v>
      </c>
      <c r="S483" s="26" t="str">
        <f t="shared" si="40"/>
        <v>13.6</v>
      </c>
      <c r="T483" s="15">
        <f t="shared" si="41"/>
        <v>13.6</v>
      </c>
      <c r="U483" s="15"/>
      <c r="V483" s="13"/>
    </row>
    <row r="484" spans="13:22" x14ac:dyDescent="0.2">
      <c r="M484" s="32">
        <v>467</v>
      </c>
      <c r="N484" s="15" t="s">
        <v>1120</v>
      </c>
      <c r="O484" s="28" t="str">
        <f>VLOOKUP($M484,'Data (2)'!$B$6:$K$625,3+Suburb!$O$9)</f>
        <v>29.0</v>
      </c>
      <c r="P484" s="26">
        <f t="shared" si="37"/>
        <v>29.004670000000001</v>
      </c>
      <c r="Q484" s="15">
        <f t="shared" si="38"/>
        <v>126</v>
      </c>
      <c r="R484" s="15" t="str">
        <f t="shared" si="39"/>
        <v>Flemington/Travancore</v>
      </c>
      <c r="S484" s="26" t="str">
        <f t="shared" si="40"/>
        <v>13.6</v>
      </c>
      <c r="T484" s="15">
        <f t="shared" si="41"/>
        <v>13.6</v>
      </c>
      <c r="U484" s="15"/>
      <c r="V484" s="13"/>
    </row>
    <row r="485" spans="13:22" x14ac:dyDescent="0.2">
      <c r="M485" s="32">
        <v>468</v>
      </c>
      <c r="N485" s="15" t="s">
        <v>1121</v>
      </c>
      <c r="O485" s="28" t="str">
        <f>VLOOKUP($M485,'Data (2)'!$B$6:$K$625,3+Suburb!$O$9)</f>
        <v>25.9</v>
      </c>
      <c r="P485" s="26">
        <f t="shared" si="37"/>
        <v>25.904679999999999</v>
      </c>
      <c r="Q485" s="15">
        <f t="shared" si="38"/>
        <v>174</v>
      </c>
      <c r="R485" s="15" t="str">
        <f t="shared" si="39"/>
        <v xml:space="preserve">Cobden/Jancourt </v>
      </c>
      <c r="S485" s="26" t="str">
        <f t="shared" si="40"/>
        <v>13.6</v>
      </c>
      <c r="T485" s="15">
        <f t="shared" si="41"/>
        <v>13.6</v>
      </c>
      <c r="U485" s="15"/>
      <c r="V485" s="13"/>
    </row>
    <row r="486" spans="13:22" x14ac:dyDescent="0.2">
      <c r="M486" s="32">
        <v>469</v>
      </c>
      <c r="N486" s="15" t="s">
        <v>1122</v>
      </c>
      <c r="O486" s="28" t="str">
        <f>VLOOKUP($M486,'Data (2)'!$B$6:$K$625,3+Suburb!$O$9)</f>
        <v>12.5</v>
      </c>
      <c r="P486" s="26">
        <f t="shared" si="37"/>
        <v>12.50469</v>
      </c>
      <c r="Q486" s="15">
        <f t="shared" si="38"/>
        <v>499</v>
      </c>
      <c r="R486" s="15" t="str">
        <f t="shared" si="39"/>
        <v xml:space="preserve">Chiltern/Barnawartha/Indigo Valley </v>
      </c>
      <c r="S486" s="26" t="str">
        <f t="shared" si="40"/>
        <v>13.6</v>
      </c>
      <c r="T486" s="15">
        <f t="shared" si="41"/>
        <v>13.6</v>
      </c>
      <c r="U486" s="15"/>
      <c r="V486" s="13"/>
    </row>
    <row r="487" spans="13:22" x14ac:dyDescent="0.2">
      <c r="M487" s="32">
        <v>470</v>
      </c>
      <c r="N487" s="15" t="s">
        <v>1123</v>
      </c>
      <c r="O487" s="28" t="str">
        <f>VLOOKUP($M487,'Data (2)'!$B$6:$K$625,3+Suburb!$O$9)</f>
        <v>16.9</v>
      </c>
      <c r="P487" s="26">
        <f t="shared" si="37"/>
        <v>16.904699999999998</v>
      </c>
      <c r="Q487" s="15">
        <f t="shared" si="38"/>
        <v>381</v>
      </c>
      <c r="R487" s="15" t="str">
        <f t="shared" si="39"/>
        <v xml:space="preserve">Chelsea </v>
      </c>
      <c r="S487" s="26" t="str">
        <f t="shared" si="40"/>
        <v>13.6</v>
      </c>
      <c r="T487" s="15">
        <f t="shared" si="41"/>
        <v>13.6</v>
      </c>
      <c r="U487" s="15"/>
      <c r="V487" s="13"/>
    </row>
    <row r="488" spans="13:22" x14ac:dyDescent="0.2">
      <c r="M488" s="32">
        <v>471</v>
      </c>
      <c r="N488" s="15" t="s">
        <v>1125</v>
      </c>
      <c r="O488" s="28" t="str">
        <f>VLOOKUP($M488,'Data (2)'!$B$6:$K$625,3+Suburb!$O$9)</f>
        <v>10.0</v>
      </c>
      <c r="P488" s="26">
        <f t="shared" si="37"/>
        <v>10.004709999999999</v>
      </c>
      <c r="Q488" s="15">
        <f t="shared" si="38"/>
        <v>554</v>
      </c>
      <c r="R488" s="15" t="str">
        <f t="shared" si="39"/>
        <v xml:space="preserve">Avoca and surrounds </v>
      </c>
      <c r="S488" s="26" t="str">
        <f t="shared" si="40"/>
        <v>13.6</v>
      </c>
      <c r="T488" s="15">
        <f t="shared" si="41"/>
        <v>13.6</v>
      </c>
      <c r="U488" s="15"/>
      <c r="V488" s="13"/>
    </row>
    <row r="489" spans="13:22" x14ac:dyDescent="0.2">
      <c r="M489" s="32">
        <v>472</v>
      </c>
      <c r="N489" s="15" t="s">
        <v>1127</v>
      </c>
      <c r="O489" s="28" t="str">
        <f>VLOOKUP($M489,'Data (2)'!$B$6:$K$625,3+Suburb!$O$9)</f>
        <v>4.2</v>
      </c>
      <c r="P489" s="26">
        <f t="shared" si="37"/>
        <v>4.20472</v>
      </c>
      <c r="Q489" s="15">
        <f t="shared" si="38"/>
        <v>612</v>
      </c>
      <c r="R489" s="15" t="str">
        <f t="shared" si="39"/>
        <v>Wantirna *</v>
      </c>
      <c r="S489" s="26" t="str">
        <f t="shared" si="40"/>
        <v>13.5</v>
      </c>
      <c r="T489" s="15">
        <f t="shared" si="41"/>
        <v>13.5</v>
      </c>
      <c r="U489" s="15"/>
      <c r="V489" s="13"/>
    </row>
    <row r="490" spans="13:22" x14ac:dyDescent="0.2">
      <c r="M490" s="32">
        <v>473</v>
      </c>
      <c r="N490" s="15" t="s">
        <v>1128</v>
      </c>
      <c r="O490" s="28" t="str">
        <f>VLOOKUP($M490,'Data (2)'!$B$6:$K$625,3+Suburb!$O$9)</f>
        <v>16.3</v>
      </c>
      <c r="P490" s="26">
        <f t="shared" si="37"/>
        <v>16.304729999999999</v>
      </c>
      <c r="Q490" s="15">
        <f t="shared" si="38"/>
        <v>397</v>
      </c>
      <c r="R490" s="15" t="str">
        <f t="shared" si="39"/>
        <v xml:space="preserve">Balwyn </v>
      </c>
      <c r="S490" s="26" t="str">
        <f t="shared" si="40"/>
        <v>13.4</v>
      </c>
      <c r="T490" s="15">
        <f t="shared" si="41"/>
        <v>13.4</v>
      </c>
      <c r="U490" s="15"/>
      <c r="V490" s="13"/>
    </row>
    <row r="491" spans="13:22" x14ac:dyDescent="0.2">
      <c r="M491" s="32">
        <v>474</v>
      </c>
      <c r="N491" s="15" t="s">
        <v>1129</v>
      </c>
      <c r="O491" s="28" t="str">
        <f>VLOOKUP($M491,'Data (2)'!$B$6:$K$625,3+Suburb!$O$9)</f>
        <v>21.4</v>
      </c>
      <c r="P491" s="26">
        <f t="shared" si="37"/>
        <v>21.40474</v>
      </c>
      <c r="Q491" s="15">
        <f t="shared" si="38"/>
        <v>276</v>
      </c>
      <c r="R491" s="15" t="str">
        <f t="shared" si="39"/>
        <v>Mount Clear *</v>
      </c>
      <c r="S491" s="26" t="str">
        <f t="shared" si="40"/>
        <v>13.3</v>
      </c>
      <c r="T491" s="15">
        <f t="shared" si="41"/>
        <v>13.3</v>
      </c>
      <c r="U491" s="15"/>
      <c r="V491" s="13"/>
    </row>
    <row r="492" spans="13:22" x14ac:dyDescent="0.2">
      <c r="M492" s="32">
        <v>475</v>
      </c>
      <c r="N492" s="15" t="s">
        <v>1131</v>
      </c>
      <c r="O492" s="28" t="str">
        <f>VLOOKUP($M492,'Data (2)'!$B$6:$K$625,3+Suburb!$O$9)</f>
        <v>12.1</v>
      </c>
      <c r="P492" s="26">
        <f t="shared" si="37"/>
        <v>12.104749999999999</v>
      </c>
      <c r="Q492" s="15">
        <f t="shared" si="38"/>
        <v>506</v>
      </c>
      <c r="R492" s="15" t="str">
        <f t="shared" si="39"/>
        <v>Eynesbury</v>
      </c>
      <c r="S492" s="26" t="str">
        <f t="shared" si="40"/>
        <v>13.3</v>
      </c>
      <c r="T492" s="15">
        <f t="shared" si="41"/>
        <v>13.3</v>
      </c>
      <c r="U492" s="15"/>
      <c r="V492" s="13"/>
    </row>
    <row r="493" spans="13:22" x14ac:dyDescent="0.2">
      <c r="M493" s="32">
        <v>476</v>
      </c>
      <c r="N493" s="15" t="s">
        <v>1132</v>
      </c>
      <c r="O493" s="28" t="str">
        <f>VLOOKUP($M493,'Data (2)'!$B$6:$K$625,3+Suburb!$O$9)</f>
        <v>12.5</v>
      </c>
      <c r="P493" s="26">
        <f t="shared" si="37"/>
        <v>12.504759999999999</v>
      </c>
      <c r="Q493" s="15">
        <f t="shared" si="38"/>
        <v>498</v>
      </c>
      <c r="R493" s="15" t="str">
        <f t="shared" si="39"/>
        <v xml:space="preserve">Elphinstone/Taradale and surrounds </v>
      </c>
      <c r="S493" s="26" t="str">
        <f t="shared" si="40"/>
        <v>13.3</v>
      </c>
      <c r="T493" s="15">
        <f t="shared" si="41"/>
        <v>13.3</v>
      </c>
      <c r="U493" s="15"/>
      <c r="V493" s="13"/>
    </row>
    <row r="494" spans="13:22" x14ac:dyDescent="0.2">
      <c r="M494" s="32">
        <v>477</v>
      </c>
      <c r="N494" s="15" t="s">
        <v>1133</v>
      </c>
      <c r="O494" s="28" t="str">
        <f>VLOOKUP($M494,'Data (2)'!$B$6:$K$625,3+Suburb!$O$9)</f>
        <v>33.3</v>
      </c>
      <c r="P494" s="26">
        <f t="shared" si="37"/>
        <v>33.304769999999998</v>
      </c>
      <c r="Q494" s="15">
        <f t="shared" si="38"/>
        <v>72</v>
      </c>
      <c r="R494" s="15" t="str">
        <f t="shared" si="39"/>
        <v xml:space="preserve">Camperdown surrounds </v>
      </c>
      <c r="S494" s="26" t="str">
        <f t="shared" si="40"/>
        <v>13.3</v>
      </c>
      <c r="T494" s="15">
        <f t="shared" si="41"/>
        <v>13.3</v>
      </c>
      <c r="U494" s="15"/>
      <c r="V494" s="13"/>
    </row>
    <row r="495" spans="13:22" x14ac:dyDescent="0.2">
      <c r="M495" s="32">
        <v>478</v>
      </c>
      <c r="N495" s="15" t="s">
        <v>1134</v>
      </c>
      <c r="O495" s="28" t="str">
        <f>VLOOKUP($M495,'Data (2)'!$B$6:$K$625,3+Suburb!$O$9)</f>
        <v>20.3</v>
      </c>
      <c r="P495" s="26">
        <f t="shared" si="37"/>
        <v>20.304780000000001</v>
      </c>
      <c r="Q495" s="15">
        <f t="shared" si="38"/>
        <v>306</v>
      </c>
      <c r="R495" s="15" t="str">
        <f t="shared" si="39"/>
        <v xml:space="preserve">Alexandra surrounds </v>
      </c>
      <c r="S495" s="26" t="str">
        <f t="shared" si="40"/>
        <v>13.3</v>
      </c>
      <c r="T495" s="15">
        <f t="shared" si="41"/>
        <v>13.3</v>
      </c>
      <c r="U495" s="15"/>
      <c r="V495" s="13"/>
    </row>
    <row r="496" spans="13:22" x14ac:dyDescent="0.2">
      <c r="M496" s="32">
        <v>479</v>
      </c>
      <c r="N496" s="15" t="s">
        <v>1135</v>
      </c>
      <c r="O496" s="28" t="str">
        <f>VLOOKUP($M496,'Data (2)'!$B$6:$K$625,3+Suburb!$O$9)</f>
        <v>6.1</v>
      </c>
      <c r="P496" s="26">
        <f t="shared" si="37"/>
        <v>6.1047899999999995</v>
      </c>
      <c r="Q496" s="15">
        <f t="shared" si="38"/>
        <v>601</v>
      </c>
      <c r="R496" s="15" t="str">
        <f t="shared" si="39"/>
        <v xml:space="preserve">Donvale </v>
      </c>
      <c r="S496" s="26" t="str">
        <f t="shared" si="40"/>
        <v>13.2</v>
      </c>
      <c r="T496" s="15">
        <f t="shared" si="41"/>
        <v>13.2</v>
      </c>
      <c r="U496" s="15"/>
      <c r="V496" s="13"/>
    </row>
    <row r="497" spans="13:22" x14ac:dyDescent="0.2">
      <c r="M497" s="32">
        <v>480</v>
      </c>
      <c r="N497" s="15" t="s">
        <v>1136</v>
      </c>
      <c r="O497" s="28" t="str">
        <f>VLOOKUP($M497,'Data (2)'!$B$6:$K$625,3+Suburb!$O$9)</f>
        <v>22.8</v>
      </c>
      <c r="P497" s="26">
        <f t="shared" si="37"/>
        <v>22.8048</v>
      </c>
      <c r="Q497" s="15">
        <f t="shared" si="38"/>
        <v>249</v>
      </c>
      <c r="R497" s="15" t="str">
        <f t="shared" si="39"/>
        <v xml:space="preserve">Mordialloc/Braeside </v>
      </c>
      <c r="S497" s="26" t="str">
        <f t="shared" si="40"/>
        <v>13.1</v>
      </c>
      <c r="T497" s="15">
        <f t="shared" si="41"/>
        <v>13.1</v>
      </c>
      <c r="U497" s="15"/>
      <c r="V497" s="13"/>
    </row>
    <row r="498" spans="13:22" x14ac:dyDescent="0.2">
      <c r="M498" s="32">
        <v>481</v>
      </c>
      <c r="N498" s="15" t="s">
        <v>1137</v>
      </c>
      <c r="O498" s="28" t="str">
        <f>VLOOKUP($M498,'Data (2)'!$B$6:$K$625,3+Suburb!$O$9)</f>
        <v>41.4</v>
      </c>
      <c r="P498" s="26">
        <f t="shared" si="37"/>
        <v>41.404809999999998</v>
      </c>
      <c r="Q498" s="15">
        <f t="shared" si="38"/>
        <v>29</v>
      </c>
      <c r="R498" s="15" t="str">
        <f t="shared" si="39"/>
        <v xml:space="preserve">Brunswick West </v>
      </c>
      <c r="S498" s="26" t="str">
        <f t="shared" si="40"/>
        <v>13.1</v>
      </c>
      <c r="T498" s="15">
        <f t="shared" si="41"/>
        <v>13.1</v>
      </c>
      <c r="U498" s="15"/>
      <c r="V498" s="13"/>
    </row>
    <row r="499" spans="13:22" x14ac:dyDescent="0.2">
      <c r="M499" s="32">
        <v>482</v>
      </c>
      <c r="N499" s="15" t="s">
        <v>1139</v>
      </c>
      <c r="O499" s="28" t="str">
        <f>VLOOKUP($M499,'Data (2)'!$B$6:$K$625,3+Suburb!$O$9)</f>
        <v>41.4</v>
      </c>
      <c r="P499" s="26">
        <f t="shared" si="37"/>
        <v>41.404820000000001</v>
      </c>
      <c r="Q499" s="15">
        <f t="shared" si="38"/>
        <v>28</v>
      </c>
      <c r="R499" s="15" t="str">
        <f t="shared" si="39"/>
        <v xml:space="preserve">Yallambie </v>
      </c>
      <c r="S499" s="26" t="str">
        <f t="shared" si="40"/>
        <v>13.0</v>
      </c>
      <c r="T499" s="15">
        <f t="shared" si="41"/>
        <v>13</v>
      </c>
      <c r="U499" s="15"/>
      <c r="V499" s="13"/>
    </row>
    <row r="500" spans="13:22" x14ac:dyDescent="0.2">
      <c r="M500" s="32">
        <v>483</v>
      </c>
      <c r="N500" s="15" t="s">
        <v>1140</v>
      </c>
      <c r="O500" s="28" t="str">
        <f>VLOOKUP($M500,'Data (2)'!$B$6:$K$625,3+Suburb!$O$9)</f>
        <v>28.9</v>
      </c>
      <c r="P500" s="26">
        <f t="shared" si="37"/>
        <v>28.904829999999997</v>
      </c>
      <c r="Q500" s="15">
        <f t="shared" si="38"/>
        <v>127</v>
      </c>
      <c r="R500" s="15" t="str">
        <f t="shared" si="39"/>
        <v xml:space="preserve">Seabrook </v>
      </c>
      <c r="S500" s="26" t="str">
        <f t="shared" si="40"/>
        <v>13.0</v>
      </c>
      <c r="T500" s="15">
        <f t="shared" si="41"/>
        <v>13</v>
      </c>
      <c r="U500" s="15"/>
      <c r="V500" s="13"/>
    </row>
    <row r="501" spans="13:22" x14ac:dyDescent="0.2">
      <c r="M501" s="32">
        <v>484</v>
      </c>
      <c r="N501" s="15" t="s">
        <v>1142</v>
      </c>
      <c r="O501" s="28" t="str">
        <f>VLOOKUP($M501,'Data (2)'!$B$6:$K$625,3+Suburb!$O$9)</f>
        <v>17.1</v>
      </c>
      <c r="P501" s="26">
        <f t="shared" si="37"/>
        <v>17.104840000000003</v>
      </c>
      <c r="Q501" s="15">
        <f t="shared" si="38"/>
        <v>372</v>
      </c>
      <c r="R501" s="15" t="str">
        <f t="shared" si="39"/>
        <v xml:space="preserve">Glen Iris </v>
      </c>
      <c r="S501" s="26" t="str">
        <f t="shared" si="40"/>
        <v>13.0</v>
      </c>
      <c r="T501" s="15">
        <f t="shared" si="41"/>
        <v>13</v>
      </c>
      <c r="U501" s="15"/>
      <c r="V501" s="13"/>
    </row>
    <row r="502" spans="13:22" x14ac:dyDescent="0.2">
      <c r="M502" s="32">
        <v>485</v>
      </c>
      <c r="N502" s="15" t="s">
        <v>1144</v>
      </c>
      <c r="O502" s="28" t="str">
        <f>VLOOKUP($M502,'Data (2)'!$B$6:$K$625,3+Suburb!$O$9)</f>
        <v>38.7</v>
      </c>
      <c r="P502" s="26">
        <f t="shared" si="37"/>
        <v>38.70485</v>
      </c>
      <c r="Q502" s="15">
        <f t="shared" si="38"/>
        <v>37</v>
      </c>
      <c r="R502" s="15" t="str">
        <f t="shared" si="39"/>
        <v xml:space="preserve">Brighton East </v>
      </c>
      <c r="S502" s="26" t="str">
        <f t="shared" si="40"/>
        <v>13.0</v>
      </c>
      <c r="T502" s="15">
        <f t="shared" si="41"/>
        <v>13</v>
      </c>
      <c r="U502" s="15"/>
      <c r="V502" s="13"/>
    </row>
    <row r="503" spans="13:22" x14ac:dyDescent="0.2">
      <c r="M503" s="32">
        <v>486</v>
      </c>
      <c r="N503" s="15" t="s">
        <v>1146</v>
      </c>
      <c r="O503" s="28" t="str">
        <f>VLOOKUP($M503,'Data (2)'!$B$6:$K$625,3+Suburb!$O$9)</f>
        <v>13.9</v>
      </c>
      <c r="P503" s="26">
        <f t="shared" si="37"/>
        <v>13.904860000000001</v>
      </c>
      <c r="Q503" s="15">
        <f t="shared" si="38"/>
        <v>459</v>
      </c>
      <c r="R503" s="15" t="str">
        <f t="shared" si="39"/>
        <v xml:space="preserve">Traralgon South/Budgeree/Hazelwood South </v>
      </c>
      <c r="S503" s="26" t="str">
        <f t="shared" si="40"/>
        <v>12.9</v>
      </c>
      <c r="T503" s="15">
        <f t="shared" si="41"/>
        <v>12.9</v>
      </c>
      <c r="U503" s="15"/>
      <c r="V503" s="13"/>
    </row>
    <row r="504" spans="13:22" x14ac:dyDescent="0.2">
      <c r="M504" s="32">
        <v>487</v>
      </c>
      <c r="N504" s="15" t="s">
        <v>1147</v>
      </c>
      <c r="O504" s="28" t="str">
        <f>VLOOKUP($M504,'Data (2)'!$B$6:$K$625,3+Suburb!$O$9)</f>
        <v>39.4</v>
      </c>
      <c r="P504" s="26">
        <f t="shared" si="37"/>
        <v>39.404869999999995</v>
      </c>
      <c r="Q504" s="15">
        <f t="shared" si="38"/>
        <v>34</v>
      </c>
      <c r="R504" s="15" t="str">
        <f t="shared" si="39"/>
        <v>Park Orchards</v>
      </c>
      <c r="S504" s="26" t="str">
        <f t="shared" si="40"/>
        <v>12.9</v>
      </c>
      <c r="T504" s="15">
        <f t="shared" si="41"/>
        <v>12.9</v>
      </c>
      <c r="U504" s="15"/>
      <c r="V504" s="13"/>
    </row>
    <row r="505" spans="13:22" x14ac:dyDescent="0.2">
      <c r="M505" s="32">
        <v>488</v>
      </c>
      <c r="N505" s="15" t="s">
        <v>1149</v>
      </c>
      <c r="O505" s="28" t="str">
        <f>VLOOKUP($M505,'Data (2)'!$B$6:$K$625,3+Suburb!$O$9)</f>
        <v>13.9</v>
      </c>
      <c r="P505" s="26">
        <f t="shared" si="37"/>
        <v>13.90488</v>
      </c>
      <c r="Q505" s="15">
        <f t="shared" si="38"/>
        <v>458</v>
      </c>
      <c r="R505" s="15" t="str">
        <f t="shared" si="39"/>
        <v xml:space="preserve">Panmure/Nullawarre and surrounds </v>
      </c>
      <c r="S505" s="26" t="str">
        <f t="shared" si="40"/>
        <v>12.9</v>
      </c>
      <c r="T505" s="15">
        <f t="shared" si="41"/>
        <v>12.9</v>
      </c>
      <c r="U505" s="15"/>
      <c r="V505" s="13"/>
    </row>
    <row r="506" spans="13:22" x14ac:dyDescent="0.2">
      <c r="M506" s="32">
        <v>489</v>
      </c>
      <c r="N506" s="15" t="s">
        <v>1151</v>
      </c>
      <c r="O506" s="28" t="str">
        <f>VLOOKUP($M506,'Data (2)'!$B$6:$K$625,3+Suburb!$O$9)</f>
        <v>14.3</v>
      </c>
      <c r="P506" s="26">
        <f t="shared" si="37"/>
        <v>14.30489</v>
      </c>
      <c r="Q506" s="15">
        <f t="shared" si="38"/>
        <v>448</v>
      </c>
      <c r="R506" s="15" t="str">
        <f t="shared" si="39"/>
        <v xml:space="preserve">Keilor </v>
      </c>
      <c r="S506" s="26" t="str">
        <f t="shared" si="40"/>
        <v>12.9</v>
      </c>
      <c r="T506" s="15">
        <f t="shared" si="41"/>
        <v>12.9</v>
      </c>
      <c r="U506" s="15"/>
      <c r="V506" s="13"/>
    </row>
    <row r="507" spans="13:22" x14ac:dyDescent="0.2">
      <c r="M507" s="32">
        <v>490</v>
      </c>
      <c r="N507" s="15" t="s">
        <v>1152</v>
      </c>
      <c r="O507" s="28" t="str">
        <f>VLOOKUP($M507,'Data (2)'!$B$6:$K$625,3+Suburb!$O$9)</f>
        <v>14.3</v>
      </c>
      <c r="P507" s="26">
        <f t="shared" si="37"/>
        <v>14.3049</v>
      </c>
      <c r="Q507" s="15">
        <f t="shared" si="38"/>
        <v>447</v>
      </c>
      <c r="R507" s="15" t="str">
        <f t="shared" si="39"/>
        <v xml:space="preserve">Fairfield </v>
      </c>
      <c r="S507" s="26" t="str">
        <f t="shared" si="40"/>
        <v>12.9</v>
      </c>
      <c r="T507" s="15">
        <f t="shared" si="41"/>
        <v>12.9</v>
      </c>
      <c r="U507" s="15"/>
      <c r="V507" s="13"/>
    </row>
    <row r="508" spans="13:22" x14ac:dyDescent="0.2">
      <c r="M508" s="32">
        <v>491</v>
      </c>
      <c r="N508" s="15" t="s">
        <v>1153</v>
      </c>
      <c r="O508" s="28" t="str">
        <f>VLOOKUP($M508,'Data (2)'!$B$6:$K$625,3+Suburb!$O$9)</f>
        <v>26.1</v>
      </c>
      <c r="P508" s="26">
        <f t="shared" si="37"/>
        <v>26.10491</v>
      </c>
      <c r="Q508" s="15">
        <f t="shared" si="38"/>
        <v>163</v>
      </c>
      <c r="R508" s="15" t="str">
        <f t="shared" si="39"/>
        <v xml:space="preserve">Preston </v>
      </c>
      <c r="S508" s="26" t="str">
        <f t="shared" si="40"/>
        <v>12.8</v>
      </c>
      <c r="T508" s="15">
        <f t="shared" si="41"/>
        <v>12.8</v>
      </c>
      <c r="U508" s="15"/>
      <c r="V508" s="13"/>
    </row>
    <row r="509" spans="13:22" x14ac:dyDescent="0.2">
      <c r="M509" s="32">
        <v>492</v>
      </c>
      <c r="N509" s="15" t="s">
        <v>1154</v>
      </c>
      <c r="O509" s="28" t="str">
        <f>VLOOKUP($M509,'Data (2)'!$B$6:$K$625,3+Suburb!$O$9)</f>
        <v>24.2</v>
      </c>
      <c r="P509" s="26">
        <f t="shared" si="37"/>
        <v>24.204919999999998</v>
      </c>
      <c r="Q509" s="15">
        <f t="shared" si="38"/>
        <v>212</v>
      </c>
      <c r="R509" s="15" t="str">
        <f t="shared" si="39"/>
        <v xml:space="preserve">Healesville and surrounds </v>
      </c>
      <c r="S509" s="26" t="str">
        <f t="shared" si="40"/>
        <v>12.8</v>
      </c>
      <c r="T509" s="15">
        <f t="shared" si="41"/>
        <v>12.8</v>
      </c>
      <c r="U509" s="15"/>
      <c r="V509" s="13"/>
    </row>
    <row r="510" spans="13:22" x14ac:dyDescent="0.2">
      <c r="M510" s="32">
        <v>493</v>
      </c>
      <c r="N510" s="15" t="s">
        <v>1155</v>
      </c>
      <c r="O510" s="28" t="str">
        <f>VLOOKUP($M510,'Data (2)'!$B$6:$K$625,3+Suburb!$O$9)</f>
        <v>12.7</v>
      </c>
      <c r="P510" s="26">
        <f t="shared" si="37"/>
        <v>12.704929999999999</v>
      </c>
      <c r="Q510" s="15">
        <f t="shared" si="38"/>
        <v>494</v>
      </c>
      <c r="R510" s="15" t="str">
        <f t="shared" si="39"/>
        <v xml:space="preserve">Croydon </v>
      </c>
      <c r="S510" s="26" t="str">
        <f t="shared" si="40"/>
        <v>12.8</v>
      </c>
      <c r="T510" s="15">
        <f t="shared" si="41"/>
        <v>12.8</v>
      </c>
      <c r="U510" s="15"/>
      <c r="V510" s="13"/>
    </row>
    <row r="511" spans="13:22" x14ac:dyDescent="0.2">
      <c r="M511" s="32">
        <v>494</v>
      </c>
      <c r="N511" s="15" t="s">
        <v>1156</v>
      </c>
      <c r="O511" s="28" t="str">
        <f>VLOOKUP($M511,'Data (2)'!$B$6:$K$625,3+Suburb!$O$9)</f>
        <v>16.9</v>
      </c>
      <c r="P511" s="26">
        <f t="shared" si="37"/>
        <v>16.90494</v>
      </c>
      <c r="Q511" s="15">
        <f t="shared" si="38"/>
        <v>380</v>
      </c>
      <c r="R511" s="15" t="str">
        <f t="shared" si="39"/>
        <v xml:space="preserve">Sandringham </v>
      </c>
      <c r="S511" s="26" t="str">
        <f t="shared" si="40"/>
        <v>12.7</v>
      </c>
      <c r="T511" s="15">
        <f t="shared" si="41"/>
        <v>12.7</v>
      </c>
      <c r="U511" s="15"/>
      <c r="V511" s="13"/>
    </row>
    <row r="512" spans="13:22" x14ac:dyDescent="0.2">
      <c r="M512" s="32">
        <v>495</v>
      </c>
      <c r="N512" s="15" t="s">
        <v>1157</v>
      </c>
      <c r="O512" s="28" t="str">
        <f>VLOOKUP($M512,'Data (2)'!$B$6:$K$625,3+Suburb!$O$9)</f>
        <v>13.0</v>
      </c>
      <c r="P512" s="26">
        <f t="shared" si="37"/>
        <v>13.004949999999999</v>
      </c>
      <c r="Q512" s="15">
        <f t="shared" si="38"/>
        <v>483</v>
      </c>
      <c r="R512" s="15" t="str">
        <f t="shared" si="39"/>
        <v xml:space="preserve">Coburg </v>
      </c>
      <c r="S512" s="26" t="str">
        <f t="shared" si="40"/>
        <v>12.7</v>
      </c>
      <c r="T512" s="15">
        <f t="shared" si="41"/>
        <v>12.7</v>
      </c>
      <c r="U512" s="15"/>
      <c r="V512" s="13"/>
    </row>
    <row r="513" spans="13:21" x14ac:dyDescent="0.2">
      <c r="M513" s="32">
        <v>496</v>
      </c>
      <c r="N513" s="15" t="s">
        <v>1158</v>
      </c>
      <c r="O513" s="28" t="str">
        <f>VLOOKUP($M513,'Data (2)'!$B$6:$K$625,3+Suburb!$O$9)</f>
        <v>20.3</v>
      </c>
      <c r="P513" s="26">
        <f t="shared" si="37"/>
        <v>20.304960000000001</v>
      </c>
      <c r="Q513" s="15">
        <f t="shared" si="38"/>
        <v>305</v>
      </c>
      <c r="R513" s="15" t="str">
        <f t="shared" si="39"/>
        <v xml:space="preserve">Tooradin and surrounds </v>
      </c>
      <c r="S513" s="26" t="str">
        <f t="shared" si="40"/>
        <v>12.5</v>
      </c>
      <c r="T513" s="15">
        <f t="shared" si="41"/>
        <v>12.5</v>
      </c>
      <c r="U513" s="15"/>
    </row>
    <row r="514" spans="13:21" x14ac:dyDescent="0.2">
      <c r="M514" s="32">
        <v>497</v>
      </c>
      <c r="N514" s="15" t="s">
        <v>1159</v>
      </c>
      <c r="O514" s="28" t="str">
        <f>VLOOKUP($M514,'Data (2)'!$B$6:$K$625,3+Suburb!$O$9)</f>
        <v>34.0</v>
      </c>
      <c r="P514" s="26">
        <f t="shared" si="37"/>
        <v>34.00497</v>
      </c>
      <c r="Q514" s="15">
        <f t="shared" si="38"/>
        <v>65</v>
      </c>
      <c r="R514" s="15" t="str">
        <f t="shared" si="39"/>
        <v xml:space="preserve">Tatura </v>
      </c>
      <c r="S514" s="26" t="str">
        <f t="shared" si="40"/>
        <v>12.5</v>
      </c>
      <c r="T514" s="15">
        <f t="shared" si="41"/>
        <v>12.5</v>
      </c>
      <c r="U514" s="15"/>
    </row>
    <row r="515" spans="13:21" x14ac:dyDescent="0.2">
      <c r="M515" s="32">
        <v>498</v>
      </c>
      <c r="N515" s="15" t="s">
        <v>1162</v>
      </c>
      <c r="O515" s="28" t="str">
        <f>VLOOKUP($M515,'Data (2)'!$B$6:$K$625,3+Suburb!$O$9)</f>
        <v>10.3</v>
      </c>
      <c r="P515" s="26">
        <f t="shared" si="37"/>
        <v>10.30498</v>
      </c>
      <c r="Q515" s="15">
        <f t="shared" si="38"/>
        <v>548</v>
      </c>
      <c r="R515" s="15" t="str">
        <f t="shared" si="39"/>
        <v>Robinvale *</v>
      </c>
      <c r="S515" s="26" t="str">
        <f t="shared" si="40"/>
        <v>12.5</v>
      </c>
      <c r="T515" s="15">
        <f t="shared" si="41"/>
        <v>12.5</v>
      </c>
      <c r="U515" s="15"/>
    </row>
    <row r="516" spans="13:21" x14ac:dyDescent="0.2">
      <c r="M516" s="32">
        <v>499</v>
      </c>
      <c r="N516" s="15" t="s">
        <v>1163</v>
      </c>
      <c r="O516" s="28" t="str">
        <f>VLOOKUP($M516,'Data (2)'!$B$6:$K$625,3+Suburb!$O$9)</f>
        <v>9.1</v>
      </c>
      <c r="P516" s="26">
        <f t="shared" si="37"/>
        <v>9.104989999999999</v>
      </c>
      <c r="Q516" s="15">
        <f t="shared" si="38"/>
        <v>568</v>
      </c>
      <c r="R516" s="15" t="str">
        <f t="shared" si="39"/>
        <v xml:space="preserve">Research </v>
      </c>
      <c r="S516" s="26" t="str">
        <f t="shared" si="40"/>
        <v>12.5</v>
      </c>
      <c r="T516" s="15">
        <f t="shared" si="41"/>
        <v>12.5</v>
      </c>
      <c r="U516" s="15"/>
    </row>
    <row r="517" spans="13:21" x14ac:dyDescent="0.2">
      <c r="M517" s="32">
        <v>500</v>
      </c>
      <c r="N517" s="43" t="s">
        <v>1164</v>
      </c>
      <c r="O517" s="28" t="str">
        <f>VLOOKUP($M517,'Data (2)'!$B$6:$K$625,3+Suburb!$O$9)</f>
        <v>33.3</v>
      </c>
      <c r="P517" s="26">
        <f t="shared" si="37"/>
        <v>33.305</v>
      </c>
      <c r="Q517" s="15">
        <f t="shared" si="38"/>
        <v>71</v>
      </c>
      <c r="R517" s="15" t="str">
        <f t="shared" si="39"/>
        <v xml:space="preserve">Manangatang/Boundary Bend/Nyah </v>
      </c>
      <c r="S517" s="26" t="str">
        <f t="shared" si="40"/>
        <v>12.5</v>
      </c>
      <c r="T517" s="15">
        <f t="shared" si="41"/>
        <v>12.5</v>
      </c>
      <c r="U517" s="15"/>
    </row>
    <row r="518" spans="13:21" x14ac:dyDescent="0.2">
      <c r="M518" s="32">
        <v>501</v>
      </c>
      <c r="N518" s="43" t="s">
        <v>1165</v>
      </c>
      <c r="O518" s="28" t="str">
        <f>VLOOKUP($M518,'Data (2)'!$B$6:$K$625,3+Suburb!$O$9)</f>
        <v>18.5</v>
      </c>
      <c r="P518" s="26">
        <f t="shared" si="37"/>
        <v>18.505009999999999</v>
      </c>
      <c r="Q518" s="15">
        <f t="shared" si="38"/>
        <v>344</v>
      </c>
      <c r="R518" s="15" t="str">
        <f t="shared" si="39"/>
        <v xml:space="preserve">Eltham North </v>
      </c>
      <c r="S518" s="26" t="str">
        <f t="shared" si="40"/>
        <v>12.5</v>
      </c>
      <c r="T518" s="15">
        <f t="shared" si="41"/>
        <v>12.5</v>
      </c>
      <c r="U518" s="15"/>
    </row>
    <row r="519" spans="13:21" x14ac:dyDescent="0.2">
      <c r="M519" s="32">
        <v>502</v>
      </c>
      <c r="N519" s="43" t="s">
        <v>1166</v>
      </c>
      <c r="O519" s="28" t="str">
        <f>VLOOKUP($M519,'Data (2)'!$B$6:$K$625,3+Suburb!$O$9)</f>
        <v>49.1</v>
      </c>
      <c r="P519" s="26">
        <f t="shared" si="37"/>
        <v>49.105020000000003</v>
      </c>
      <c r="Q519" s="15">
        <f t="shared" si="38"/>
        <v>7</v>
      </c>
      <c r="R519" s="15" t="str">
        <f t="shared" si="39"/>
        <v xml:space="preserve">Carrum </v>
      </c>
      <c r="S519" s="26" t="str">
        <f t="shared" si="40"/>
        <v>12.5</v>
      </c>
      <c r="T519" s="15">
        <f t="shared" si="41"/>
        <v>12.5</v>
      </c>
      <c r="U519" s="15"/>
    </row>
    <row r="520" spans="13:21" x14ac:dyDescent="0.2">
      <c r="M520" s="32">
        <v>503</v>
      </c>
      <c r="N520" s="43" t="s">
        <v>1169</v>
      </c>
      <c r="O520" s="28" t="str">
        <f>VLOOKUP($M520,'Data (2)'!$B$6:$K$625,3+Suburb!$O$9)</f>
        <v>34.7</v>
      </c>
      <c r="P520" s="26">
        <f t="shared" si="37"/>
        <v>34.705030000000001</v>
      </c>
      <c r="Q520" s="15">
        <f t="shared" si="38"/>
        <v>58</v>
      </c>
      <c r="R520" s="15" t="str">
        <f t="shared" si="39"/>
        <v>Highett</v>
      </c>
      <c r="S520" s="26" t="str">
        <f t="shared" si="40"/>
        <v>12.4</v>
      </c>
      <c r="T520" s="15">
        <f t="shared" si="41"/>
        <v>12.4</v>
      </c>
      <c r="U520" s="15"/>
    </row>
    <row r="521" spans="13:21" x14ac:dyDescent="0.2">
      <c r="M521" s="32">
        <v>504</v>
      </c>
      <c r="N521" s="15" t="s">
        <v>1171</v>
      </c>
      <c r="O521" s="28" t="str">
        <f>VLOOKUP($M521,'Data (2)'!$B$6:$K$625,3+Suburb!$O$9)</f>
        <v>24.0</v>
      </c>
      <c r="P521" s="26">
        <f t="shared" si="37"/>
        <v>24.005040000000001</v>
      </c>
      <c r="Q521" s="15">
        <f t="shared" si="38"/>
        <v>217</v>
      </c>
      <c r="R521" s="15" t="str">
        <f t="shared" si="39"/>
        <v xml:space="preserve">Coburg North </v>
      </c>
      <c r="S521" s="26" t="str">
        <f t="shared" si="40"/>
        <v>12.4</v>
      </c>
      <c r="T521" s="15">
        <f t="shared" si="41"/>
        <v>12.4</v>
      </c>
      <c r="U521" s="15"/>
    </row>
    <row r="522" spans="13:21" x14ac:dyDescent="0.2">
      <c r="M522" s="32">
        <v>505</v>
      </c>
      <c r="N522" s="15" t="s">
        <v>1172</v>
      </c>
      <c r="O522" s="28" t="str">
        <f>VLOOKUP($M522,'Data (2)'!$B$6:$K$625,3+Suburb!$O$9)</f>
        <v>36.6</v>
      </c>
      <c r="P522" s="26">
        <f t="shared" si="37"/>
        <v>36.605049999999999</v>
      </c>
      <c r="Q522" s="15">
        <f t="shared" si="38"/>
        <v>50</v>
      </c>
      <c r="R522" s="15" t="str">
        <f t="shared" si="39"/>
        <v xml:space="preserve">Aspendale Gardens </v>
      </c>
      <c r="S522" s="26" t="str">
        <f t="shared" si="40"/>
        <v>12.3</v>
      </c>
      <c r="T522" s="15">
        <f t="shared" si="41"/>
        <v>12.3</v>
      </c>
      <c r="U522" s="15"/>
    </row>
    <row r="523" spans="13:21" x14ac:dyDescent="0.2">
      <c r="M523" s="32">
        <v>506</v>
      </c>
      <c r="N523" s="15" t="s">
        <v>1174</v>
      </c>
      <c r="O523" s="28" t="str">
        <f>VLOOKUP($M523,'Data (2)'!$B$6:$K$625,3+Suburb!$O$9)</f>
        <v>22.2</v>
      </c>
      <c r="P523" s="26">
        <f t="shared" si="37"/>
        <v>22.20506</v>
      </c>
      <c r="Q523" s="15">
        <f t="shared" si="38"/>
        <v>259</v>
      </c>
      <c r="R523" s="15" t="str">
        <f t="shared" si="39"/>
        <v xml:space="preserve">Ringwood North </v>
      </c>
      <c r="S523" s="26" t="str">
        <f t="shared" si="40"/>
        <v>12.1</v>
      </c>
      <c r="T523" s="15">
        <f t="shared" si="41"/>
        <v>12.1</v>
      </c>
      <c r="U523" s="15"/>
    </row>
    <row r="524" spans="13:21" x14ac:dyDescent="0.2">
      <c r="M524" s="32">
        <v>507</v>
      </c>
      <c r="N524" s="15" t="s">
        <v>1175</v>
      </c>
      <c r="O524" s="28" t="str">
        <f>VLOOKUP($M524,'Data (2)'!$B$6:$K$625,3+Suburb!$O$9)</f>
        <v>27.3</v>
      </c>
      <c r="P524" s="26">
        <f t="shared" si="37"/>
        <v>27.305070000000001</v>
      </c>
      <c r="Q524" s="15">
        <f t="shared" si="38"/>
        <v>145</v>
      </c>
      <c r="R524" s="15" t="str">
        <f t="shared" si="39"/>
        <v xml:space="preserve">Ascot Vale </v>
      </c>
      <c r="S524" s="26" t="str">
        <f t="shared" si="40"/>
        <v>12.1</v>
      </c>
      <c r="T524" s="15">
        <f t="shared" si="41"/>
        <v>12.1</v>
      </c>
      <c r="U524" s="15"/>
    </row>
    <row r="525" spans="13:21" x14ac:dyDescent="0.2">
      <c r="M525" s="32">
        <v>508</v>
      </c>
      <c r="N525" s="15" t="s">
        <v>1176</v>
      </c>
      <c r="O525" s="28" t="str">
        <f>VLOOKUP($M525,'Data (2)'!$B$6:$K$625,3+Suburb!$O$9)</f>
        <v>43.3</v>
      </c>
      <c r="P525" s="26">
        <f t="shared" si="37"/>
        <v>43.305079999999997</v>
      </c>
      <c r="Q525" s="15">
        <f t="shared" si="38"/>
        <v>18</v>
      </c>
      <c r="R525" s="15" t="str">
        <f t="shared" si="39"/>
        <v xml:space="preserve">Heathcote and surrounds </v>
      </c>
      <c r="S525" s="26" t="str">
        <f t="shared" si="40"/>
        <v>12.0</v>
      </c>
      <c r="T525" s="15">
        <f t="shared" si="41"/>
        <v>12</v>
      </c>
      <c r="U525" s="15"/>
    </row>
    <row r="526" spans="13:21" x14ac:dyDescent="0.2">
      <c r="M526" s="32">
        <v>509</v>
      </c>
      <c r="N526" s="15" t="s">
        <v>1179</v>
      </c>
      <c r="O526" s="28" t="str">
        <f>VLOOKUP($M526,'Data (2)'!$B$6:$K$625,3+Suburb!$O$9)</f>
        <v>18.2</v>
      </c>
      <c r="P526" s="26">
        <f t="shared" si="37"/>
        <v>18.205089999999998</v>
      </c>
      <c r="Q526" s="15">
        <f t="shared" si="38"/>
        <v>352</v>
      </c>
      <c r="R526" s="15" t="str">
        <f t="shared" si="39"/>
        <v>Doreen</v>
      </c>
      <c r="S526" s="26" t="str">
        <f t="shared" si="40"/>
        <v>12.0</v>
      </c>
      <c r="T526" s="15">
        <f t="shared" si="41"/>
        <v>12</v>
      </c>
      <c r="U526" s="15"/>
    </row>
    <row r="527" spans="13:21" x14ac:dyDescent="0.2">
      <c r="M527" s="32">
        <v>510</v>
      </c>
      <c r="N527" s="15" t="s">
        <v>1180</v>
      </c>
      <c r="O527" s="28" t="str">
        <f>VLOOKUP($M527,'Data (2)'!$B$6:$K$625,3+Suburb!$O$9)</f>
        <v>28.1</v>
      </c>
      <c r="P527" s="26">
        <f t="shared" si="37"/>
        <v>28.1051</v>
      </c>
      <c r="Q527" s="15">
        <f t="shared" si="38"/>
        <v>140</v>
      </c>
      <c r="R527" s="15" t="str">
        <f t="shared" si="39"/>
        <v xml:space="preserve">Dennington </v>
      </c>
      <c r="S527" s="26" t="str">
        <f t="shared" si="40"/>
        <v>12.0</v>
      </c>
      <c r="T527" s="15">
        <f t="shared" si="41"/>
        <v>12</v>
      </c>
      <c r="U527" s="15"/>
    </row>
    <row r="528" spans="13:21" x14ac:dyDescent="0.2">
      <c r="M528" s="32">
        <v>511</v>
      </c>
      <c r="N528" s="15" t="s">
        <v>1182</v>
      </c>
      <c r="O528" s="28" t="str">
        <f>VLOOKUP($M528,'Data (2)'!$B$6:$K$625,3+Suburb!$O$9)</f>
        <v>33.3</v>
      </c>
      <c r="P528" s="26">
        <f t="shared" si="37"/>
        <v>33.305109999999999</v>
      </c>
      <c r="Q528" s="15">
        <f t="shared" si="38"/>
        <v>70</v>
      </c>
      <c r="R528" s="15" t="str">
        <f t="shared" si="39"/>
        <v xml:space="preserve">Essendon/Essendon North </v>
      </c>
      <c r="S528" s="26" t="str">
        <f t="shared" si="40"/>
        <v>11.9</v>
      </c>
      <c r="T528" s="15">
        <f t="shared" si="41"/>
        <v>11.9</v>
      </c>
      <c r="U528" s="15"/>
    </row>
    <row r="529" spans="13:21" x14ac:dyDescent="0.2">
      <c r="M529" s="32">
        <v>512</v>
      </c>
      <c r="N529" s="15" t="s">
        <v>1183</v>
      </c>
      <c r="O529" s="28" t="str">
        <f>VLOOKUP($M529,'Data (2)'!$B$6:$K$625,3+Suburb!$O$9)</f>
        <v>20.0</v>
      </c>
      <c r="P529" s="26">
        <f t="shared" si="37"/>
        <v>20.005120000000002</v>
      </c>
      <c r="Q529" s="15">
        <f t="shared" si="38"/>
        <v>314</v>
      </c>
      <c r="R529" s="15" t="str">
        <f t="shared" si="39"/>
        <v xml:space="preserve">Eltham </v>
      </c>
      <c r="S529" s="26" t="str">
        <f t="shared" si="40"/>
        <v>11.9</v>
      </c>
      <c r="T529" s="15">
        <f t="shared" si="41"/>
        <v>11.9</v>
      </c>
      <c r="U529" s="15"/>
    </row>
    <row r="530" spans="13:21" x14ac:dyDescent="0.2">
      <c r="M530" s="32">
        <v>513</v>
      </c>
      <c r="N530" s="15" t="s">
        <v>1185</v>
      </c>
      <c r="O530" s="28" t="str">
        <f>VLOOKUP($M530,'Data (2)'!$B$6:$K$625,3+Suburb!$O$9)</f>
        <v>7.6</v>
      </c>
      <c r="P530" s="26">
        <f t="shared" ref="P530:P593" si="42">O530+0.00001*M530</f>
        <v>7.6051299999999999</v>
      </c>
      <c r="Q530" s="15">
        <f t="shared" si="38"/>
        <v>588</v>
      </c>
      <c r="R530" s="15" t="str">
        <f t="shared" si="39"/>
        <v xml:space="preserve">Dromana </v>
      </c>
      <c r="S530" s="26" t="str">
        <f t="shared" si="40"/>
        <v>11.9</v>
      </c>
      <c r="T530" s="15">
        <f t="shared" si="41"/>
        <v>11.9</v>
      </c>
      <c r="U530" s="15"/>
    </row>
    <row r="531" spans="13:21" x14ac:dyDescent="0.2">
      <c r="M531" s="32">
        <v>514</v>
      </c>
      <c r="N531" s="15" t="s">
        <v>1186</v>
      </c>
      <c r="O531" s="28" t="str">
        <f>VLOOKUP($M531,'Data (2)'!$B$6:$K$625,3+Suburb!$O$9)</f>
        <v>22.2</v>
      </c>
      <c r="P531" s="26">
        <f t="shared" si="42"/>
        <v>22.20514</v>
      </c>
      <c r="Q531" s="15">
        <f t="shared" ref="Q531:Q594" si="43">RANK(P531,P$18:P$637)</f>
        <v>258</v>
      </c>
      <c r="R531" s="15" t="str">
        <f t="shared" ref="R531:R594" si="44">VLOOKUP(MATCH($M531,$Q$18:$Q$637,0),$M$18:$O$637,2)</f>
        <v xml:space="preserve">Ashburton </v>
      </c>
      <c r="S531" s="26" t="str">
        <f t="shared" ref="S531:S594" si="45">VLOOKUP(MATCH($M531,$Q$18:$Q$637,0),$M$18:$O$637,3)</f>
        <v>11.9</v>
      </c>
      <c r="T531" s="15">
        <f t="shared" ref="T531:T594" si="46">ABS(S531)</f>
        <v>11.9</v>
      </c>
      <c r="U531" s="15"/>
    </row>
    <row r="532" spans="13:21" x14ac:dyDescent="0.2">
      <c r="M532" s="32">
        <v>515</v>
      </c>
      <c r="N532" s="15" t="s">
        <v>1187</v>
      </c>
      <c r="O532" s="28" t="str">
        <f>VLOOKUP($M532,'Data (2)'!$B$6:$K$625,3+Suburb!$O$9)</f>
        <v>20.9</v>
      </c>
      <c r="P532" s="26">
        <f t="shared" si="42"/>
        <v>20.905149999999999</v>
      </c>
      <c r="Q532" s="15">
        <f t="shared" si="43"/>
        <v>289</v>
      </c>
      <c r="R532" s="15" t="str">
        <f t="shared" si="44"/>
        <v xml:space="preserve">Vermont South </v>
      </c>
      <c r="S532" s="26" t="str">
        <f t="shared" si="45"/>
        <v>11.8</v>
      </c>
      <c r="T532" s="15">
        <f t="shared" si="46"/>
        <v>11.8</v>
      </c>
      <c r="U532" s="15"/>
    </row>
    <row r="533" spans="13:21" x14ac:dyDescent="0.2">
      <c r="M533" s="32">
        <v>516</v>
      </c>
      <c r="N533" s="15" t="s">
        <v>1188</v>
      </c>
      <c r="O533" s="28" t="str">
        <f>VLOOKUP($M533,'Data (2)'!$B$6:$K$625,3+Suburb!$O$9)</f>
        <v>20.1</v>
      </c>
      <c r="P533" s="26">
        <f t="shared" si="42"/>
        <v>20.105160000000001</v>
      </c>
      <c r="Q533" s="15">
        <f t="shared" si="43"/>
        <v>309</v>
      </c>
      <c r="R533" s="15" t="str">
        <f t="shared" si="44"/>
        <v xml:space="preserve">Strathfieldsaye </v>
      </c>
      <c r="S533" s="26" t="str">
        <f t="shared" si="45"/>
        <v>11.8</v>
      </c>
      <c r="T533" s="15">
        <f t="shared" si="46"/>
        <v>11.8</v>
      </c>
      <c r="U533" s="15"/>
    </row>
    <row r="534" spans="13:21" x14ac:dyDescent="0.2">
      <c r="M534" s="32">
        <v>517</v>
      </c>
      <c r="N534" s="15" t="s">
        <v>1190</v>
      </c>
      <c r="O534" s="28" t="str">
        <f>VLOOKUP($M534,'Data (2)'!$B$6:$K$625,3+Suburb!$O$9)</f>
        <v>16.5</v>
      </c>
      <c r="P534" s="26">
        <f t="shared" si="42"/>
        <v>16.50517</v>
      </c>
      <c r="Q534" s="15">
        <f t="shared" si="43"/>
        <v>393</v>
      </c>
      <c r="R534" s="15" t="str">
        <f t="shared" si="44"/>
        <v xml:space="preserve">Mont Albert </v>
      </c>
      <c r="S534" s="26" t="str">
        <f t="shared" si="45"/>
        <v>11.8</v>
      </c>
      <c r="T534" s="15">
        <f t="shared" si="46"/>
        <v>11.8</v>
      </c>
      <c r="U534" s="15"/>
    </row>
    <row r="535" spans="13:21" x14ac:dyDescent="0.2">
      <c r="M535" s="32">
        <v>518</v>
      </c>
      <c r="N535" s="15" t="s">
        <v>1192</v>
      </c>
      <c r="O535" s="28" t="str">
        <f>VLOOKUP($M535,'Data (2)'!$B$6:$K$625,3+Suburb!$O$9)</f>
        <v>23.3</v>
      </c>
      <c r="P535" s="26">
        <f t="shared" si="42"/>
        <v>23.30518</v>
      </c>
      <c r="Q535" s="15">
        <f t="shared" si="43"/>
        <v>235</v>
      </c>
      <c r="R535" s="15" t="str">
        <f t="shared" si="44"/>
        <v xml:space="preserve">Malvern/Kooyong </v>
      </c>
      <c r="S535" s="26" t="str">
        <f t="shared" si="45"/>
        <v>11.8</v>
      </c>
      <c r="T535" s="15">
        <f t="shared" si="46"/>
        <v>11.8</v>
      </c>
      <c r="U535" s="15"/>
    </row>
    <row r="536" spans="13:21" x14ac:dyDescent="0.2">
      <c r="M536" s="32">
        <v>519</v>
      </c>
      <c r="N536" s="15" t="s">
        <v>1193</v>
      </c>
      <c r="O536" s="28" t="str">
        <f>VLOOKUP($M536,'Data (2)'!$B$6:$K$625,3+Suburb!$O$9)</f>
        <v>20.3</v>
      </c>
      <c r="P536" s="26">
        <f t="shared" si="42"/>
        <v>20.30519</v>
      </c>
      <c r="Q536" s="15">
        <f t="shared" si="43"/>
        <v>304</v>
      </c>
      <c r="R536" s="15" t="str">
        <f t="shared" si="44"/>
        <v xml:space="preserve">Loddon Rural North </v>
      </c>
      <c r="S536" s="26" t="str">
        <f t="shared" si="45"/>
        <v>11.8</v>
      </c>
      <c r="T536" s="15">
        <f t="shared" si="46"/>
        <v>11.8</v>
      </c>
      <c r="U536" s="15"/>
    </row>
    <row r="537" spans="13:21" x14ac:dyDescent="0.2">
      <c r="M537" s="32">
        <v>520</v>
      </c>
      <c r="N537" s="15" t="s">
        <v>1194</v>
      </c>
      <c r="O537" s="28" t="str">
        <f>VLOOKUP($M537,'Data (2)'!$B$6:$K$625,3+Suburb!$O$9)</f>
        <v>26.7</v>
      </c>
      <c r="P537" s="26">
        <f t="shared" si="42"/>
        <v>26.705199999999998</v>
      </c>
      <c r="Q537" s="15">
        <f t="shared" si="43"/>
        <v>153</v>
      </c>
      <c r="R537" s="15" t="str">
        <f t="shared" si="44"/>
        <v xml:space="preserve">Hurstbridge </v>
      </c>
      <c r="S537" s="26" t="str">
        <f t="shared" si="45"/>
        <v>11.8</v>
      </c>
      <c r="T537" s="15">
        <f t="shared" si="46"/>
        <v>11.8</v>
      </c>
      <c r="U537" s="15"/>
    </row>
    <row r="538" spans="13:21" x14ac:dyDescent="0.2">
      <c r="M538" s="32">
        <v>521</v>
      </c>
      <c r="N538" s="15" t="s">
        <v>1195</v>
      </c>
      <c r="O538" s="28" t="str">
        <f>VLOOKUP($M538,'Data (2)'!$B$6:$K$625,3+Suburb!$O$9)</f>
        <v>28.2</v>
      </c>
      <c r="P538" s="26">
        <f t="shared" si="42"/>
        <v>28.205210000000001</v>
      </c>
      <c r="Q538" s="15">
        <f t="shared" si="43"/>
        <v>138</v>
      </c>
      <c r="R538" s="15" t="str">
        <f t="shared" si="44"/>
        <v xml:space="preserve">Huntingdale </v>
      </c>
      <c r="S538" s="26" t="str">
        <f t="shared" si="45"/>
        <v>11.8</v>
      </c>
      <c r="T538" s="15">
        <f t="shared" si="46"/>
        <v>11.8</v>
      </c>
      <c r="U538" s="15"/>
    </row>
    <row r="539" spans="13:21" x14ac:dyDescent="0.2">
      <c r="M539" s="32">
        <v>522</v>
      </c>
      <c r="N539" s="15" t="s">
        <v>1196</v>
      </c>
      <c r="O539" s="28" t="str">
        <f>VLOOKUP($M539,'Data (2)'!$B$6:$K$625,3+Suburb!$O$9)</f>
        <v>22.7</v>
      </c>
      <c r="P539" s="26">
        <f t="shared" si="42"/>
        <v>22.705220000000001</v>
      </c>
      <c r="Q539" s="15">
        <f t="shared" si="43"/>
        <v>253</v>
      </c>
      <c r="R539" s="15" t="str">
        <f t="shared" si="44"/>
        <v xml:space="preserve">Huntingdale </v>
      </c>
      <c r="S539" s="26" t="str">
        <f t="shared" si="45"/>
        <v>11.8</v>
      </c>
      <c r="T539" s="15">
        <f t="shared" si="46"/>
        <v>11.8</v>
      </c>
      <c r="U539" s="15"/>
    </row>
    <row r="540" spans="13:21" x14ac:dyDescent="0.2">
      <c r="M540" s="32">
        <v>523</v>
      </c>
      <c r="N540" s="15" t="s">
        <v>1197</v>
      </c>
      <c r="O540" s="28" t="str">
        <f>VLOOKUP($M540,'Data (2)'!$B$6:$K$625,3+Suburb!$O$9)</f>
        <v>30.3</v>
      </c>
      <c r="P540" s="26">
        <f t="shared" si="42"/>
        <v>30.305230000000002</v>
      </c>
      <c r="Q540" s="15">
        <f t="shared" si="43"/>
        <v>103</v>
      </c>
      <c r="R540" s="15" t="str">
        <f t="shared" si="44"/>
        <v xml:space="preserve">Flinders </v>
      </c>
      <c r="S540" s="26" t="str">
        <f t="shared" si="45"/>
        <v>11.8</v>
      </c>
      <c r="T540" s="15">
        <f t="shared" si="46"/>
        <v>11.8</v>
      </c>
      <c r="U540" s="15"/>
    </row>
    <row r="541" spans="13:21" x14ac:dyDescent="0.2">
      <c r="M541" s="32">
        <v>524</v>
      </c>
      <c r="N541" s="15" t="s">
        <v>1199</v>
      </c>
      <c r="O541" s="28" t="str">
        <f>VLOOKUP($M541,'Data (2)'!$B$6:$K$625,3+Suburb!$O$9)</f>
        <v>28.6</v>
      </c>
      <c r="P541" s="26">
        <f t="shared" si="42"/>
        <v>28.605240000000002</v>
      </c>
      <c r="Q541" s="15">
        <f t="shared" si="43"/>
        <v>129</v>
      </c>
      <c r="R541" s="15" t="str">
        <f t="shared" si="44"/>
        <v xml:space="preserve">Black Rock </v>
      </c>
      <c r="S541" s="26" t="str">
        <f t="shared" si="45"/>
        <v>11.8</v>
      </c>
      <c r="T541" s="15">
        <f t="shared" si="46"/>
        <v>11.8</v>
      </c>
      <c r="U541" s="15"/>
    </row>
    <row r="542" spans="13:21" x14ac:dyDescent="0.2">
      <c r="M542" s="32">
        <v>525</v>
      </c>
      <c r="N542" s="15" t="s">
        <v>1200</v>
      </c>
      <c r="O542" s="28" t="str">
        <f>VLOOKUP($M542,'Data (2)'!$B$6:$K$625,3+Suburb!$O$9)</f>
        <v>11.1</v>
      </c>
      <c r="P542" s="26">
        <f t="shared" si="42"/>
        <v>11.10525</v>
      </c>
      <c r="Q542" s="15">
        <f t="shared" si="43"/>
        <v>537</v>
      </c>
      <c r="R542" s="15" t="str">
        <f t="shared" si="44"/>
        <v xml:space="preserve">Upwey </v>
      </c>
      <c r="S542" s="26" t="str">
        <f t="shared" si="45"/>
        <v>11.6</v>
      </c>
      <c r="T542" s="15">
        <f t="shared" si="46"/>
        <v>11.6</v>
      </c>
      <c r="U542" s="15"/>
    </row>
    <row r="543" spans="13:21" x14ac:dyDescent="0.2">
      <c r="M543" s="32">
        <v>526</v>
      </c>
      <c r="N543" s="15" t="s">
        <v>1201</v>
      </c>
      <c r="O543" s="28" t="str">
        <f>VLOOKUP($M543,'Data (2)'!$B$6:$K$625,3+Suburb!$O$9)</f>
        <v>27.6</v>
      </c>
      <c r="P543" s="26">
        <f t="shared" si="42"/>
        <v>27.605260000000001</v>
      </c>
      <c r="Q543" s="15">
        <f t="shared" si="43"/>
        <v>142</v>
      </c>
      <c r="R543" s="15" t="str">
        <f t="shared" si="44"/>
        <v xml:space="preserve">Blackburn North </v>
      </c>
      <c r="S543" s="26" t="str">
        <f t="shared" si="45"/>
        <v>11.6</v>
      </c>
      <c r="T543" s="15">
        <f t="shared" si="46"/>
        <v>11.6</v>
      </c>
      <c r="U543" s="15"/>
    </row>
    <row r="544" spans="13:21" x14ac:dyDescent="0.2">
      <c r="M544" s="32">
        <v>527</v>
      </c>
      <c r="N544" s="15" t="s">
        <v>1202</v>
      </c>
      <c r="O544" s="28" t="str">
        <f>VLOOKUP($M544,'Data (2)'!$B$6:$K$625,3+Suburb!$O$9)</f>
        <v>16.5</v>
      </c>
      <c r="P544" s="26">
        <f t="shared" si="42"/>
        <v>16.505269999999999</v>
      </c>
      <c r="Q544" s="15">
        <f t="shared" si="43"/>
        <v>392</v>
      </c>
      <c r="R544" s="15" t="str">
        <f t="shared" si="44"/>
        <v xml:space="preserve">Warracknabeal/Brim </v>
      </c>
      <c r="S544" s="26" t="str">
        <f t="shared" si="45"/>
        <v>11.5</v>
      </c>
      <c r="T544" s="15">
        <f t="shared" si="46"/>
        <v>11.5</v>
      </c>
      <c r="U544" s="15"/>
    </row>
    <row r="545" spans="13:21" x14ac:dyDescent="0.2">
      <c r="M545" s="32">
        <v>528</v>
      </c>
      <c r="N545" s="15" t="s">
        <v>1203</v>
      </c>
      <c r="O545" s="28" t="str">
        <f>VLOOKUP($M545,'Data (2)'!$B$6:$K$625,3+Suburb!$O$9)</f>
        <v>15.5</v>
      </c>
      <c r="P545" s="26">
        <f t="shared" si="42"/>
        <v>15.505280000000001</v>
      </c>
      <c r="Q545" s="15">
        <f t="shared" si="43"/>
        <v>418</v>
      </c>
      <c r="R545" s="15" t="str">
        <f t="shared" si="44"/>
        <v xml:space="preserve">Port Melbourne </v>
      </c>
      <c r="S545" s="26" t="str">
        <f t="shared" si="45"/>
        <v>11.5</v>
      </c>
      <c r="T545" s="15">
        <f t="shared" si="46"/>
        <v>11.5</v>
      </c>
      <c r="U545" s="15"/>
    </row>
    <row r="546" spans="13:21" x14ac:dyDescent="0.2">
      <c r="M546" s="32">
        <v>529</v>
      </c>
      <c r="N546" s="15" t="s">
        <v>1204</v>
      </c>
      <c r="O546" s="28" t="str">
        <f>VLOOKUP($M546,'Data (2)'!$B$6:$K$625,3+Suburb!$O$9)</f>
        <v>34.6</v>
      </c>
      <c r="P546" s="26">
        <f t="shared" si="42"/>
        <v>34.605290000000004</v>
      </c>
      <c r="Q546" s="15">
        <f t="shared" si="43"/>
        <v>59</v>
      </c>
      <c r="R546" s="15" t="str">
        <f t="shared" si="44"/>
        <v xml:space="preserve">Kensington </v>
      </c>
      <c r="S546" s="26" t="str">
        <f t="shared" si="45"/>
        <v>11.5</v>
      </c>
      <c r="T546" s="15">
        <f t="shared" si="46"/>
        <v>11.5</v>
      </c>
      <c r="U546" s="15"/>
    </row>
    <row r="547" spans="13:21" x14ac:dyDescent="0.2">
      <c r="M547" s="32">
        <v>530</v>
      </c>
      <c r="N547" s="15" t="s">
        <v>1205</v>
      </c>
      <c r="O547" s="28" t="str">
        <f>VLOOKUP($M547,'Data (2)'!$B$6:$K$625,3+Suburb!$O$9)</f>
        <v>23.7</v>
      </c>
      <c r="P547" s="26">
        <f t="shared" si="42"/>
        <v>23.705299999999998</v>
      </c>
      <c r="Q547" s="15">
        <f t="shared" si="43"/>
        <v>223</v>
      </c>
      <c r="R547" s="15" t="str">
        <f t="shared" si="44"/>
        <v xml:space="preserve">Daylesford/Hepburn </v>
      </c>
      <c r="S547" s="26" t="str">
        <f t="shared" si="45"/>
        <v>11.5</v>
      </c>
      <c r="T547" s="15">
        <f t="shared" si="46"/>
        <v>11.5</v>
      </c>
      <c r="U547" s="15"/>
    </row>
    <row r="548" spans="13:21" x14ac:dyDescent="0.2">
      <c r="M548" s="32">
        <v>531</v>
      </c>
      <c r="N548" s="15" t="s">
        <v>1206</v>
      </c>
      <c r="O548" s="28" t="str">
        <f>VLOOKUP($M548,'Data (2)'!$B$6:$K$625,3+Suburb!$O$9)</f>
        <v>30.6</v>
      </c>
      <c r="P548" s="26">
        <f t="shared" si="42"/>
        <v>30.605310000000003</v>
      </c>
      <c r="Q548" s="15">
        <f t="shared" si="43"/>
        <v>97</v>
      </c>
      <c r="R548" s="15" t="str">
        <f t="shared" si="44"/>
        <v xml:space="preserve">Maiden Gully </v>
      </c>
      <c r="S548" s="26" t="str">
        <f t="shared" si="45"/>
        <v>11.4</v>
      </c>
      <c r="T548" s="15">
        <f t="shared" si="46"/>
        <v>11.4</v>
      </c>
      <c r="U548" s="15"/>
    </row>
    <row r="549" spans="13:21" x14ac:dyDescent="0.2">
      <c r="M549" s="32">
        <v>532</v>
      </c>
      <c r="N549" s="15" t="s">
        <v>1207</v>
      </c>
      <c r="O549" s="28" t="str">
        <f>VLOOKUP($M549,'Data (2)'!$B$6:$K$625,3+Suburb!$O$9)</f>
        <v>24.4</v>
      </c>
      <c r="P549" s="26">
        <f t="shared" si="42"/>
        <v>24.40532</v>
      </c>
      <c r="Q549" s="15">
        <f t="shared" si="43"/>
        <v>208</v>
      </c>
      <c r="R549" s="15" t="str">
        <f t="shared" si="44"/>
        <v xml:space="preserve">Kew </v>
      </c>
      <c r="S549" s="26" t="str">
        <f t="shared" si="45"/>
        <v>11.4</v>
      </c>
      <c r="T549" s="15">
        <f t="shared" si="46"/>
        <v>11.4</v>
      </c>
      <c r="U549" s="15"/>
    </row>
    <row r="550" spans="13:21" x14ac:dyDescent="0.2">
      <c r="M550" s="32">
        <v>533</v>
      </c>
      <c r="N550" s="15" t="s">
        <v>1208</v>
      </c>
      <c r="O550" s="28" t="str">
        <f>VLOOKUP($M550,'Data (2)'!$B$6:$K$625,3+Suburb!$O$9)</f>
        <v>11.8</v>
      </c>
      <c r="P550" s="26">
        <f t="shared" si="42"/>
        <v>11.805330000000001</v>
      </c>
      <c r="Q550" s="15">
        <f t="shared" si="43"/>
        <v>516</v>
      </c>
      <c r="R550" s="15" t="str">
        <f t="shared" si="44"/>
        <v xml:space="preserve">Brunswick </v>
      </c>
      <c r="S550" s="26" t="str">
        <f t="shared" si="45"/>
        <v>11.3</v>
      </c>
      <c r="T550" s="15">
        <f t="shared" si="46"/>
        <v>11.3</v>
      </c>
      <c r="U550" s="15"/>
    </row>
    <row r="551" spans="13:21" x14ac:dyDescent="0.2">
      <c r="M551" s="32">
        <v>534</v>
      </c>
      <c r="N551" s="15" t="s">
        <v>1209</v>
      </c>
      <c r="O551" s="28" t="str">
        <f>VLOOKUP($M551,'Data (2)'!$B$6:$K$625,3+Suburb!$O$9)</f>
        <v>20.3</v>
      </c>
      <c r="P551" s="26">
        <f t="shared" si="42"/>
        <v>20.305340000000001</v>
      </c>
      <c r="Q551" s="15">
        <f t="shared" si="43"/>
        <v>303</v>
      </c>
      <c r="R551" s="15" t="str">
        <f t="shared" si="44"/>
        <v xml:space="preserve">Wonga Park </v>
      </c>
      <c r="S551" s="26" t="str">
        <f t="shared" si="45"/>
        <v>11.1</v>
      </c>
      <c r="T551" s="15">
        <f t="shared" si="46"/>
        <v>11.1</v>
      </c>
      <c r="U551" s="15"/>
    </row>
    <row r="552" spans="13:21" x14ac:dyDescent="0.2">
      <c r="M552" s="32">
        <v>535</v>
      </c>
      <c r="N552" s="15" t="s">
        <v>1210</v>
      </c>
      <c r="O552" s="28" t="str">
        <f>VLOOKUP($M552,'Data (2)'!$B$6:$K$625,3+Suburb!$O$9)</f>
        <v>26.0</v>
      </c>
      <c r="P552" s="26">
        <f t="shared" si="42"/>
        <v>26.00535</v>
      </c>
      <c r="Q552" s="15">
        <f t="shared" si="43"/>
        <v>168</v>
      </c>
      <c r="R552" s="15" t="str">
        <f t="shared" si="44"/>
        <v xml:space="preserve">Wattle Glen </v>
      </c>
      <c r="S552" s="26" t="str">
        <f t="shared" si="45"/>
        <v>11.1</v>
      </c>
      <c r="T552" s="15">
        <f t="shared" si="46"/>
        <v>11.1</v>
      </c>
      <c r="U552" s="15"/>
    </row>
    <row r="553" spans="13:21" x14ac:dyDescent="0.2">
      <c r="M553" s="32">
        <v>536</v>
      </c>
      <c r="N553" s="15" t="s">
        <v>1212</v>
      </c>
      <c r="O553" s="28" t="str">
        <f>VLOOKUP($M553,'Data (2)'!$B$6:$K$625,3+Suburb!$O$9)</f>
        <v>21.9</v>
      </c>
      <c r="P553" s="26">
        <f t="shared" si="42"/>
        <v>21.905359999999998</v>
      </c>
      <c r="Q553" s="15">
        <f t="shared" si="43"/>
        <v>266</v>
      </c>
      <c r="R553" s="15" t="str">
        <f t="shared" si="44"/>
        <v xml:space="preserve">Watsonia North </v>
      </c>
      <c r="S553" s="26" t="str">
        <f t="shared" si="45"/>
        <v>11.1</v>
      </c>
      <c r="T553" s="15">
        <f t="shared" si="46"/>
        <v>11.1</v>
      </c>
      <c r="U553" s="15"/>
    </row>
    <row r="554" spans="13:21" x14ac:dyDescent="0.2">
      <c r="M554" s="32">
        <v>537</v>
      </c>
      <c r="N554" s="15" t="s">
        <v>1213</v>
      </c>
      <c r="O554" s="28" t="str">
        <f>VLOOKUP($M554,'Data (2)'!$B$6:$K$625,3+Suburb!$O$9)</f>
        <v>40.5</v>
      </c>
      <c r="P554" s="26">
        <f t="shared" si="42"/>
        <v>40.505369999999999</v>
      </c>
      <c r="Q554" s="15">
        <f t="shared" si="43"/>
        <v>31</v>
      </c>
      <c r="R554" s="15" t="str">
        <f t="shared" si="44"/>
        <v xml:space="preserve">St Andrews/Arthurs Creek </v>
      </c>
      <c r="S554" s="26" t="str">
        <f t="shared" si="45"/>
        <v>11.1</v>
      </c>
      <c r="T554" s="15">
        <f t="shared" si="46"/>
        <v>11.1</v>
      </c>
      <c r="U554" s="15"/>
    </row>
    <row r="555" spans="13:21" x14ac:dyDescent="0.2">
      <c r="M555" s="32">
        <v>538</v>
      </c>
      <c r="N555" s="15" t="s">
        <v>1214</v>
      </c>
      <c r="O555" s="28" t="str">
        <f>VLOOKUP($M555,'Data (2)'!$B$6:$K$625,3+Suburb!$O$9)</f>
        <v>30.0</v>
      </c>
      <c r="P555" s="26">
        <f t="shared" si="42"/>
        <v>30.005379999999999</v>
      </c>
      <c r="Q555" s="15">
        <f t="shared" si="43"/>
        <v>108</v>
      </c>
      <c r="R555" s="15" t="str">
        <f t="shared" si="44"/>
        <v xml:space="preserve">Panton Hill/Cottles Bridge/Nutfield </v>
      </c>
      <c r="S555" s="26" t="str">
        <f t="shared" si="45"/>
        <v>11.1</v>
      </c>
      <c r="T555" s="15">
        <f t="shared" si="46"/>
        <v>11.1</v>
      </c>
      <c r="U555" s="15"/>
    </row>
    <row r="556" spans="13:21" x14ac:dyDescent="0.2">
      <c r="M556" s="32">
        <v>539</v>
      </c>
      <c r="N556" s="15" t="s">
        <v>1216</v>
      </c>
      <c r="O556" s="28" t="str">
        <f>VLOOKUP($M556,'Data (2)'!$B$6:$K$625,3+Suburb!$O$9)</f>
        <v>16.9</v>
      </c>
      <c r="P556" s="26">
        <f t="shared" si="42"/>
        <v>16.905389999999997</v>
      </c>
      <c r="Q556" s="15">
        <f t="shared" si="43"/>
        <v>379</v>
      </c>
      <c r="R556" s="15" t="str">
        <f t="shared" si="44"/>
        <v xml:space="preserve">Lang Lang/Caldermeade </v>
      </c>
      <c r="S556" s="26" t="str">
        <f t="shared" si="45"/>
        <v>11.1</v>
      </c>
      <c r="T556" s="15">
        <f t="shared" si="46"/>
        <v>11.1</v>
      </c>
      <c r="U556" s="15"/>
    </row>
    <row r="557" spans="13:21" x14ac:dyDescent="0.2">
      <c r="M557" s="32">
        <v>540</v>
      </c>
      <c r="N557" s="15" t="s">
        <v>1217</v>
      </c>
      <c r="O557" s="28" t="str">
        <f>VLOOKUP($M557,'Data (2)'!$B$6:$K$625,3+Suburb!$O$9)</f>
        <v>25.5</v>
      </c>
      <c r="P557" s="26">
        <f t="shared" si="42"/>
        <v>25.505400000000002</v>
      </c>
      <c r="Q557" s="15">
        <f t="shared" si="43"/>
        <v>185</v>
      </c>
      <c r="R557" s="15" t="str">
        <f t="shared" si="44"/>
        <v xml:space="preserve">Beaufort and surrounds </v>
      </c>
      <c r="S557" s="26" t="str">
        <f t="shared" si="45"/>
        <v>11.1</v>
      </c>
      <c r="T557" s="15">
        <f t="shared" si="46"/>
        <v>11.1</v>
      </c>
      <c r="U557" s="15"/>
    </row>
    <row r="558" spans="13:21" x14ac:dyDescent="0.2">
      <c r="M558" s="32">
        <v>541</v>
      </c>
      <c r="N558" s="15" t="s">
        <v>1219</v>
      </c>
      <c r="O558" s="28" t="str">
        <f>VLOOKUP($M558,'Data (2)'!$B$6:$K$625,3+Suburb!$O$9)</f>
        <v>37.0</v>
      </c>
      <c r="P558" s="26">
        <f t="shared" si="42"/>
        <v>37.005409999999998</v>
      </c>
      <c r="Q558" s="15">
        <f t="shared" si="43"/>
        <v>47</v>
      </c>
      <c r="R558" s="15" t="str">
        <f t="shared" si="44"/>
        <v xml:space="preserve">Beaconsfield Upper </v>
      </c>
      <c r="S558" s="26" t="str">
        <f t="shared" si="45"/>
        <v>11.1</v>
      </c>
      <c r="T558" s="15">
        <f t="shared" si="46"/>
        <v>11.1</v>
      </c>
      <c r="U558" s="15"/>
    </row>
    <row r="559" spans="13:21" x14ac:dyDescent="0.2">
      <c r="M559" s="32">
        <v>542</v>
      </c>
      <c r="N559" s="15" t="s">
        <v>1221</v>
      </c>
      <c r="O559" s="28" t="str">
        <f>VLOOKUP($M559,'Data (2)'!$B$6:$K$625,3+Suburb!$O$9)</f>
        <v>25.6</v>
      </c>
      <c r="P559" s="26">
        <f t="shared" si="42"/>
        <v>25.605420000000002</v>
      </c>
      <c r="Q559" s="15">
        <f t="shared" si="43"/>
        <v>180</v>
      </c>
      <c r="R559" s="15" t="str">
        <f t="shared" si="44"/>
        <v xml:space="preserve">Vermont </v>
      </c>
      <c r="S559" s="26" t="str">
        <f t="shared" si="45"/>
        <v>10.9</v>
      </c>
      <c r="T559" s="15">
        <f t="shared" si="46"/>
        <v>10.9</v>
      </c>
      <c r="U559" s="15"/>
    </row>
    <row r="560" spans="13:21" x14ac:dyDescent="0.2">
      <c r="M560" s="32">
        <v>543</v>
      </c>
      <c r="N560" s="15" t="s">
        <v>1223</v>
      </c>
      <c r="O560" s="28" t="str">
        <f>VLOOKUP($M560,'Data (2)'!$B$6:$K$625,3+Suburb!$O$9)</f>
        <v>12.5</v>
      </c>
      <c r="P560" s="26">
        <f t="shared" si="42"/>
        <v>12.50543</v>
      </c>
      <c r="Q560" s="15">
        <f t="shared" si="43"/>
        <v>497</v>
      </c>
      <c r="R560" s="15" t="str">
        <f t="shared" si="44"/>
        <v xml:space="preserve">Box Hill South </v>
      </c>
      <c r="S560" s="26" t="str">
        <f t="shared" si="45"/>
        <v>10.9</v>
      </c>
      <c r="T560" s="15">
        <f t="shared" si="46"/>
        <v>10.9</v>
      </c>
      <c r="U560" s="15"/>
    </row>
    <row r="561" spans="13:21" x14ac:dyDescent="0.2">
      <c r="M561" s="32">
        <v>544</v>
      </c>
      <c r="N561" s="15" t="s">
        <v>117</v>
      </c>
      <c r="O561" s="28" t="str">
        <f>VLOOKUP($M561,'Data (2)'!$B$6:$K$625,3+Suburb!$O$9)</f>
        <v>22.6</v>
      </c>
      <c r="P561" s="26">
        <f t="shared" si="42"/>
        <v>22.605440000000002</v>
      </c>
      <c r="Q561" s="15">
        <f t="shared" si="43"/>
        <v>256</v>
      </c>
      <c r="R561" s="15" t="str">
        <f t="shared" si="44"/>
        <v xml:space="preserve">Macedon </v>
      </c>
      <c r="S561" s="26" t="str">
        <f t="shared" si="45"/>
        <v>10.7</v>
      </c>
      <c r="T561" s="15">
        <f t="shared" si="46"/>
        <v>10.7</v>
      </c>
      <c r="U561" s="15"/>
    </row>
    <row r="562" spans="13:21" x14ac:dyDescent="0.2">
      <c r="M562" s="32">
        <v>545</v>
      </c>
      <c r="N562" s="15" t="s">
        <v>1225</v>
      </c>
      <c r="O562" s="28" t="str">
        <f>VLOOKUP($M562,'Data (2)'!$B$6:$K$625,3+Suburb!$O$9)</f>
        <v>18.1</v>
      </c>
      <c r="P562" s="26">
        <f t="shared" si="42"/>
        <v>18.105450000000001</v>
      </c>
      <c r="Q562" s="15">
        <f t="shared" si="43"/>
        <v>357</v>
      </c>
      <c r="R562" s="15" t="str">
        <f t="shared" si="44"/>
        <v xml:space="preserve">Yarram/Woodside </v>
      </c>
      <c r="S562" s="26" t="str">
        <f t="shared" si="45"/>
        <v>10.5</v>
      </c>
      <c r="T562" s="15">
        <f t="shared" si="46"/>
        <v>10.5</v>
      </c>
      <c r="U562" s="15"/>
    </row>
    <row r="563" spans="13:21" x14ac:dyDescent="0.2">
      <c r="M563" s="32">
        <v>546</v>
      </c>
      <c r="N563" s="15" t="s">
        <v>1226</v>
      </c>
      <c r="O563" s="28" t="str">
        <f>VLOOKUP($M563,'Data (2)'!$B$6:$K$625,3+Suburb!$O$9)</f>
        <v>16.7</v>
      </c>
      <c r="P563" s="26">
        <f t="shared" si="42"/>
        <v>16.705459999999999</v>
      </c>
      <c r="Q563" s="15">
        <f t="shared" si="43"/>
        <v>383</v>
      </c>
      <c r="R563" s="15" t="str">
        <f t="shared" si="44"/>
        <v xml:space="preserve">McCrae </v>
      </c>
      <c r="S563" s="26" t="str">
        <f t="shared" si="45"/>
        <v>10.5</v>
      </c>
      <c r="T563" s="15">
        <f t="shared" si="46"/>
        <v>10.5</v>
      </c>
      <c r="U563" s="15"/>
    </row>
    <row r="564" spans="13:21" x14ac:dyDescent="0.2">
      <c r="M564" s="32">
        <v>547</v>
      </c>
      <c r="N564" s="15" t="s">
        <v>1227</v>
      </c>
      <c r="O564" s="28" t="str">
        <f>VLOOKUP($M564,'Data (2)'!$B$6:$K$625,3+Suburb!$O$9)</f>
        <v>25.0</v>
      </c>
      <c r="P564" s="26">
        <f t="shared" si="42"/>
        <v>25.005469999999999</v>
      </c>
      <c r="Q564" s="15">
        <f t="shared" si="43"/>
        <v>188</v>
      </c>
      <c r="R564" s="15" t="str">
        <f t="shared" si="44"/>
        <v xml:space="preserve">Glenrowan/Wangaratta South/Waldara </v>
      </c>
      <c r="S564" s="26" t="str">
        <f t="shared" si="45"/>
        <v>10.5</v>
      </c>
      <c r="T564" s="15">
        <f t="shared" si="46"/>
        <v>10.5</v>
      </c>
      <c r="U564" s="15"/>
    </row>
    <row r="565" spans="13:21" x14ac:dyDescent="0.2">
      <c r="M565" s="32">
        <v>548</v>
      </c>
      <c r="N565" s="15" t="s">
        <v>1228</v>
      </c>
      <c r="O565" s="28" t="str">
        <f>VLOOKUP($M565,'Data (2)'!$B$6:$K$625,3+Suburb!$O$9)</f>
        <v>15.3</v>
      </c>
      <c r="P565" s="26">
        <f t="shared" si="42"/>
        <v>15.305480000000001</v>
      </c>
      <c r="Q565" s="15">
        <f t="shared" si="43"/>
        <v>424</v>
      </c>
      <c r="R565" s="15" t="str">
        <f t="shared" si="44"/>
        <v xml:space="preserve">Seddon </v>
      </c>
      <c r="S565" s="26" t="str">
        <f t="shared" si="45"/>
        <v>10.3</v>
      </c>
      <c r="T565" s="15">
        <f t="shared" si="46"/>
        <v>10.3</v>
      </c>
      <c r="U565" s="15"/>
    </row>
    <row r="566" spans="13:21" x14ac:dyDescent="0.2">
      <c r="M566" s="32">
        <v>549</v>
      </c>
      <c r="N566" s="15" t="s">
        <v>1229</v>
      </c>
      <c r="O566" s="28" t="str">
        <f>VLOOKUP($M566,'Data (2)'!$B$6:$K$625,3+Suburb!$O$9)</f>
        <v>13.7</v>
      </c>
      <c r="P566" s="26">
        <f t="shared" si="42"/>
        <v>13.705489999999999</v>
      </c>
      <c r="Q566" s="15">
        <f t="shared" si="43"/>
        <v>464</v>
      </c>
      <c r="R566" s="15" t="str">
        <f t="shared" si="44"/>
        <v xml:space="preserve">Edenhope and surrounds </v>
      </c>
      <c r="S566" s="26" t="str">
        <f t="shared" si="45"/>
        <v>10.3</v>
      </c>
      <c r="T566" s="15">
        <f t="shared" si="46"/>
        <v>10.3</v>
      </c>
      <c r="U566" s="15"/>
    </row>
    <row r="567" spans="13:21" x14ac:dyDescent="0.2">
      <c r="M567" s="32">
        <v>550</v>
      </c>
      <c r="N567" s="15" t="s">
        <v>1230</v>
      </c>
      <c r="O567" s="28" t="str">
        <f>VLOOKUP($M567,'Data (2)'!$B$6:$K$625,3+Suburb!$O$9)</f>
        <v>30.4</v>
      </c>
      <c r="P567" s="26">
        <f t="shared" si="42"/>
        <v>30.4055</v>
      </c>
      <c r="Q567" s="15">
        <f t="shared" si="43"/>
        <v>100</v>
      </c>
      <c r="R567" s="15" t="str">
        <f t="shared" si="44"/>
        <v xml:space="preserve">Geelong West </v>
      </c>
      <c r="S567" s="26" t="str">
        <f t="shared" si="45"/>
        <v>10.2</v>
      </c>
      <c r="T567" s="15">
        <f t="shared" si="46"/>
        <v>10.199999999999999</v>
      </c>
      <c r="U567" s="15"/>
    </row>
    <row r="568" spans="13:21" x14ac:dyDescent="0.2">
      <c r="M568" s="32">
        <v>551</v>
      </c>
      <c r="N568" s="15" t="s">
        <v>1231</v>
      </c>
      <c r="O568" s="28" t="str">
        <f>VLOOKUP($M568,'Data (2)'!$B$6:$K$625,3+Suburb!$O$9)</f>
        <v>20.9</v>
      </c>
      <c r="P568" s="26">
        <f t="shared" si="42"/>
        <v>20.90551</v>
      </c>
      <c r="Q568" s="15">
        <f t="shared" si="43"/>
        <v>288</v>
      </c>
      <c r="R568" s="15" t="str">
        <f t="shared" si="44"/>
        <v>Dingley Village</v>
      </c>
      <c r="S568" s="26" t="str">
        <f t="shared" si="45"/>
        <v>10.2</v>
      </c>
      <c r="T568" s="15">
        <f t="shared" si="46"/>
        <v>10.199999999999999</v>
      </c>
      <c r="U568" s="15"/>
    </row>
    <row r="569" spans="13:21" x14ac:dyDescent="0.2">
      <c r="M569" s="32">
        <v>552</v>
      </c>
      <c r="N569" s="15" t="s">
        <v>1233</v>
      </c>
      <c r="O569" s="28" t="str">
        <f>VLOOKUP($M569,'Data (2)'!$B$6:$K$625,3+Suburb!$O$9)</f>
        <v>13.6</v>
      </c>
      <c r="P569" s="26">
        <f t="shared" si="42"/>
        <v>13.60552</v>
      </c>
      <c r="Q569" s="15">
        <f t="shared" si="43"/>
        <v>466</v>
      </c>
      <c r="R569" s="15" t="str">
        <f t="shared" si="44"/>
        <v xml:space="preserve">Bright/Porepunkah/Wandiligong </v>
      </c>
      <c r="S569" s="26" t="str">
        <f t="shared" si="45"/>
        <v>10.2</v>
      </c>
      <c r="T569" s="15">
        <f t="shared" si="46"/>
        <v>10.199999999999999</v>
      </c>
      <c r="U569" s="15"/>
    </row>
    <row r="570" spans="13:21" x14ac:dyDescent="0.2">
      <c r="M570" s="32">
        <v>553</v>
      </c>
      <c r="N570" s="15" t="s">
        <v>1234</v>
      </c>
      <c r="O570" s="28" t="str">
        <f>VLOOKUP($M570,'Data (2)'!$B$6:$K$625,3+Suburb!$O$9)</f>
        <v>30.7</v>
      </c>
      <c r="P570" s="26">
        <f t="shared" si="42"/>
        <v>30.70553</v>
      </c>
      <c r="Q570" s="15">
        <f t="shared" si="43"/>
        <v>96</v>
      </c>
      <c r="R570" s="15" t="str">
        <f t="shared" si="44"/>
        <v>Winchelsea/Deans Marsh</v>
      </c>
      <c r="S570" s="26" t="str">
        <f t="shared" si="45"/>
        <v>10.0</v>
      </c>
      <c r="T570" s="15">
        <f t="shared" si="46"/>
        <v>10</v>
      </c>
      <c r="U570" s="15"/>
    </row>
    <row r="571" spans="13:21" x14ac:dyDescent="0.2">
      <c r="M571" s="32">
        <v>554</v>
      </c>
      <c r="N571" s="15" t="s">
        <v>1236</v>
      </c>
      <c r="O571" s="28" t="str">
        <f>VLOOKUP($M571,'Data (2)'!$B$6:$K$625,3+Suburb!$O$9)</f>
        <v>12.5</v>
      </c>
      <c r="P571" s="26">
        <f t="shared" si="42"/>
        <v>12.50554</v>
      </c>
      <c r="Q571" s="15">
        <f t="shared" si="43"/>
        <v>496</v>
      </c>
      <c r="R571" s="15" t="str">
        <f t="shared" si="44"/>
        <v xml:space="preserve">Richmond/Burnley </v>
      </c>
      <c r="S571" s="26" t="str">
        <f t="shared" si="45"/>
        <v>10.0</v>
      </c>
      <c r="T571" s="15">
        <f t="shared" si="46"/>
        <v>10</v>
      </c>
      <c r="U571" s="15"/>
    </row>
    <row r="572" spans="13:21" x14ac:dyDescent="0.2">
      <c r="M572" s="32">
        <v>555</v>
      </c>
      <c r="N572" s="15" t="s">
        <v>1237</v>
      </c>
      <c r="O572" s="28" t="str">
        <f>VLOOKUP($M572,'Data (2)'!$B$6:$K$625,3+Suburb!$O$9)</f>
        <v>26.0</v>
      </c>
      <c r="P572" s="26">
        <f t="shared" si="42"/>
        <v>26.005549999999999</v>
      </c>
      <c r="Q572" s="15">
        <f t="shared" si="43"/>
        <v>167</v>
      </c>
      <c r="R572" s="15" t="str">
        <f t="shared" si="44"/>
        <v xml:space="preserve">Mount Martha </v>
      </c>
      <c r="S572" s="26" t="str">
        <f t="shared" si="45"/>
        <v>10.0</v>
      </c>
      <c r="T572" s="15">
        <f t="shared" si="46"/>
        <v>10</v>
      </c>
      <c r="U572" s="15"/>
    </row>
    <row r="573" spans="13:21" x14ac:dyDescent="0.2">
      <c r="M573" s="32">
        <v>556</v>
      </c>
      <c r="N573" s="15" t="s">
        <v>1238</v>
      </c>
      <c r="O573" s="28" t="str">
        <f>VLOOKUP($M573,'Data (2)'!$B$6:$K$625,3+Suburb!$O$9)</f>
        <v>25.9</v>
      </c>
      <c r="P573" s="26">
        <f t="shared" si="42"/>
        <v>25.905559999999998</v>
      </c>
      <c r="Q573" s="15">
        <f t="shared" si="43"/>
        <v>173</v>
      </c>
      <c r="R573" s="15" t="str">
        <f t="shared" si="44"/>
        <v xml:space="preserve">Lockington/Gunbower and surrounds </v>
      </c>
      <c r="S573" s="26" t="str">
        <f t="shared" si="45"/>
        <v>10.0</v>
      </c>
      <c r="T573" s="15">
        <f t="shared" si="46"/>
        <v>10</v>
      </c>
      <c r="U573" s="15"/>
    </row>
    <row r="574" spans="13:21" x14ac:dyDescent="0.2">
      <c r="M574" s="32">
        <v>557</v>
      </c>
      <c r="N574" s="15" t="s">
        <v>1239</v>
      </c>
      <c r="O574" s="28" t="str">
        <f>VLOOKUP($M574,'Data (2)'!$B$6:$K$625,3+Suburb!$O$9)</f>
        <v>6.0</v>
      </c>
      <c r="P574" s="26">
        <f t="shared" si="42"/>
        <v>6.0055699999999996</v>
      </c>
      <c r="Q574" s="15">
        <f t="shared" si="43"/>
        <v>603</v>
      </c>
      <c r="R574" s="15" t="str">
        <f t="shared" si="44"/>
        <v xml:space="preserve">Kangaroo Ground/Christmas Hills </v>
      </c>
      <c r="S574" s="26" t="str">
        <f t="shared" si="45"/>
        <v>10.0</v>
      </c>
      <c r="T574" s="15">
        <f t="shared" si="46"/>
        <v>10</v>
      </c>
      <c r="U574" s="15"/>
    </row>
    <row r="575" spans="13:21" x14ac:dyDescent="0.2">
      <c r="M575" s="32">
        <v>558</v>
      </c>
      <c r="N575" s="15" t="s">
        <v>1241</v>
      </c>
      <c r="O575" s="28" t="str">
        <f>VLOOKUP($M575,'Data (2)'!$B$6:$K$625,3+Suburb!$O$9)</f>
        <v>31.2</v>
      </c>
      <c r="P575" s="26">
        <f t="shared" si="42"/>
        <v>31.205579999999998</v>
      </c>
      <c r="Q575" s="15">
        <f t="shared" si="43"/>
        <v>93</v>
      </c>
      <c r="R575" s="15" t="str">
        <f t="shared" si="44"/>
        <v xml:space="preserve">Emerald/Avonsleigh/Clematis </v>
      </c>
      <c r="S575" s="26" t="str">
        <f t="shared" si="45"/>
        <v>10.0</v>
      </c>
      <c r="T575" s="15">
        <f t="shared" si="46"/>
        <v>10</v>
      </c>
      <c r="U575" s="15"/>
    </row>
    <row r="576" spans="13:21" x14ac:dyDescent="0.2">
      <c r="M576" s="32">
        <v>559</v>
      </c>
      <c r="N576" s="15" t="s">
        <v>1244</v>
      </c>
      <c r="O576" s="28" t="str">
        <f>VLOOKUP($M576,'Data (2)'!$B$6:$K$625,3+Suburb!$O$9)</f>
        <v>21.8</v>
      </c>
      <c r="P576" s="26">
        <f t="shared" si="42"/>
        <v>21.805590000000002</v>
      </c>
      <c r="Q576" s="15">
        <f t="shared" si="43"/>
        <v>269</v>
      </c>
      <c r="R576" s="15" t="str">
        <f t="shared" si="44"/>
        <v>Elsternwick/Gardenvale</v>
      </c>
      <c r="S576" s="26" t="str">
        <f t="shared" si="45"/>
        <v>9.8</v>
      </c>
      <c r="T576" s="15">
        <f t="shared" si="46"/>
        <v>9.8000000000000007</v>
      </c>
      <c r="U576" s="15"/>
    </row>
    <row r="577" spans="13:21" x14ac:dyDescent="0.2">
      <c r="M577" s="32">
        <v>560</v>
      </c>
      <c r="N577" s="15" t="s">
        <v>1246</v>
      </c>
      <c r="O577" s="28" t="str">
        <f>VLOOKUP($M577,'Data (2)'!$B$6:$K$625,3+Suburb!$O$9)</f>
        <v>12.9</v>
      </c>
      <c r="P577" s="26">
        <f t="shared" si="42"/>
        <v>12.9056</v>
      </c>
      <c r="Q577" s="15">
        <f t="shared" si="43"/>
        <v>486</v>
      </c>
      <c r="R577" s="15" t="str">
        <f t="shared" si="44"/>
        <v xml:space="preserve">Ballan </v>
      </c>
      <c r="S577" s="26" t="str">
        <f t="shared" si="45"/>
        <v>9.8</v>
      </c>
      <c r="T577" s="15">
        <f t="shared" si="46"/>
        <v>9.8000000000000007</v>
      </c>
      <c r="U577" s="15"/>
    </row>
    <row r="578" spans="13:21" x14ac:dyDescent="0.2">
      <c r="M578" s="32">
        <v>561</v>
      </c>
      <c r="N578" s="15" t="s">
        <v>1247</v>
      </c>
      <c r="O578" s="28" t="str">
        <f>VLOOKUP($M578,'Data (2)'!$B$6:$K$625,3+Suburb!$O$9)</f>
        <v>30.5</v>
      </c>
      <c r="P578" s="26">
        <f t="shared" si="42"/>
        <v>30.505610000000001</v>
      </c>
      <c r="Q578" s="15">
        <f t="shared" si="43"/>
        <v>99</v>
      </c>
      <c r="R578" s="15" t="str">
        <f t="shared" si="44"/>
        <v xml:space="preserve">Campbells Creek/Chewton </v>
      </c>
      <c r="S578" s="26" t="str">
        <f t="shared" si="45"/>
        <v>9.7</v>
      </c>
      <c r="T578" s="15">
        <f t="shared" si="46"/>
        <v>9.6999999999999993</v>
      </c>
      <c r="U578" s="15"/>
    </row>
    <row r="579" spans="13:21" x14ac:dyDescent="0.2">
      <c r="M579" s="32">
        <v>562</v>
      </c>
      <c r="N579" s="15" t="s">
        <v>123</v>
      </c>
      <c r="O579" s="28" t="str">
        <f>VLOOKUP($M579,'Data (2)'!$B$6:$K$625,3+Suburb!$O$9)</f>
        <v>32.0</v>
      </c>
      <c r="P579" s="26">
        <f t="shared" si="42"/>
        <v>32.00562</v>
      </c>
      <c r="Q579" s="15">
        <f t="shared" si="43"/>
        <v>85</v>
      </c>
      <c r="R579" s="15" t="str">
        <f t="shared" si="44"/>
        <v>Wantirna South</v>
      </c>
      <c r="S579" s="26" t="str">
        <f t="shared" si="45"/>
        <v>9.6</v>
      </c>
      <c r="T579" s="15">
        <f t="shared" si="46"/>
        <v>9.6</v>
      </c>
      <c r="U579" s="15"/>
    </row>
    <row r="580" spans="13:21" x14ac:dyDescent="0.2">
      <c r="M580" s="32">
        <v>563</v>
      </c>
      <c r="N580" s="15" t="s">
        <v>1250</v>
      </c>
      <c r="O580" s="28" t="str">
        <f>VLOOKUP($M580,'Data (2)'!$B$6:$K$625,3+Suburb!$O$9)</f>
        <v>5.9</v>
      </c>
      <c r="P580" s="26">
        <f t="shared" si="42"/>
        <v>5.9056300000000004</v>
      </c>
      <c r="Q580" s="15">
        <f t="shared" si="43"/>
        <v>604</v>
      </c>
      <c r="R580" s="15" t="str">
        <f t="shared" si="44"/>
        <v xml:space="preserve">Mount Eliza </v>
      </c>
      <c r="S580" s="26" t="str">
        <f t="shared" si="45"/>
        <v>9.6</v>
      </c>
      <c r="T580" s="15">
        <f t="shared" si="46"/>
        <v>9.6</v>
      </c>
      <c r="U580" s="15"/>
    </row>
    <row r="581" spans="13:21" x14ac:dyDescent="0.2">
      <c r="M581" s="32">
        <v>564</v>
      </c>
      <c r="N581" s="15" t="s">
        <v>1251</v>
      </c>
      <c r="O581" s="28" t="str">
        <f>VLOOKUP($M581,'Data (2)'!$B$6:$K$625,3+Suburb!$O$9)</f>
        <v>9.1</v>
      </c>
      <c r="P581" s="26">
        <f t="shared" si="42"/>
        <v>9.1056399999999993</v>
      </c>
      <c r="Q581" s="15">
        <f t="shared" si="43"/>
        <v>567</v>
      </c>
      <c r="R581" s="15" t="str">
        <f t="shared" si="44"/>
        <v xml:space="preserve">Junortoun </v>
      </c>
      <c r="S581" s="26" t="str">
        <f t="shared" si="45"/>
        <v>9.3</v>
      </c>
      <c r="T581" s="15">
        <f t="shared" si="46"/>
        <v>9.3000000000000007</v>
      </c>
      <c r="U581" s="15"/>
    </row>
    <row r="582" spans="13:21" x14ac:dyDescent="0.2">
      <c r="M582" s="32">
        <v>565</v>
      </c>
      <c r="N582" s="15" t="s">
        <v>1252</v>
      </c>
      <c r="O582" s="28" t="str">
        <f>VLOOKUP($M582,'Data (2)'!$B$6:$K$625,3+Suburb!$O$9)</f>
        <v>11.6</v>
      </c>
      <c r="P582" s="26">
        <f t="shared" si="42"/>
        <v>11.605649999999999</v>
      </c>
      <c r="Q582" s="15">
        <f t="shared" si="43"/>
        <v>525</v>
      </c>
      <c r="R582" s="15" t="str">
        <f t="shared" si="44"/>
        <v xml:space="preserve">Moorabbin </v>
      </c>
      <c r="S582" s="26" t="str">
        <f t="shared" si="45"/>
        <v>9.2</v>
      </c>
      <c r="T582" s="15">
        <f t="shared" si="46"/>
        <v>9.1999999999999993</v>
      </c>
      <c r="U582" s="15"/>
    </row>
    <row r="583" spans="13:21" x14ac:dyDescent="0.2">
      <c r="M583" s="32">
        <v>566</v>
      </c>
      <c r="N583" s="15" t="s">
        <v>1253</v>
      </c>
      <c r="O583" s="28" t="str">
        <f>VLOOKUP($M583,'Data (2)'!$B$6:$K$625,3+Suburb!$O$9)</f>
        <v>10.9</v>
      </c>
      <c r="P583" s="26">
        <f t="shared" si="42"/>
        <v>10.905660000000001</v>
      </c>
      <c r="Q583" s="15">
        <f t="shared" si="43"/>
        <v>542</v>
      </c>
      <c r="R583" s="15" t="str">
        <f t="shared" si="44"/>
        <v xml:space="preserve">Warranwood </v>
      </c>
      <c r="S583" s="26" t="str">
        <f t="shared" si="45"/>
        <v>9.1</v>
      </c>
      <c r="T583" s="15">
        <f t="shared" si="46"/>
        <v>9.1</v>
      </c>
      <c r="U583" s="15"/>
    </row>
    <row r="584" spans="13:21" x14ac:dyDescent="0.2">
      <c r="M584" s="32">
        <v>567</v>
      </c>
      <c r="N584" s="15" t="s">
        <v>1254</v>
      </c>
      <c r="O584" s="28" t="str">
        <f>VLOOKUP($M584,'Data (2)'!$B$6:$K$625,3+Suburb!$O$9)</f>
        <v>11.8</v>
      </c>
      <c r="P584" s="26">
        <f t="shared" si="42"/>
        <v>11.805670000000001</v>
      </c>
      <c r="Q584" s="15">
        <f t="shared" si="43"/>
        <v>515</v>
      </c>
      <c r="R584" s="15" t="str">
        <f t="shared" si="44"/>
        <v xml:space="preserve">Upper Ferntree Gully </v>
      </c>
      <c r="S584" s="26" t="str">
        <f t="shared" si="45"/>
        <v>9.1</v>
      </c>
      <c r="T584" s="15">
        <f t="shared" si="46"/>
        <v>9.1</v>
      </c>
      <c r="U584" s="15"/>
    </row>
    <row r="585" spans="13:21" x14ac:dyDescent="0.2">
      <c r="M585" s="32">
        <v>568</v>
      </c>
      <c r="N585" s="15" t="s">
        <v>1256</v>
      </c>
      <c r="O585" s="28" t="str">
        <f>VLOOKUP($M585,'Data (2)'!$B$6:$K$625,3+Suburb!$O$9)</f>
        <v>20.0</v>
      </c>
      <c r="P585" s="26">
        <f t="shared" si="42"/>
        <v>20.005680000000002</v>
      </c>
      <c r="Q585" s="15">
        <f t="shared" si="43"/>
        <v>313</v>
      </c>
      <c r="R585" s="15" t="str">
        <f t="shared" si="44"/>
        <v>Sedgwick/Eppalock</v>
      </c>
      <c r="S585" s="26" t="str">
        <f t="shared" si="45"/>
        <v>9.1</v>
      </c>
      <c r="T585" s="15">
        <f t="shared" si="46"/>
        <v>9.1</v>
      </c>
      <c r="U585" s="15"/>
    </row>
    <row r="586" spans="13:21" x14ac:dyDescent="0.2">
      <c r="M586" s="32">
        <v>569</v>
      </c>
      <c r="N586" s="15" t="s">
        <v>1257</v>
      </c>
      <c r="O586" s="28" t="str">
        <f>VLOOKUP($M586,'Data (2)'!$B$6:$K$625,3+Suburb!$O$9)</f>
        <v>20.0</v>
      </c>
      <c r="P586" s="26">
        <f t="shared" si="42"/>
        <v>20.005690000000001</v>
      </c>
      <c r="Q586" s="15">
        <f t="shared" si="43"/>
        <v>312</v>
      </c>
      <c r="R586" s="15" t="str">
        <f t="shared" si="44"/>
        <v>Oak Park *</v>
      </c>
      <c r="S586" s="26" t="str">
        <f t="shared" si="45"/>
        <v>9.1</v>
      </c>
      <c r="T586" s="15">
        <f t="shared" si="46"/>
        <v>9.1</v>
      </c>
      <c r="U586" s="15"/>
    </row>
    <row r="587" spans="13:21" x14ac:dyDescent="0.2">
      <c r="M587" s="32">
        <v>570</v>
      </c>
      <c r="N587" s="15" t="s">
        <v>1259</v>
      </c>
      <c r="O587" s="28" t="str">
        <f>VLOOKUP($M587,'Data (2)'!$B$6:$K$625,3+Suburb!$O$9)</f>
        <v>13.7</v>
      </c>
      <c r="P587" s="26">
        <f t="shared" si="42"/>
        <v>13.705699999999998</v>
      </c>
      <c r="Q587" s="15">
        <f t="shared" si="43"/>
        <v>463</v>
      </c>
      <c r="R587" s="15" t="str">
        <f t="shared" si="44"/>
        <v xml:space="preserve">Chelsea Heights </v>
      </c>
      <c r="S587" s="26" t="str">
        <f t="shared" si="45"/>
        <v>9.1</v>
      </c>
      <c r="T587" s="15">
        <f t="shared" si="46"/>
        <v>9.1</v>
      </c>
      <c r="U587" s="15"/>
    </row>
    <row r="588" spans="13:21" x14ac:dyDescent="0.2">
      <c r="M588" s="32">
        <v>571</v>
      </c>
      <c r="N588" s="15" t="s">
        <v>1261</v>
      </c>
      <c r="O588" s="28" t="str">
        <f>VLOOKUP($M588,'Data (2)'!$B$6:$K$625,3+Suburb!$O$9)</f>
        <v>28.6</v>
      </c>
      <c r="P588" s="26">
        <f t="shared" si="42"/>
        <v>28.605710000000002</v>
      </c>
      <c r="Q588" s="15">
        <f t="shared" si="43"/>
        <v>128</v>
      </c>
      <c r="R588" s="15" t="str">
        <f t="shared" si="44"/>
        <v xml:space="preserve">Balnarring/Balnarring Beach/Somers </v>
      </c>
      <c r="S588" s="26" t="str">
        <f t="shared" si="45"/>
        <v>9.1</v>
      </c>
      <c r="T588" s="15">
        <f t="shared" si="46"/>
        <v>9.1</v>
      </c>
      <c r="U588" s="15"/>
    </row>
    <row r="589" spans="13:21" x14ac:dyDescent="0.2">
      <c r="M589" s="32">
        <v>572</v>
      </c>
      <c r="N589" s="15" t="s">
        <v>1262</v>
      </c>
      <c r="O589" s="28" t="str">
        <f>VLOOKUP($M589,'Data (2)'!$B$6:$K$625,3+Suburb!$O$9)</f>
        <v>20.6</v>
      </c>
      <c r="P589" s="26">
        <f t="shared" si="42"/>
        <v>20.605720000000002</v>
      </c>
      <c r="Q589" s="15">
        <f t="shared" si="43"/>
        <v>295</v>
      </c>
      <c r="R589" s="15" t="str">
        <f t="shared" si="44"/>
        <v xml:space="preserve">Moonee Ponds </v>
      </c>
      <c r="S589" s="26" t="str">
        <f t="shared" si="45"/>
        <v>9.0</v>
      </c>
      <c r="T589" s="15">
        <f t="shared" si="46"/>
        <v>9</v>
      </c>
      <c r="U589" s="15"/>
    </row>
    <row r="590" spans="13:21" x14ac:dyDescent="0.2">
      <c r="M590" s="32">
        <v>573</v>
      </c>
      <c r="N590" s="15" t="s">
        <v>1263</v>
      </c>
      <c r="O590" s="28" t="str">
        <f>VLOOKUP($M590,'Data (2)'!$B$6:$K$625,3+Suburb!$O$9)</f>
        <v>22.2</v>
      </c>
      <c r="P590" s="26">
        <f t="shared" si="42"/>
        <v>22.205729999999999</v>
      </c>
      <c r="Q590" s="15">
        <f t="shared" si="43"/>
        <v>257</v>
      </c>
      <c r="R590" s="15" t="str">
        <f t="shared" si="44"/>
        <v xml:space="preserve">Hampton </v>
      </c>
      <c r="S590" s="26" t="str">
        <f t="shared" si="45"/>
        <v>9.0</v>
      </c>
      <c r="T590" s="15">
        <f t="shared" si="46"/>
        <v>9</v>
      </c>
      <c r="U590" s="15"/>
    </row>
    <row r="591" spans="13:21" x14ac:dyDescent="0.2">
      <c r="M591" s="32">
        <v>574</v>
      </c>
      <c r="N591" s="15" t="s">
        <v>1264</v>
      </c>
      <c r="O591" s="28" t="str">
        <f>VLOOKUP($M591,'Data (2)'!$B$6:$K$625,3+Suburb!$O$9)</f>
        <v>16.3</v>
      </c>
      <c r="P591" s="26">
        <f t="shared" si="42"/>
        <v>16.30574</v>
      </c>
      <c r="Q591" s="15">
        <f t="shared" si="43"/>
        <v>396</v>
      </c>
      <c r="R591" s="15" t="str">
        <f t="shared" si="44"/>
        <v>Kyneton and surrounds</v>
      </c>
      <c r="S591" s="26" t="str">
        <f t="shared" si="45"/>
        <v>8.8</v>
      </c>
      <c r="T591" s="15">
        <f t="shared" si="46"/>
        <v>8.8000000000000007</v>
      </c>
      <c r="U591" s="15"/>
    </row>
    <row r="592" spans="13:21" x14ac:dyDescent="0.2">
      <c r="M592" s="32">
        <v>575</v>
      </c>
      <c r="N592" s="15" t="s">
        <v>1266</v>
      </c>
      <c r="O592" s="28" t="str">
        <f>VLOOKUP($M592,'Data (2)'!$B$6:$K$625,3+Suburb!$O$9)</f>
        <v>3.6</v>
      </c>
      <c r="P592" s="26">
        <f t="shared" si="42"/>
        <v>3.60575</v>
      </c>
      <c r="Q592" s="15">
        <f t="shared" si="43"/>
        <v>614</v>
      </c>
      <c r="R592" s="15" t="str">
        <f t="shared" si="44"/>
        <v>Hampton East *</v>
      </c>
      <c r="S592" s="26" t="str">
        <f t="shared" si="45"/>
        <v>8.8</v>
      </c>
      <c r="T592" s="15">
        <f t="shared" si="46"/>
        <v>8.8000000000000007</v>
      </c>
      <c r="U592" s="15"/>
    </row>
    <row r="593" spans="13:21" x14ac:dyDescent="0.2">
      <c r="M593" s="32">
        <v>576</v>
      </c>
      <c r="N593" s="15" t="s">
        <v>1267</v>
      </c>
      <c r="O593" s="28" t="str">
        <f>VLOOKUP($M593,'Data (2)'!$B$6:$K$625,3+Suburb!$O$9)</f>
        <v>14.6</v>
      </c>
      <c r="P593" s="26">
        <f t="shared" si="42"/>
        <v>14.60576</v>
      </c>
      <c r="Q593" s="15">
        <f t="shared" si="43"/>
        <v>442</v>
      </c>
      <c r="R593" s="15" t="str">
        <f t="shared" si="44"/>
        <v xml:space="preserve">Bulleen </v>
      </c>
      <c r="S593" s="26" t="str">
        <f t="shared" si="45"/>
        <v>8.8</v>
      </c>
      <c r="T593" s="15">
        <f t="shared" si="46"/>
        <v>8.8000000000000007</v>
      </c>
      <c r="U593" s="15"/>
    </row>
    <row r="594" spans="13:21" x14ac:dyDescent="0.2">
      <c r="M594" s="32">
        <v>577</v>
      </c>
      <c r="N594" s="15" t="s">
        <v>1268</v>
      </c>
      <c r="O594" s="28" t="str">
        <f>VLOOKUP($M594,'Data (2)'!$B$6:$K$625,3+Suburb!$O$9)</f>
        <v>13.5</v>
      </c>
      <c r="P594" s="26">
        <f t="shared" ref="P594:P637" si="47">O594+0.00001*M594</f>
        <v>13.50577</v>
      </c>
      <c r="Q594" s="15">
        <f t="shared" si="43"/>
        <v>472</v>
      </c>
      <c r="R594" s="15" t="str">
        <f t="shared" si="44"/>
        <v>Kings Park</v>
      </c>
      <c r="S594" s="26" t="str">
        <f t="shared" si="45"/>
        <v>8.5</v>
      </c>
      <c r="T594" s="15">
        <f t="shared" si="46"/>
        <v>8.5</v>
      </c>
      <c r="U594" s="15"/>
    </row>
    <row r="595" spans="13:21" x14ac:dyDescent="0.2">
      <c r="M595" s="32">
        <v>578</v>
      </c>
      <c r="N595" s="15" t="s">
        <v>112</v>
      </c>
      <c r="O595" s="28" t="str">
        <f>VLOOKUP($M595,'Data (2)'!$B$6:$K$625,3+Suburb!$O$9)</f>
        <v>9.6</v>
      </c>
      <c r="P595" s="26">
        <f t="shared" si="47"/>
        <v>9.6057799999999993</v>
      </c>
      <c r="Q595" s="15">
        <f t="shared" ref="Q595:Q637" si="48">RANK(P595,P$18:P$637)</f>
        <v>562</v>
      </c>
      <c r="R595" s="15" t="str">
        <f t="shared" ref="R595:R637" si="49">VLOOKUP(MATCH($M595,$Q$18:$Q$637,0),$M$18:$O$637,2)</f>
        <v xml:space="preserve">Kealba </v>
      </c>
      <c r="S595" s="26" t="str">
        <f t="shared" ref="S595:S637" si="50">VLOOKUP(MATCH($M595,$Q$18:$Q$637,0),$M$18:$O$637,3)</f>
        <v>8.3</v>
      </c>
      <c r="T595" s="15">
        <f t="shared" ref="T595:T637" si="51">ABS(S595)</f>
        <v>8.3000000000000007</v>
      </c>
      <c r="U595" s="15"/>
    </row>
    <row r="596" spans="13:21" x14ac:dyDescent="0.2">
      <c r="M596" s="32">
        <v>579</v>
      </c>
      <c r="N596" s="15" t="s">
        <v>1270</v>
      </c>
      <c r="O596" s="28" t="str">
        <f>VLOOKUP($M596,'Data (2)'!$B$6:$K$625,3+Suburb!$O$9)</f>
        <v>11.5</v>
      </c>
      <c r="P596" s="26">
        <f t="shared" si="47"/>
        <v>11.505789999999999</v>
      </c>
      <c r="Q596" s="15">
        <f t="shared" si="48"/>
        <v>527</v>
      </c>
      <c r="R596" s="15" t="str">
        <f t="shared" si="49"/>
        <v xml:space="preserve">Edithvale </v>
      </c>
      <c r="S596" s="26" t="str">
        <f t="shared" si="50"/>
        <v>8.3</v>
      </c>
      <c r="T596" s="15">
        <f t="shared" si="51"/>
        <v>8.3000000000000007</v>
      </c>
      <c r="U596" s="15"/>
    </row>
    <row r="597" spans="13:21" x14ac:dyDescent="0.2">
      <c r="M597" s="32">
        <v>580</v>
      </c>
      <c r="N597" s="15" t="s">
        <v>1271</v>
      </c>
      <c r="O597" s="28" t="str">
        <f>VLOOKUP($M597,'Data (2)'!$B$6:$K$625,3+Suburb!$O$9)</f>
        <v>26.0</v>
      </c>
      <c r="P597" s="26">
        <f t="shared" si="47"/>
        <v>26.005800000000001</v>
      </c>
      <c r="Q597" s="15">
        <f t="shared" si="48"/>
        <v>166</v>
      </c>
      <c r="R597" s="15" t="str">
        <f t="shared" si="49"/>
        <v xml:space="preserve">Avenel/Nagambie </v>
      </c>
      <c r="S597" s="26" t="str">
        <f t="shared" si="50"/>
        <v>8.2</v>
      </c>
      <c r="T597" s="15">
        <f t="shared" si="51"/>
        <v>8.1999999999999993</v>
      </c>
      <c r="U597" s="15"/>
    </row>
    <row r="598" spans="13:21" x14ac:dyDescent="0.2">
      <c r="M598" s="32">
        <v>581</v>
      </c>
      <c r="N598" s="15" t="s">
        <v>1273</v>
      </c>
      <c r="O598" s="28" t="str">
        <f>VLOOKUP($M598,'Data (2)'!$B$6:$K$625,3+Suburb!$O$9)</f>
        <v>21.1</v>
      </c>
      <c r="P598" s="26">
        <f t="shared" si="47"/>
        <v>21.105810000000002</v>
      </c>
      <c r="Q598" s="15">
        <f t="shared" si="48"/>
        <v>284</v>
      </c>
      <c r="R598" s="15" t="str">
        <f t="shared" si="49"/>
        <v xml:space="preserve">Parkdale </v>
      </c>
      <c r="S598" s="26" t="str">
        <f t="shared" si="50"/>
        <v>8.1</v>
      </c>
      <c r="T598" s="15">
        <f t="shared" si="51"/>
        <v>8.1</v>
      </c>
      <c r="U598" s="15"/>
    </row>
    <row r="599" spans="13:21" x14ac:dyDescent="0.2">
      <c r="M599" s="32">
        <v>582</v>
      </c>
      <c r="N599" s="15" t="s">
        <v>1274</v>
      </c>
      <c r="O599" s="28" t="str">
        <f>VLOOKUP($M599,'Data (2)'!$B$6:$K$625,3+Suburb!$O$9)</f>
        <v>9.1</v>
      </c>
      <c r="P599" s="26">
        <f t="shared" si="47"/>
        <v>9.1058199999999996</v>
      </c>
      <c r="Q599" s="15">
        <f t="shared" si="48"/>
        <v>566</v>
      </c>
      <c r="R599" s="15" t="str">
        <f t="shared" si="49"/>
        <v xml:space="preserve">Burwood East </v>
      </c>
      <c r="S599" s="26" t="str">
        <f t="shared" si="50"/>
        <v>8.1</v>
      </c>
      <c r="T599" s="15">
        <f t="shared" si="51"/>
        <v>8.1</v>
      </c>
      <c r="U599" s="15"/>
    </row>
    <row r="600" spans="13:21" x14ac:dyDescent="0.2">
      <c r="M600" s="32">
        <v>583</v>
      </c>
      <c r="N600" s="15" t="s">
        <v>1275</v>
      </c>
      <c r="O600" s="28" t="str">
        <f>VLOOKUP($M600,'Data (2)'!$B$6:$K$625,3+Suburb!$O$9)</f>
        <v>6.7</v>
      </c>
      <c r="P600" s="26">
        <f t="shared" si="47"/>
        <v>6.7058299999999997</v>
      </c>
      <c r="Q600" s="15">
        <f t="shared" si="48"/>
        <v>595</v>
      </c>
      <c r="R600" s="15" t="str">
        <f t="shared" si="49"/>
        <v xml:space="preserve">Oakleigh </v>
      </c>
      <c r="S600" s="26" t="str">
        <f t="shared" si="50"/>
        <v>8.0</v>
      </c>
      <c r="T600" s="15">
        <f t="shared" si="51"/>
        <v>8</v>
      </c>
      <c r="U600" s="15"/>
    </row>
    <row r="601" spans="13:21" x14ac:dyDescent="0.2">
      <c r="M601" s="32">
        <v>584</v>
      </c>
      <c r="N601" s="15" t="s">
        <v>1276</v>
      </c>
      <c r="O601" s="28" t="str">
        <f>VLOOKUP($M601,'Data (2)'!$B$6:$K$625,3+Suburb!$O$9)</f>
        <v>23.1</v>
      </c>
      <c r="P601" s="26">
        <f t="shared" si="47"/>
        <v>23.105840000000001</v>
      </c>
      <c r="Q601" s="15">
        <f t="shared" si="48"/>
        <v>239</v>
      </c>
      <c r="R601" s="15" t="str">
        <f t="shared" si="49"/>
        <v xml:space="preserve">Oakleigh </v>
      </c>
      <c r="S601" s="26" t="str">
        <f t="shared" si="50"/>
        <v>8.0</v>
      </c>
      <c r="T601" s="15">
        <f t="shared" si="51"/>
        <v>8</v>
      </c>
      <c r="U601" s="15"/>
    </row>
    <row r="602" spans="13:21" x14ac:dyDescent="0.2">
      <c r="M602" s="32">
        <v>585</v>
      </c>
      <c r="N602" s="15" t="s">
        <v>1278</v>
      </c>
      <c r="O602" s="28" t="str">
        <f>VLOOKUP($M602,'Data (2)'!$B$6:$K$625,3+Suburb!$O$9)</f>
        <v>17.4</v>
      </c>
      <c r="P602" s="26">
        <f t="shared" si="47"/>
        <v>17.405849999999997</v>
      </c>
      <c r="Q602" s="15">
        <f t="shared" si="48"/>
        <v>369</v>
      </c>
      <c r="R602" s="15" t="str">
        <f t="shared" si="49"/>
        <v xml:space="preserve">Mount Macedon </v>
      </c>
      <c r="S602" s="26" t="str">
        <f t="shared" si="50"/>
        <v>8.0</v>
      </c>
      <c r="T602" s="15">
        <f t="shared" si="51"/>
        <v>8</v>
      </c>
      <c r="U602" s="15"/>
    </row>
    <row r="603" spans="13:21" x14ac:dyDescent="0.2">
      <c r="M603" s="32">
        <v>586</v>
      </c>
      <c r="N603" s="15" t="s">
        <v>1279</v>
      </c>
      <c r="O603" s="28" t="str">
        <f>VLOOKUP($M603,'Data (2)'!$B$6:$K$625,3+Suburb!$O$9)</f>
        <v>25.5</v>
      </c>
      <c r="P603" s="26">
        <f t="shared" si="47"/>
        <v>25.505859999999998</v>
      </c>
      <c r="Q603" s="15">
        <f t="shared" si="48"/>
        <v>184</v>
      </c>
      <c r="R603" s="15" t="str">
        <f t="shared" si="49"/>
        <v xml:space="preserve">East Towong </v>
      </c>
      <c r="S603" s="26" t="str">
        <f t="shared" si="50"/>
        <v>8.0</v>
      </c>
      <c r="T603" s="15">
        <f t="shared" si="51"/>
        <v>8</v>
      </c>
      <c r="U603" s="15"/>
    </row>
    <row r="604" spans="13:21" x14ac:dyDescent="0.2">
      <c r="M604" s="32">
        <v>587</v>
      </c>
      <c r="N604" s="15" t="s">
        <v>1280</v>
      </c>
      <c r="O604" s="28" t="str">
        <f>VLOOKUP($M604,'Data (2)'!$B$6:$K$625,3+Suburb!$O$9)</f>
        <v>11.1</v>
      </c>
      <c r="P604" s="26">
        <f t="shared" si="47"/>
        <v>11.105869999999999</v>
      </c>
      <c r="Q604" s="15">
        <f t="shared" si="48"/>
        <v>536</v>
      </c>
      <c r="R604" s="15" t="str">
        <f t="shared" si="49"/>
        <v>Niddrie *</v>
      </c>
      <c r="S604" s="26" t="str">
        <f t="shared" si="50"/>
        <v>7.7</v>
      </c>
      <c r="T604" s="15">
        <f t="shared" si="51"/>
        <v>7.7</v>
      </c>
      <c r="U604" s="15"/>
    </row>
    <row r="605" spans="13:21" x14ac:dyDescent="0.2">
      <c r="M605" s="32">
        <v>588</v>
      </c>
      <c r="N605" s="15" t="s">
        <v>1282</v>
      </c>
      <c r="O605" s="28" t="str">
        <f>VLOOKUP($M605,'Data (2)'!$B$6:$K$625,3+Suburb!$O$9)</f>
        <v>11.1</v>
      </c>
      <c r="P605" s="26">
        <f t="shared" si="47"/>
        <v>11.105879999999999</v>
      </c>
      <c r="Q605" s="15">
        <f t="shared" si="48"/>
        <v>535</v>
      </c>
      <c r="R605" s="15" t="str">
        <f t="shared" si="49"/>
        <v xml:space="preserve">Somerville </v>
      </c>
      <c r="S605" s="26" t="str">
        <f t="shared" si="50"/>
        <v>7.6</v>
      </c>
      <c r="T605" s="15">
        <f t="shared" si="51"/>
        <v>7.6</v>
      </c>
      <c r="U605" s="15"/>
    </row>
    <row r="606" spans="13:21" x14ac:dyDescent="0.2">
      <c r="M606" s="32">
        <v>589</v>
      </c>
      <c r="N606" s="15" t="s">
        <v>1283</v>
      </c>
      <c r="O606" s="28" t="str">
        <f>VLOOKUP($M606,'Data (2)'!$B$6:$K$625,3+Suburb!$O$9)</f>
        <v>15.4</v>
      </c>
      <c r="P606" s="26">
        <f t="shared" si="47"/>
        <v>15.405890000000001</v>
      </c>
      <c r="Q606" s="15">
        <f t="shared" si="48"/>
        <v>420</v>
      </c>
      <c r="R606" s="15" t="str">
        <f t="shared" si="49"/>
        <v xml:space="preserve">Brighton </v>
      </c>
      <c r="S606" s="26" t="str">
        <f t="shared" si="50"/>
        <v>7.6</v>
      </c>
      <c r="T606" s="15">
        <f t="shared" si="51"/>
        <v>7.6</v>
      </c>
      <c r="U606" s="15"/>
    </row>
    <row r="607" spans="13:21" x14ac:dyDescent="0.2">
      <c r="M607" s="32">
        <v>590</v>
      </c>
      <c r="N607" s="15" t="s">
        <v>1284</v>
      </c>
      <c r="O607" s="28" t="str">
        <f>VLOOKUP($M607,'Data (2)'!$B$6:$K$625,3+Suburb!$O$9)</f>
        <v>50.5</v>
      </c>
      <c r="P607" s="26">
        <f t="shared" si="47"/>
        <v>50.505899999999997</v>
      </c>
      <c r="Q607" s="15">
        <f t="shared" si="48"/>
        <v>4</v>
      </c>
      <c r="R607" s="15" t="str">
        <f t="shared" si="49"/>
        <v xml:space="preserve">Beaumaris </v>
      </c>
      <c r="S607" s="26" t="str">
        <f t="shared" si="50"/>
        <v>7.4</v>
      </c>
      <c r="T607" s="15">
        <f t="shared" si="51"/>
        <v>7.4</v>
      </c>
      <c r="U607" s="15"/>
    </row>
    <row r="608" spans="13:21" x14ac:dyDescent="0.2">
      <c r="M608" s="32">
        <v>591</v>
      </c>
      <c r="N608" s="15" t="s">
        <v>1285</v>
      </c>
      <c r="O608" s="28" t="str">
        <f>VLOOKUP($M608,'Data (2)'!$B$6:$K$625,3+Suburb!$O$9)</f>
        <v>33.0</v>
      </c>
      <c r="P608" s="26">
        <f t="shared" si="47"/>
        <v>33.00591</v>
      </c>
      <c r="Q608" s="15">
        <f t="shared" si="48"/>
        <v>76</v>
      </c>
      <c r="R608" s="15" t="str">
        <f t="shared" si="49"/>
        <v xml:space="preserve">Oakleigh East </v>
      </c>
      <c r="S608" s="26" t="str">
        <f t="shared" si="50"/>
        <v>7.3</v>
      </c>
      <c r="T608" s="15">
        <f t="shared" si="51"/>
        <v>7.3</v>
      </c>
      <c r="U608" s="15"/>
    </row>
    <row r="609" spans="13:21" x14ac:dyDescent="0.2">
      <c r="M609" s="32">
        <v>592</v>
      </c>
      <c r="N609" s="15" t="s">
        <v>1288</v>
      </c>
      <c r="O609" s="28" t="str">
        <f>VLOOKUP($M609,'Data (2)'!$B$6:$K$625,3+Suburb!$O$9)</f>
        <v>28.3</v>
      </c>
      <c r="P609" s="26">
        <f t="shared" si="47"/>
        <v>28.30592</v>
      </c>
      <c r="Q609" s="15">
        <f t="shared" si="48"/>
        <v>136</v>
      </c>
      <c r="R609" s="15" t="str">
        <f t="shared" si="49"/>
        <v xml:space="preserve">Oakleigh East </v>
      </c>
      <c r="S609" s="26" t="str">
        <f t="shared" si="50"/>
        <v>7.3</v>
      </c>
      <c r="T609" s="15">
        <f t="shared" si="51"/>
        <v>7.3</v>
      </c>
      <c r="U609" s="15"/>
    </row>
    <row r="610" spans="13:21" x14ac:dyDescent="0.2">
      <c r="M610" s="32">
        <v>593</v>
      </c>
      <c r="N610" s="15" t="s">
        <v>1289</v>
      </c>
      <c r="O610" s="28" t="str">
        <f>VLOOKUP($M610,'Data (2)'!$B$6:$K$625,3+Suburb!$O$9)</f>
        <v>19.6</v>
      </c>
      <c r="P610" s="26">
        <f t="shared" si="47"/>
        <v>19.605930000000001</v>
      </c>
      <c r="Q610" s="15">
        <f t="shared" si="48"/>
        <v>325</v>
      </c>
      <c r="R610" s="15" t="str">
        <f t="shared" si="49"/>
        <v xml:space="preserve">Lysterfield </v>
      </c>
      <c r="S610" s="26" t="str">
        <f t="shared" si="50"/>
        <v>7.3</v>
      </c>
      <c r="T610" s="15">
        <f t="shared" si="51"/>
        <v>7.3</v>
      </c>
      <c r="U610" s="15"/>
    </row>
    <row r="611" spans="13:21" x14ac:dyDescent="0.2">
      <c r="M611" s="32">
        <v>594</v>
      </c>
      <c r="N611" s="15" t="s">
        <v>1290</v>
      </c>
      <c r="O611" s="28" t="str">
        <f>VLOOKUP($M611,'Data (2)'!$B$6:$K$625,3+Suburb!$O$9)</f>
        <v>36.7</v>
      </c>
      <c r="P611" s="26">
        <f t="shared" si="47"/>
        <v>36.705940000000005</v>
      </c>
      <c r="Q611" s="15">
        <f t="shared" si="48"/>
        <v>49</v>
      </c>
      <c r="R611" s="15" t="str">
        <f t="shared" si="49"/>
        <v xml:space="preserve">Port Fairy </v>
      </c>
      <c r="S611" s="26" t="str">
        <f t="shared" si="50"/>
        <v>6.9</v>
      </c>
      <c r="T611" s="15">
        <f t="shared" si="51"/>
        <v>6.9</v>
      </c>
      <c r="U611" s="15"/>
    </row>
    <row r="612" spans="13:21" x14ac:dyDescent="0.2">
      <c r="M612" s="32">
        <v>595</v>
      </c>
      <c r="N612" s="15" t="s">
        <v>1292</v>
      </c>
      <c r="O612" s="28" t="str">
        <f>VLOOKUP($M612,'Data (2)'!$B$6:$K$625,3+Suburb!$O$9)</f>
        <v>26.0</v>
      </c>
      <c r="P612" s="26">
        <f t="shared" si="47"/>
        <v>26.005949999999999</v>
      </c>
      <c r="Q612" s="15">
        <f t="shared" si="48"/>
        <v>165</v>
      </c>
      <c r="R612" s="15" t="str">
        <f t="shared" si="49"/>
        <v xml:space="preserve">Warrenheip/Glenpark </v>
      </c>
      <c r="S612" s="26" t="str">
        <f t="shared" si="50"/>
        <v>6.7</v>
      </c>
      <c r="T612" s="15">
        <f t="shared" si="51"/>
        <v>6.7</v>
      </c>
      <c r="U612" s="15"/>
    </row>
    <row r="613" spans="13:21" x14ac:dyDescent="0.2">
      <c r="M613" s="32">
        <v>596</v>
      </c>
      <c r="N613" s="15" t="s">
        <v>1293</v>
      </c>
      <c r="O613" s="28" t="str">
        <f>VLOOKUP($M613,'Data (2)'!$B$6:$K$625,3+Suburb!$O$9)</f>
        <v>37.5</v>
      </c>
      <c r="P613" s="26">
        <f t="shared" si="47"/>
        <v>37.505960000000002</v>
      </c>
      <c r="Q613" s="15">
        <f t="shared" si="48"/>
        <v>43</v>
      </c>
      <c r="R613" s="15" t="str">
        <f t="shared" si="49"/>
        <v xml:space="preserve">Croydon North </v>
      </c>
      <c r="S613" s="26" t="str">
        <f t="shared" si="50"/>
        <v>6.7</v>
      </c>
      <c r="T613" s="15">
        <f t="shared" si="51"/>
        <v>6.7</v>
      </c>
      <c r="U613" s="15"/>
    </row>
    <row r="614" spans="13:21" x14ac:dyDescent="0.2">
      <c r="M614" s="32">
        <v>597</v>
      </c>
      <c r="N614" s="15" t="s">
        <v>1294</v>
      </c>
      <c r="O614" s="28" t="str">
        <f>VLOOKUP($M614,'Data (2)'!$B$6:$K$625,3+Suburb!$O$9)</f>
        <v>32.7</v>
      </c>
      <c r="P614" s="26">
        <f t="shared" si="47"/>
        <v>32.705970000000001</v>
      </c>
      <c r="Q614" s="15">
        <f t="shared" si="48"/>
        <v>80</v>
      </c>
      <c r="R614" s="15" t="str">
        <f t="shared" si="49"/>
        <v xml:space="preserve">Croydon Hills </v>
      </c>
      <c r="S614" s="26" t="str">
        <f t="shared" si="50"/>
        <v>6.4</v>
      </c>
      <c r="T614" s="15">
        <f t="shared" si="51"/>
        <v>6.4</v>
      </c>
      <c r="U614" s="15"/>
    </row>
    <row r="615" spans="13:21" x14ac:dyDescent="0.2">
      <c r="M615" s="32">
        <v>598</v>
      </c>
      <c r="N615" s="15" t="s">
        <v>1295</v>
      </c>
      <c r="O615" s="28" t="str">
        <f>VLOOKUP($M615,'Data (2)'!$B$6:$K$625,3+Suburb!$O$9)</f>
        <v>16.1</v>
      </c>
      <c r="P615" s="26">
        <f t="shared" si="47"/>
        <v>16.105980000000002</v>
      </c>
      <c r="Q615" s="15">
        <f t="shared" si="48"/>
        <v>403</v>
      </c>
      <c r="R615" s="15" t="str">
        <f t="shared" si="49"/>
        <v xml:space="preserve">Newtown </v>
      </c>
      <c r="S615" s="26" t="str">
        <f t="shared" si="50"/>
        <v>6.3</v>
      </c>
      <c r="T615" s="15">
        <f t="shared" si="51"/>
        <v>6.3</v>
      </c>
      <c r="U615" s="15"/>
    </row>
    <row r="616" spans="13:21" x14ac:dyDescent="0.2">
      <c r="M616" s="32">
        <v>599</v>
      </c>
      <c r="N616" s="15" t="s">
        <v>1295</v>
      </c>
      <c r="O616" s="28" t="str">
        <f>VLOOKUP($M616,'Data (2)'!$B$6:$K$625,3+Suburb!$O$9)</f>
        <v>16.1</v>
      </c>
      <c r="P616" s="26">
        <f t="shared" si="47"/>
        <v>16.105990000000002</v>
      </c>
      <c r="Q616" s="15">
        <f t="shared" si="48"/>
        <v>402</v>
      </c>
      <c r="R616" s="15" t="str">
        <f t="shared" si="49"/>
        <v xml:space="preserve">Kew East </v>
      </c>
      <c r="S616" s="26" t="str">
        <f t="shared" si="50"/>
        <v>6.3</v>
      </c>
      <c r="T616" s="15">
        <f t="shared" si="51"/>
        <v>6.3</v>
      </c>
      <c r="U616" s="15"/>
    </row>
    <row r="617" spans="13:21" x14ac:dyDescent="0.2">
      <c r="M617" s="32">
        <v>600</v>
      </c>
      <c r="N617" s="15" t="s">
        <v>1296</v>
      </c>
      <c r="O617" s="28" t="str">
        <f>VLOOKUP($M617,'Data (2)'!$B$6:$K$625,3+Suburb!$O$9)</f>
        <v>39.0</v>
      </c>
      <c r="P617" s="26">
        <f t="shared" si="47"/>
        <v>39.006</v>
      </c>
      <c r="Q617" s="15">
        <f t="shared" si="48"/>
        <v>35</v>
      </c>
      <c r="R617" s="15" t="str">
        <f t="shared" si="49"/>
        <v>Caulfield</v>
      </c>
      <c r="S617" s="26" t="str">
        <f t="shared" si="50"/>
        <v>6.3</v>
      </c>
      <c r="T617" s="15">
        <f t="shared" si="51"/>
        <v>6.3</v>
      </c>
      <c r="U617" s="15"/>
    </row>
    <row r="618" spans="13:21" x14ac:dyDescent="0.2">
      <c r="M618" s="32">
        <v>601</v>
      </c>
      <c r="N618" s="15" t="s">
        <v>1299</v>
      </c>
      <c r="O618" s="28" t="str">
        <f>VLOOKUP($M618,'Data (2)'!$B$6:$K$625,3+Suburb!$O$9)</f>
        <v>24.8</v>
      </c>
      <c r="P618" s="26">
        <f t="shared" si="47"/>
        <v>24.806010000000001</v>
      </c>
      <c r="Q618" s="15">
        <f t="shared" si="48"/>
        <v>194</v>
      </c>
      <c r="R618" s="15" t="str">
        <f t="shared" si="49"/>
        <v>Rosanna</v>
      </c>
      <c r="S618" s="26" t="str">
        <f t="shared" si="50"/>
        <v>6.1</v>
      </c>
      <c r="T618" s="15">
        <f t="shared" si="51"/>
        <v>6.1</v>
      </c>
      <c r="U618" s="15"/>
    </row>
    <row r="619" spans="13:21" x14ac:dyDescent="0.2">
      <c r="M619" s="32">
        <v>602</v>
      </c>
      <c r="N619" s="15" t="s">
        <v>1301</v>
      </c>
      <c r="O619" s="28" t="str">
        <f>VLOOKUP($M619,'Data (2)'!$B$6:$K$625,3+Suburb!$O$9)</f>
        <v>26.9</v>
      </c>
      <c r="P619" s="26">
        <f t="shared" si="47"/>
        <v>26.906019999999998</v>
      </c>
      <c r="Q619" s="15">
        <f t="shared" si="48"/>
        <v>149</v>
      </c>
      <c r="R619" s="15" t="str">
        <f t="shared" si="49"/>
        <v>Maffra/Tinamba *</v>
      </c>
      <c r="S619" s="26" t="str">
        <f t="shared" si="50"/>
        <v>6.1</v>
      </c>
      <c r="T619" s="15">
        <f t="shared" si="51"/>
        <v>6.1</v>
      </c>
      <c r="U619" s="15"/>
    </row>
    <row r="620" spans="13:21" x14ac:dyDescent="0.2">
      <c r="M620" s="32">
        <v>603</v>
      </c>
      <c r="N620" s="15" t="s">
        <v>1302</v>
      </c>
      <c r="O620" s="28" t="str">
        <f>VLOOKUP($M620,'Data (2)'!$B$6:$K$625,3+Suburb!$O$9)</f>
        <v>20.5</v>
      </c>
      <c r="P620" s="26">
        <f t="shared" si="47"/>
        <v>20.506029999999999</v>
      </c>
      <c r="Q620" s="15">
        <f t="shared" si="48"/>
        <v>299</v>
      </c>
      <c r="R620" s="15" t="str">
        <f t="shared" si="49"/>
        <v xml:space="preserve">Torquay </v>
      </c>
      <c r="S620" s="26" t="str">
        <f t="shared" si="50"/>
        <v>6.0</v>
      </c>
      <c r="T620" s="15">
        <f t="shared" si="51"/>
        <v>6</v>
      </c>
      <c r="U620" s="15"/>
    </row>
    <row r="621" spans="13:21" x14ac:dyDescent="0.2">
      <c r="M621" s="32">
        <v>604</v>
      </c>
      <c r="N621" s="15" t="s">
        <v>1303</v>
      </c>
      <c r="O621" s="28" t="str">
        <f>VLOOKUP($M621,'Data (2)'!$B$6:$K$625,3+Suburb!$O$9)</f>
        <v>10.0</v>
      </c>
      <c r="P621" s="26">
        <f t="shared" si="47"/>
        <v>10.00604</v>
      </c>
      <c r="Q621" s="15">
        <f t="shared" si="48"/>
        <v>553</v>
      </c>
      <c r="R621" s="15" t="str">
        <f t="shared" si="49"/>
        <v xml:space="preserve">Tyabb/Moorooduc </v>
      </c>
      <c r="S621" s="26" t="str">
        <f t="shared" si="50"/>
        <v>5.9</v>
      </c>
      <c r="T621" s="15">
        <f t="shared" si="51"/>
        <v>5.9</v>
      </c>
      <c r="U621" s="15"/>
    </row>
    <row r="622" spans="13:21" x14ac:dyDescent="0.2">
      <c r="M622" s="32">
        <v>605</v>
      </c>
      <c r="N622" s="15" t="s">
        <v>1304</v>
      </c>
      <c r="O622" s="28" t="str">
        <f>VLOOKUP($M622,'Data (2)'!$B$6:$K$625,3+Suburb!$O$9)</f>
        <v>20.0</v>
      </c>
      <c r="P622" s="26">
        <f t="shared" si="47"/>
        <v>20.006049999999998</v>
      </c>
      <c r="Q622" s="15">
        <f t="shared" si="48"/>
        <v>311</v>
      </c>
      <c r="R622" s="15" t="str">
        <f t="shared" si="49"/>
        <v xml:space="preserve">Jan Juc </v>
      </c>
      <c r="S622" s="26" t="str">
        <f t="shared" si="50"/>
        <v>5.7</v>
      </c>
      <c r="T622" s="15">
        <f t="shared" si="51"/>
        <v>5.7</v>
      </c>
      <c r="U622" s="15"/>
    </row>
    <row r="623" spans="13:21" x14ac:dyDescent="0.2">
      <c r="M623" s="32">
        <v>606</v>
      </c>
      <c r="N623" s="15" t="s">
        <v>1305</v>
      </c>
      <c r="O623" s="28" t="str">
        <f>VLOOKUP($M623,'Data (2)'!$B$6:$K$625,3+Suburb!$O$9)</f>
        <v>29.3</v>
      </c>
      <c r="P623" s="26">
        <f t="shared" si="47"/>
        <v>29.306060000000002</v>
      </c>
      <c r="Q623" s="15">
        <f t="shared" si="48"/>
        <v>120</v>
      </c>
      <c r="R623" s="15" t="str">
        <f t="shared" si="49"/>
        <v xml:space="preserve">Gisborne/Bullengarook </v>
      </c>
      <c r="S623" s="26" t="str">
        <f t="shared" si="50"/>
        <v>5.6</v>
      </c>
      <c r="T623" s="15">
        <f t="shared" si="51"/>
        <v>5.6</v>
      </c>
      <c r="U623" s="15"/>
    </row>
    <row r="624" spans="13:21" x14ac:dyDescent="0.2">
      <c r="M624" s="32">
        <v>607</v>
      </c>
      <c r="N624" s="15" t="s">
        <v>1307</v>
      </c>
      <c r="O624" s="28" t="str">
        <f>VLOOKUP($M624,'Data (2)'!$B$6:$K$625,3+Suburb!$O$9)</f>
        <v>14.3</v>
      </c>
      <c r="P624" s="26">
        <f t="shared" si="47"/>
        <v>14.30607</v>
      </c>
      <c r="Q624" s="15">
        <f t="shared" si="48"/>
        <v>446</v>
      </c>
      <c r="R624" s="15" t="str">
        <f t="shared" si="49"/>
        <v xml:space="preserve">Penshurst/Dunkeld and surrounds </v>
      </c>
      <c r="S624" s="26" t="str">
        <f t="shared" si="50"/>
        <v>5.3</v>
      </c>
      <c r="T624" s="15">
        <f t="shared" si="51"/>
        <v>5.3</v>
      </c>
      <c r="U624" s="15"/>
    </row>
    <row r="625" spans="13:21" x14ac:dyDescent="0.2">
      <c r="M625" s="32">
        <v>608</v>
      </c>
      <c r="N625" s="15" t="s">
        <v>1308</v>
      </c>
      <c r="O625" s="28" t="str">
        <f>VLOOKUP($M625,'Data (2)'!$B$6:$K$625,3+Suburb!$O$9)</f>
        <v>11.1</v>
      </c>
      <c r="P625" s="26">
        <f t="shared" si="47"/>
        <v>11.10608</v>
      </c>
      <c r="Q625" s="15">
        <f t="shared" si="48"/>
        <v>534</v>
      </c>
      <c r="R625" s="15" t="str">
        <f t="shared" si="49"/>
        <v xml:space="preserve">Portland surrounds </v>
      </c>
      <c r="S625" s="26" t="str">
        <f t="shared" si="50"/>
        <v>5.0</v>
      </c>
      <c r="T625" s="15">
        <f t="shared" si="51"/>
        <v>5</v>
      </c>
      <c r="U625" s="15"/>
    </row>
    <row r="626" spans="13:21" x14ac:dyDescent="0.2">
      <c r="M626" s="32">
        <v>609</v>
      </c>
      <c r="N626" s="15" t="s">
        <v>1309</v>
      </c>
      <c r="O626" s="28" t="str">
        <f>VLOOKUP($M626,'Data (2)'!$B$6:$K$625,3+Suburb!$O$9)</f>
        <v>32.8</v>
      </c>
      <c r="P626" s="26">
        <f t="shared" si="47"/>
        <v>32.806089999999998</v>
      </c>
      <c r="Q626" s="15">
        <f t="shared" si="48"/>
        <v>78</v>
      </c>
      <c r="R626" s="15" t="str">
        <f t="shared" si="49"/>
        <v xml:space="preserve">Bellbrae </v>
      </c>
      <c r="S626" s="26" t="str">
        <f t="shared" si="50"/>
        <v>4.8</v>
      </c>
      <c r="T626" s="15">
        <f t="shared" si="51"/>
        <v>4.8</v>
      </c>
      <c r="U626" s="15"/>
    </row>
    <row r="627" spans="13:21" x14ac:dyDescent="0.2">
      <c r="M627" s="32">
        <v>610</v>
      </c>
      <c r="N627" s="15" t="s">
        <v>1310</v>
      </c>
      <c r="O627" s="28" t="str">
        <f>VLOOKUP($M627,'Data (2)'!$B$6:$K$625,3+Suburb!$O$9)</f>
        <v>17.9</v>
      </c>
      <c r="P627" s="26">
        <f t="shared" si="47"/>
        <v>17.906099999999999</v>
      </c>
      <c r="Q627" s="15">
        <f t="shared" si="48"/>
        <v>361</v>
      </c>
      <c r="R627" s="15" t="str">
        <f t="shared" si="49"/>
        <v xml:space="preserve">Ivanhoe </v>
      </c>
      <c r="S627" s="26" t="str">
        <f t="shared" si="50"/>
        <v>4.6</v>
      </c>
      <c r="T627" s="15">
        <f t="shared" si="51"/>
        <v>4.5999999999999996</v>
      </c>
      <c r="U627" s="15"/>
    </row>
    <row r="628" spans="13:21" x14ac:dyDescent="0.2">
      <c r="M628" s="32">
        <v>611</v>
      </c>
      <c r="N628" s="15" t="s">
        <v>1311</v>
      </c>
      <c r="O628" s="28" t="str">
        <f>VLOOKUP($M628,'Data (2)'!$B$6:$K$625,3+Suburb!$O$9)</f>
        <v>30.5</v>
      </c>
      <c r="P628" s="26">
        <f t="shared" si="47"/>
        <v>30.50611</v>
      </c>
      <c r="Q628" s="15">
        <f t="shared" si="48"/>
        <v>98</v>
      </c>
      <c r="R628" s="15" t="str">
        <f t="shared" si="49"/>
        <v xml:space="preserve">Armadale </v>
      </c>
      <c r="S628" s="26" t="str">
        <f t="shared" si="50"/>
        <v>4.3</v>
      </c>
      <c r="T628" s="15">
        <f t="shared" si="51"/>
        <v>4.3</v>
      </c>
      <c r="U628" s="15"/>
    </row>
    <row r="629" spans="13:21" x14ac:dyDescent="0.2">
      <c r="M629" s="32">
        <v>612</v>
      </c>
      <c r="N629" s="15" t="s">
        <v>1312</v>
      </c>
      <c r="O629" s="28" t="str">
        <f>VLOOKUP($M629,'Data (2)'!$B$6:$K$625,3+Suburb!$O$9)</f>
        <v>22.7</v>
      </c>
      <c r="P629" s="26">
        <f t="shared" si="47"/>
        <v>22.706119999999999</v>
      </c>
      <c r="Q629" s="15">
        <f t="shared" si="48"/>
        <v>252</v>
      </c>
      <c r="R629" s="15" t="str">
        <f t="shared" si="49"/>
        <v xml:space="preserve">Riddells Creek </v>
      </c>
      <c r="S629" s="26" t="str">
        <f t="shared" si="50"/>
        <v>4.2</v>
      </c>
      <c r="T629" s="15">
        <f t="shared" si="51"/>
        <v>4.2</v>
      </c>
      <c r="U629" s="15"/>
    </row>
    <row r="630" spans="13:21" x14ac:dyDescent="0.2">
      <c r="M630" s="32">
        <v>613</v>
      </c>
      <c r="N630" s="15" t="s">
        <v>1314</v>
      </c>
      <c r="O630" s="28" t="str">
        <f>VLOOKUP($M630,'Data (2)'!$B$6:$K$625,3+Suburb!$O$9)</f>
        <v>27.3</v>
      </c>
      <c r="P630" s="26">
        <f t="shared" si="47"/>
        <v>27.30613</v>
      </c>
      <c r="Q630" s="15">
        <f t="shared" si="48"/>
        <v>144</v>
      </c>
      <c r="R630" s="15" t="str">
        <f t="shared" si="49"/>
        <v xml:space="preserve">Meeniyan/Tarwin Lower and surrounds </v>
      </c>
      <c r="S630" s="26" t="str">
        <f t="shared" si="50"/>
        <v>4.2</v>
      </c>
      <c r="T630" s="15">
        <f t="shared" si="51"/>
        <v>4.2</v>
      </c>
      <c r="U630" s="15"/>
    </row>
    <row r="631" spans="13:21" x14ac:dyDescent="0.2">
      <c r="M631" s="32">
        <v>614</v>
      </c>
      <c r="N631" s="15" t="s">
        <v>1315</v>
      </c>
      <c r="O631" s="28" t="str">
        <f>VLOOKUP($M631,'Data (2)'!$B$6:$K$625,3+Suburb!$O$9)</f>
        <v>13.0</v>
      </c>
      <c r="P631" s="26">
        <f t="shared" si="47"/>
        <v>13.00614</v>
      </c>
      <c r="Q631" s="15">
        <f t="shared" si="48"/>
        <v>482</v>
      </c>
      <c r="R631" s="15" t="str">
        <f t="shared" si="49"/>
        <v xml:space="preserve">Wangaratta Northern district </v>
      </c>
      <c r="S631" s="26" t="str">
        <f t="shared" si="50"/>
        <v>3.6</v>
      </c>
      <c r="T631" s="15">
        <f t="shared" si="51"/>
        <v>3.6</v>
      </c>
      <c r="U631" s="15"/>
    </row>
    <row r="632" spans="13:21" x14ac:dyDescent="0.2">
      <c r="M632" s="32">
        <v>615</v>
      </c>
      <c r="N632" s="15" t="s">
        <v>1316</v>
      </c>
      <c r="O632" s="28" t="str">
        <f>VLOOKUP($M632,'Data (2)'!$B$6:$K$625,3+Suburb!$O$9)</f>
        <v>30.8</v>
      </c>
      <c r="P632" s="26">
        <f t="shared" si="47"/>
        <v>30.806150000000002</v>
      </c>
      <c r="Q632" s="15">
        <f t="shared" si="48"/>
        <v>94</v>
      </c>
      <c r="R632" s="15" t="str">
        <f t="shared" si="49"/>
        <v xml:space="preserve">Prahran </v>
      </c>
      <c r="S632" s="26" t="str">
        <f t="shared" si="50"/>
        <v>3.6</v>
      </c>
      <c r="T632" s="15">
        <f t="shared" si="51"/>
        <v>3.6</v>
      </c>
      <c r="U632" s="15"/>
    </row>
    <row r="633" spans="13:21" x14ac:dyDescent="0.2">
      <c r="M633" s="32">
        <v>616</v>
      </c>
      <c r="N633" s="15" t="s">
        <v>1317</v>
      </c>
      <c r="O633" s="28" t="str">
        <f>VLOOKUP($M633,'Data (2)'!$B$6:$K$625,3+Suburb!$O$9)</f>
        <v>10.5</v>
      </c>
      <c r="P633" s="26">
        <f t="shared" si="47"/>
        <v>10.506159999999999</v>
      </c>
      <c r="Q633" s="15">
        <f t="shared" si="48"/>
        <v>545</v>
      </c>
      <c r="R633" s="15" t="str">
        <f t="shared" si="49"/>
        <v xml:space="preserve">Coldstream </v>
      </c>
      <c r="S633" s="26" t="str">
        <f t="shared" si="50"/>
        <v>3.0</v>
      </c>
      <c r="T633" s="15">
        <f t="shared" si="51"/>
        <v>3</v>
      </c>
      <c r="U633" s="15"/>
    </row>
    <row r="634" spans="13:21" x14ac:dyDescent="0.2">
      <c r="M634" s="32">
        <v>617</v>
      </c>
      <c r="N634" s="15" t="s">
        <v>1318</v>
      </c>
      <c r="O634" s="28" t="str">
        <f>VLOOKUP($M634,'Data (2)'!$B$6:$K$625,3+Suburb!$O$9)</f>
        <v>16.2</v>
      </c>
      <c r="P634" s="26">
        <f t="shared" si="47"/>
        <v>16.20617</v>
      </c>
      <c r="Q634" s="15">
        <f t="shared" si="48"/>
        <v>398</v>
      </c>
      <c r="R634" s="15" t="str">
        <f t="shared" si="49"/>
        <v>New Gisborne</v>
      </c>
      <c r="S634" s="26" t="str">
        <f t="shared" si="50"/>
        <v>2.8</v>
      </c>
      <c r="T634" s="15">
        <f t="shared" si="51"/>
        <v>2.8</v>
      </c>
      <c r="U634" s="15"/>
    </row>
    <row r="635" spans="13:21" x14ac:dyDescent="0.2">
      <c r="M635" s="32">
        <v>618</v>
      </c>
      <c r="N635" s="15" t="s">
        <v>1319</v>
      </c>
      <c r="O635" s="28" t="str">
        <f>VLOOKUP($M635,'Data (2)'!$B$6:$K$625,3+Suburb!$O$9)</f>
        <v>20.8</v>
      </c>
      <c r="P635" s="26">
        <f t="shared" si="47"/>
        <v>20.806180000000001</v>
      </c>
      <c r="Q635" s="15">
        <f t="shared" si="48"/>
        <v>292</v>
      </c>
      <c r="R635" s="15" t="str">
        <f t="shared" si="49"/>
        <v>Montrose *</v>
      </c>
      <c r="S635" s="26" t="str">
        <f t="shared" si="50"/>
        <v>0.0</v>
      </c>
      <c r="T635" s="15">
        <f t="shared" si="51"/>
        <v>0</v>
      </c>
      <c r="U635" s="15"/>
    </row>
    <row r="636" spans="13:21" x14ac:dyDescent="0.2">
      <c r="M636" s="32">
        <v>619</v>
      </c>
      <c r="N636" s="15" t="s">
        <v>1320</v>
      </c>
      <c r="O636" s="28" t="str">
        <f>VLOOKUP($M636,'Data (2)'!$B$6:$K$625,3+Suburb!$O$9)</f>
        <v>15.0</v>
      </c>
      <c r="P636" s="26">
        <f t="shared" si="47"/>
        <v>15.00619</v>
      </c>
      <c r="Q636" s="15">
        <f t="shared" si="48"/>
        <v>432</v>
      </c>
      <c r="R636" s="15" t="str">
        <f t="shared" si="49"/>
        <v>Gowanbrae *</v>
      </c>
      <c r="S636" s="26" t="str">
        <f t="shared" si="50"/>
        <v>0.0</v>
      </c>
      <c r="T636" s="15">
        <f t="shared" si="51"/>
        <v>0</v>
      </c>
      <c r="U636" s="15"/>
    </row>
    <row r="637" spans="13:21" x14ac:dyDescent="0.2">
      <c r="M637" s="32">
        <v>620</v>
      </c>
      <c r="N637" s="15" t="s">
        <v>1321</v>
      </c>
      <c r="O637" s="28" t="str">
        <f>VLOOKUP($M637,'Data (2)'!$B$6:$K$625,3+Suburb!$O$9)</f>
        <v>15.6</v>
      </c>
      <c r="P637" s="26">
        <f t="shared" si="47"/>
        <v>15.606199999999999</v>
      </c>
      <c r="Q637" s="15">
        <f t="shared" si="48"/>
        <v>414</v>
      </c>
      <c r="R637" s="15" t="str">
        <f t="shared" si="49"/>
        <v>Aberfeldie</v>
      </c>
      <c r="S637" s="26" t="str">
        <f t="shared" si="50"/>
        <v>0.0</v>
      </c>
      <c r="T637" s="15">
        <f t="shared" si="51"/>
        <v>0</v>
      </c>
      <c r="U637" s="15"/>
    </row>
    <row r="638" spans="13:21" x14ac:dyDescent="0.2">
      <c r="M638" s="15"/>
      <c r="N638" s="15"/>
      <c r="O638" s="26"/>
      <c r="P638" s="26"/>
      <c r="Q638" s="15"/>
      <c r="R638" s="15"/>
      <c r="S638" s="26"/>
      <c r="T638" s="15"/>
      <c r="U638" s="15"/>
    </row>
    <row r="639" spans="13:21" x14ac:dyDescent="0.2">
      <c r="M639" s="15"/>
      <c r="N639" s="15"/>
      <c r="O639" s="26"/>
      <c r="P639" s="26"/>
      <c r="Q639" s="15"/>
      <c r="R639" s="15"/>
      <c r="S639" s="26"/>
      <c r="T639" s="15"/>
      <c r="U639" s="15"/>
    </row>
    <row r="640" spans="13:21" x14ac:dyDescent="0.2">
      <c r="M640" s="15"/>
      <c r="N640" s="15"/>
      <c r="O640" s="26"/>
      <c r="P640" s="26"/>
      <c r="Q640" s="15"/>
      <c r="R640" s="15"/>
      <c r="S640" s="26"/>
      <c r="T640" s="15"/>
      <c r="U640" s="15"/>
    </row>
    <row r="641" spans="13:21" x14ac:dyDescent="0.2">
      <c r="M641" s="15"/>
      <c r="N641" s="15"/>
      <c r="O641" s="26"/>
      <c r="P641" s="26"/>
      <c r="Q641" s="15"/>
      <c r="R641" s="15"/>
      <c r="S641" s="26"/>
      <c r="T641" s="15"/>
      <c r="U641" s="15"/>
    </row>
    <row r="642" spans="13:21" x14ac:dyDescent="0.2">
      <c r="M642" s="15"/>
      <c r="N642" s="15"/>
      <c r="O642" s="26"/>
      <c r="P642" s="26"/>
      <c r="Q642" s="15"/>
      <c r="R642" s="15"/>
      <c r="S642" s="26"/>
      <c r="T642" s="15"/>
      <c r="U642" s="15"/>
    </row>
    <row r="643" spans="13:21" x14ac:dyDescent="0.2">
      <c r="M643" s="15"/>
      <c r="N643" s="15"/>
      <c r="O643" s="26"/>
      <c r="P643" s="26"/>
      <c r="Q643" s="15"/>
      <c r="R643" s="15"/>
      <c r="S643" s="26"/>
      <c r="T643" s="15"/>
      <c r="U643" s="15"/>
    </row>
    <row r="644" spans="13:21" x14ac:dyDescent="0.2">
      <c r="M644" s="15"/>
      <c r="N644" s="15"/>
      <c r="O644" s="26"/>
      <c r="P644" s="26"/>
      <c r="Q644" s="15"/>
      <c r="R644" s="15"/>
      <c r="S644" s="26"/>
      <c r="T644" s="15"/>
      <c r="U644" s="15"/>
    </row>
    <row r="645" spans="13:21" x14ac:dyDescent="0.2">
      <c r="M645" s="15"/>
      <c r="N645" s="15"/>
      <c r="O645" s="26"/>
      <c r="P645" s="26"/>
      <c r="Q645" s="15"/>
      <c r="R645" s="15"/>
      <c r="S645" s="26"/>
      <c r="T645" s="15"/>
      <c r="U645" s="15"/>
    </row>
    <row r="646" spans="13:21" x14ac:dyDescent="0.2">
      <c r="M646" s="13"/>
      <c r="N646" s="13"/>
      <c r="O646" s="30"/>
      <c r="P646" s="30"/>
      <c r="Q646" s="13"/>
      <c r="R646" s="13"/>
      <c r="S646" s="30"/>
      <c r="T646" s="13"/>
      <c r="U646" s="13"/>
    </row>
    <row r="647" spans="13:21" x14ac:dyDescent="0.2">
      <c r="M647" s="13"/>
      <c r="N647" s="13"/>
      <c r="O647" s="30"/>
      <c r="P647" s="30"/>
      <c r="Q647" s="13"/>
      <c r="R647" s="13"/>
      <c r="S647" s="30"/>
      <c r="T647" s="13"/>
      <c r="U647" s="13"/>
    </row>
    <row r="648" spans="13:21" x14ac:dyDescent="0.2">
      <c r="M648" s="13"/>
      <c r="N648" s="13"/>
      <c r="O648" s="30"/>
      <c r="P648" s="30"/>
      <c r="Q648" s="13"/>
      <c r="R648" s="13"/>
      <c r="S648" s="30"/>
      <c r="T648" s="13"/>
      <c r="U648" s="13"/>
    </row>
    <row r="649" spans="13:21" x14ac:dyDescent="0.2">
      <c r="M649" s="13"/>
      <c r="N649" s="13"/>
      <c r="O649" s="30"/>
      <c r="P649" s="30"/>
      <c r="Q649" s="13"/>
      <c r="R649" s="13"/>
      <c r="S649" s="30"/>
      <c r="T649" s="13"/>
      <c r="U649" s="13"/>
    </row>
    <row r="650" spans="13:21" x14ac:dyDescent="0.2">
      <c r="M650" s="13"/>
      <c r="N650" s="13"/>
      <c r="O650" s="30"/>
      <c r="P650" s="30"/>
      <c r="Q650" s="13"/>
      <c r="R650" s="13"/>
      <c r="S650" s="30"/>
      <c r="T650" s="13"/>
      <c r="U650" s="13"/>
    </row>
    <row r="651" spans="13:21" x14ac:dyDescent="0.2">
      <c r="M651" s="13"/>
      <c r="N651" s="13"/>
      <c r="O651" s="30"/>
      <c r="P651" s="30"/>
      <c r="Q651" s="13"/>
      <c r="R651" s="13"/>
      <c r="S651" s="30"/>
      <c r="T651" s="13"/>
      <c r="U651" s="13"/>
    </row>
    <row r="652" spans="13:21" x14ac:dyDescent="0.2">
      <c r="M652" s="13"/>
      <c r="N652" s="13"/>
      <c r="O652" s="30"/>
      <c r="P652" s="30"/>
      <c r="Q652" s="13"/>
      <c r="R652" s="13"/>
      <c r="S652" s="30"/>
      <c r="T652" s="13"/>
      <c r="U652" s="13"/>
    </row>
    <row r="653" spans="13:21" x14ac:dyDescent="0.2">
      <c r="M653" s="13"/>
      <c r="N653" s="13"/>
      <c r="O653" s="30"/>
      <c r="P653" s="30"/>
      <c r="Q653" s="13"/>
      <c r="R653" s="13"/>
      <c r="S653" s="30"/>
      <c r="T653" s="13"/>
      <c r="U653" s="13"/>
    </row>
    <row r="654" spans="13:21" x14ac:dyDescent="0.2">
      <c r="M654" s="13"/>
      <c r="N654" s="13"/>
      <c r="O654" s="30"/>
      <c r="P654" s="30"/>
      <c r="Q654" s="13"/>
      <c r="R654" s="13"/>
      <c r="S654" s="30"/>
      <c r="T654" s="13"/>
      <c r="U654" s="13"/>
    </row>
    <row r="655" spans="13:21" x14ac:dyDescent="0.2">
      <c r="M655" s="13"/>
      <c r="N655" s="13"/>
      <c r="O655" s="30"/>
      <c r="P655" s="30"/>
      <c r="Q655" s="13"/>
      <c r="R655" s="13"/>
      <c r="S655" s="30"/>
      <c r="T655" s="13"/>
      <c r="U655" s="13"/>
    </row>
    <row r="656" spans="13:21" x14ac:dyDescent="0.2">
      <c r="M656" s="13"/>
      <c r="N656" s="13"/>
      <c r="O656" s="30"/>
      <c r="P656" s="30"/>
      <c r="Q656" s="13"/>
      <c r="R656" s="13"/>
      <c r="S656" s="30"/>
      <c r="T656" s="13"/>
      <c r="U656" s="13"/>
    </row>
    <row r="657" spans="13:21" x14ac:dyDescent="0.2">
      <c r="M657" s="13"/>
      <c r="N657" s="13"/>
      <c r="O657" s="30"/>
      <c r="P657" s="30"/>
      <c r="Q657" s="13"/>
      <c r="R657" s="13"/>
      <c r="S657" s="30"/>
      <c r="T657" s="13"/>
      <c r="U657" s="13"/>
    </row>
    <row r="658" spans="13:21" x14ac:dyDescent="0.2">
      <c r="M658" s="13"/>
      <c r="N658" s="13"/>
      <c r="O658" s="30"/>
      <c r="P658" s="30"/>
      <c r="Q658" s="13"/>
      <c r="R658" s="13"/>
      <c r="S658" s="30"/>
      <c r="T658" s="13"/>
      <c r="U658" s="13"/>
    </row>
    <row r="659" spans="13:21" x14ac:dyDescent="0.2">
      <c r="M659" s="13"/>
      <c r="N659" s="13"/>
      <c r="O659" s="30"/>
      <c r="P659" s="30"/>
      <c r="Q659" s="13"/>
      <c r="R659" s="13"/>
      <c r="S659" s="30"/>
      <c r="T659" s="13"/>
      <c r="U659" s="13"/>
    </row>
    <row r="660" spans="13:21" x14ac:dyDescent="0.2">
      <c r="M660" s="13"/>
      <c r="N660" s="13"/>
      <c r="O660" s="30"/>
      <c r="P660" s="30"/>
      <c r="Q660" s="13"/>
      <c r="R660" s="13"/>
      <c r="S660" s="30"/>
      <c r="T660" s="13"/>
      <c r="U660" s="13"/>
    </row>
    <row r="661" spans="13:21" x14ac:dyDescent="0.2">
      <c r="M661" s="13"/>
      <c r="N661" s="13"/>
      <c r="O661" s="30"/>
      <c r="P661" s="30"/>
      <c r="Q661" s="13"/>
      <c r="R661" s="13"/>
      <c r="S661" s="30"/>
      <c r="T661" s="13"/>
      <c r="U661" s="13"/>
    </row>
    <row r="662" spans="13:21" x14ac:dyDescent="0.2">
      <c r="M662" s="13"/>
      <c r="N662" s="13"/>
      <c r="O662" s="30"/>
      <c r="P662" s="30"/>
      <c r="Q662" s="13"/>
      <c r="R662" s="13"/>
      <c r="S662" s="30"/>
      <c r="T662" s="13"/>
      <c r="U662" s="13"/>
    </row>
    <row r="663" spans="13:21" x14ac:dyDescent="0.2">
      <c r="M663" s="13"/>
      <c r="N663" s="13"/>
      <c r="O663" s="30"/>
      <c r="P663" s="30"/>
      <c r="Q663" s="13"/>
      <c r="R663" s="13"/>
      <c r="S663" s="30"/>
      <c r="T663" s="13"/>
      <c r="U663" s="13"/>
    </row>
    <row r="664" spans="13:21" x14ac:dyDescent="0.2">
      <c r="M664" s="13"/>
      <c r="N664" s="13"/>
      <c r="O664" s="30"/>
      <c r="P664" s="30"/>
      <c r="Q664" s="13"/>
      <c r="R664" s="13"/>
      <c r="S664" s="30"/>
      <c r="T664" s="13"/>
      <c r="U664" s="13"/>
    </row>
  </sheetData>
  <sheetProtection sheet="1" objects="1" scenarios="1"/>
  <mergeCells count="2">
    <mergeCell ref="B2:Y2"/>
    <mergeCell ref="B1:X1"/>
  </mergeCells>
  <pageMargins left="0.39370078740157483" right="0.39370078740157483" top="0.39370078740157483" bottom="0.39370078740157483" header="0.31496062992125984" footer="0.31496062992125984"/>
  <pageSetup paperSize="9" scale="6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527050</xdr:colOff>
                    <xdr:row>7</xdr:row>
                    <xdr:rowOff>107950</xdr:rowOff>
                  </from>
                  <to>
                    <xdr:col>6</xdr:col>
                    <xdr:colOff>482600</xdr:colOff>
                    <xdr:row>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7</xdr:col>
                    <xdr:colOff>527050</xdr:colOff>
                    <xdr:row>7</xdr:row>
                    <xdr:rowOff>120650</xdr:rowOff>
                  </from>
                  <to>
                    <xdr:col>11</xdr:col>
                    <xdr:colOff>476250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6" name="Drop Down 5">
              <controlPr defaultSize="0" autoLine="0" autoPict="0">
                <anchor moveWithCells="1">
                  <from>
                    <xdr:col>13</xdr:col>
                    <xdr:colOff>1974850</xdr:colOff>
                    <xdr:row>7</xdr:row>
                    <xdr:rowOff>120650</xdr:rowOff>
                  </from>
                  <to>
                    <xdr:col>17</xdr:col>
                    <xdr:colOff>273050</xdr:colOff>
                    <xdr:row>9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27C0-4B67-4720-B4C0-E52E69A3DA0D}">
  <dimension ref="A1"/>
  <sheetViews>
    <sheetView workbookViewId="0"/>
  </sheetViews>
  <sheetFormatPr defaultRowHeight="10" x14ac:dyDescent="0.2"/>
  <cols>
    <col min="14" max="14" width="3.77734375" customWidth="1"/>
  </cols>
  <sheetData>
    <row r="1" spans="1:1" ht="18.5" customHeight="1" x14ac:dyDescent="0.2">
      <c r="A1" s="62" t="s">
        <v>1324</v>
      </c>
    </row>
  </sheetData>
  <pageMargins left="0.7" right="0.7" top="0.75" bottom="0.75" header="0.3" footer="0.3"/>
  <drawing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A8955815</value>
    </field>
    <field name="Objective-Title">
      <value order="0">Australian Early Development Index Results</value>
    </field>
    <field name="Objective-Description">
      <value order="0"/>
    </field>
    <field name="Objective-CreationStamp">
      <value order="0">2022-07-23T11:27:00Z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2025-10-21T07:09:53Z</value>
    </field>
    <field name="Objective-ModificationStamp">
      <value order="0">2025-10-21T08:01:34Z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vA15772019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Data</vt:lpstr>
      <vt:lpstr>Municipality</vt:lpstr>
      <vt:lpstr>Data (2)</vt:lpstr>
      <vt:lpstr>Suburb</vt:lpstr>
      <vt:lpstr>Instructions</vt:lpstr>
      <vt:lpstr>Municipality!Print_Area</vt:lpstr>
      <vt:lpstr>Suburb!Print_Area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dsmith</dc:creator>
  <cp:lastModifiedBy>Hayden Brown</cp:lastModifiedBy>
  <cp:lastPrinted>2025-10-09T12:42:02Z</cp:lastPrinted>
  <dcterms:created xsi:type="dcterms:W3CDTF">2014-03-07T16:08:25Z</dcterms:created>
  <dcterms:modified xsi:type="dcterms:W3CDTF">2025-10-21T07:09:26Z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A8955815</vt:lpwstr>
  </op:property>
  <op:property fmtid="{D5CDD505-2E9C-101B-9397-08002B2CF9AE}" pid="4" name="Objective-Title">
    <vt:lpwstr xmlns:vt="http://schemas.openxmlformats.org/officeDocument/2006/docPropsVTypes">Australian Early Development Index Results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2022-07-23T11:27:00Z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2025-10-21T07:09:53Z</vt:filetime>
  </op:property>
  <op:property fmtid="{D5CDD505-2E9C-101B-9397-08002B2CF9AE}" pid="10" name="Objective-ModificationStamp">
    <vt:filetime xmlns:vt="http://schemas.openxmlformats.org/officeDocument/2006/docPropsVTypes">2025-10-21T08:01:34Z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vA15772019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