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1d5cbe4dc2f2460f"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Hayden\Downloads\"/>
    </mc:Choice>
  </mc:AlternateContent>
  <xr:revisionPtr revIDLastSave="0" documentId="8_{100FFF49-D06E-4B31-814A-E531205BB9A4}" xr6:coauthVersionLast="47" xr6:coauthVersionMax="47" xr10:uidLastSave="{00000000-0000-0000-0000-000000000000}"/>
  <bookViews>
    <workbookView showHorizontalScroll="0" showSheetTabs="0" xWindow="-98" yWindow="-98" windowWidth="20715" windowHeight="13276" xr2:uid="{3AFAB3D2-B7D4-4F94-A3C4-8D063C3ACF41}"/>
  </bookViews>
  <sheets>
    <sheet name="Front" sheetId="1" r:id="rId1"/>
    <sheet name="Data" sheetId="2" state="hidden" r:id="rId2"/>
  </sheets>
  <definedNames>
    <definedName name="_xlnm.Print_Area" localSheetId="0">Front!$A$1:$Q$68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1" l="1"/>
  <c r="D14" i="1"/>
  <c r="D13" i="1"/>
  <c r="C14" i="1"/>
  <c r="C13" i="1"/>
  <c r="C12" i="1"/>
  <c r="H85" i="2"/>
  <c r="O85" i="2"/>
  <c r="P85" i="2"/>
  <c r="Q85" i="2"/>
  <c r="R85" i="2"/>
  <c r="S85" i="2"/>
  <c r="T85" i="2"/>
  <c r="V85" i="2"/>
  <c r="W85" i="2"/>
  <c r="X85" i="2"/>
  <c r="Y85" i="2"/>
  <c r="Z85" i="2"/>
  <c r="AA85" i="2"/>
  <c r="AC85" i="2"/>
  <c r="AD85" i="2"/>
  <c r="AE85" i="2"/>
  <c r="AF85" i="2"/>
  <c r="AG85" i="2"/>
  <c r="AH85" i="2"/>
  <c r="AJ85" i="2"/>
  <c r="AK85" i="2"/>
  <c r="AL85" i="2"/>
  <c r="AM85" i="2"/>
  <c r="AN85" i="2"/>
  <c r="AP85" i="2"/>
  <c r="AQ85" i="2"/>
  <c r="AR85" i="2"/>
  <c r="AS85" i="2"/>
  <c r="AT85" i="2"/>
  <c r="AU85" i="2"/>
  <c r="AV85" i="2"/>
  <c r="AX85" i="2"/>
  <c r="AY85" i="2"/>
  <c r="AZ85" i="2"/>
  <c r="BA85" i="2"/>
  <c r="BB85" i="2"/>
  <c r="BC85" i="2"/>
  <c r="N85" i="2"/>
  <c r="D85" i="2"/>
  <c r="E85" i="2"/>
  <c r="F85" i="2"/>
  <c r="G85" i="2"/>
  <c r="I85" i="2"/>
  <c r="J85" i="2"/>
  <c r="K85" i="2"/>
  <c r="C85" i="2"/>
  <c r="P3" i="1"/>
  <c r="L12" i="1" s="1"/>
  <c r="M12" i="1" s="1"/>
  <c r="D28" i="1"/>
  <c r="D29" i="1"/>
  <c r="D30" i="1"/>
  <c r="D31" i="1"/>
  <c r="D32" i="1"/>
  <c r="D27" i="1"/>
  <c r="C27" i="1"/>
  <c r="C28" i="1"/>
  <c r="C29" i="1"/>
  <c r="C30" i="1"/>
  <c r="C31" i="1"/>
  <c r="C32" i="1"/>
  <c r="E23" i="1" a="1"/>
  <c r="E23" i="1" s="1"/>
  <c r="D26" i="1" s="1" a="1"/>
  <c r="D26" i="1" s="1"/>
  <c r="B23" i="1" a="1"/>
  <c r="B23" i="1" s="1"/>
  <c r="C26" i="1" s="1" a="1"/>
  <c r="C26" i="1" s="1"/>
  <c r="D11" i="1" a="1"/>
  <c r="D11" i="1" s="1"/>
  <c r="C11" i="1" a="1"/>
  <c r="C11" i="1" s="1"/>
  <c r="L22" i="1" l="1"/>
  <c r="M22" i="1" s="1"/>
  <c r="L7" i="1"/>
  <c r="M7" i="1" s="1"/>
  <c r="L19" i="1"/>
  <c r="M19" i="1" s="1"/>
  <c r="L13" i="1"/>
  <c r="M13" i="1" s="1"/>
  <c r="L77" i="1"/>
  <c r="M77" i="1" s="1"/>
  <c r="L75" i="1"/>
  <c r="M75" i="1" s="1"/>
  <c r="L51" i="1"/>
  <c r="M51" i="1" s="1"/>
  <c r="L45" i="1"/>
  <c r="M45" i="1" s="1"/>
  <c r="L43" i="1"/>
  <c r="M43" i="1" s="1"/>
  <c r="L69" i="1"/>
  <c r="M69" i="1" s="1"/>
  <c r="L37" i="1"/>
  <c r="M37" i="1" s="1"/>
  <c r="L67" i="1"/>
  <c r="M67" i="1" s="1"/>
  <c r="L35" i="1"/>
  <c r="M35" i="1" s="1"/>
  <c r="L70" i="1"/>
  <c r="M70" i="1" s="1"/>
  <c r="L11" i="1"/>
  <c r="M11" i="1" s="1"/>
  <c r="L85" i="1"/>
  <c r="M85" i="1" s="1"/>
  <c r="L61" i="1"/>
  <c r="M61" i="1" s="1"/>
  <c r="L83" i="1"/>
  <c r="M83" i="1" s="1"/>
  <c r="L59" i="1"/>
  <c r="M59" i="1" s="1"/>
  <c r="L27" i="1"/>
  <c r="M27" i="1" s="1"/>
  <c r="L29" i="1"/>
  <c r="M29" i="1" s="1"/>
  <c r="L78" i="1"/>
  <c r="M78" i="1" s="1"/>
  <c r="L53" i="1"/>
  <c r="M53" i="1" s="1"/>
  <c r="L21" i="1"/>
  <c r="M21" i="1" s="1"/>
  <c r="L82" i="1"/>
  <c r="M82" i="1" s="1"/>
  <c r="L74" i="1"/>
  <c r="M74" i="1" s="1"/>
  <c r="L66" i="1"/>
  <c r="M66" i="1" s="1"/>
  <c r="L58" i="1"/>
  <c r="M58" i="1" s="1"/>
  <c r="L50" i="1"/>
  <c r="M50" i="1" s="1"/>
  <c r="L42" i="1"/>
  <c r="M42" i="1" s="1"/>
  <c r="L34" i="1"/>
  <c r="M34" i="1" s="1"/>
  <c r="L26" i="1"/>
  <c r="M26" i="1" s="1"/>
  <c r="L18" i="1"/>
  <c r="M18" i="1" s="1"/>
  <c r="L10" i="1"/>
  <c r="M10" i="1" s="1"/>
  <c r="L81" i="1"/>
  <c r="M81" i="1" s="1"/>
  <c r="L73" i="1"/>
  <c r="M73" i="1" s="1"/>
  <c r="L65" i="1"/>
  <c r="M65" i="1" s="1"/>
  <c r="L57" i="1"/>
  <c r="M57" i="1" s="1"/>
  <c r="L49" i="1"/>
  <c r="M49" i="1" s="1"/>
  <c r="L41" i="1"/>
  <c r="M41" i="1" s="1"/>
  <c r="L33" i="1"/>
  <c r="M33" i="1" s="1"/>
  <c r="L25" i="1"/>
  <c r="M25" i="1" s="1"/>
  <c r="L17" i="1"/>
  <c r="M17" i="1" s="1"/>
  <c r="L9" i="1"/>
  <c r="M9" i="1" s="1"/>
  <c r="L80" i="1"/>
  <c r="M80" i="1" s="1"/>
  <c r="L72" i="1"/>
  <c r="M72" i="1" s="1"/>
  <c r="L64" i="1"/>
  <c r="M64" i="1" s="1"/>
  <c r="L56" i="1"/>
  <c r="M56" i="1" s="1"/>
  <c r="L48" i="1"/>
  <c r="M48" i="1" s="1"/>
  <c r="L40" i="1"/>
  <c r="M40" i="1" s="1"/>
  <c r="L32" i="1"/>
  <c r="M32" i="1" s="1"/>
  <c r="L24" i="1"/>
  <c r="M24" i="1" s="1"/>
  <c r="L16" i="1"/>
  <c r="M16" i="1" s="1"/>
  <c r="L8" i="1"/>
  <c r="M8" i="1" s="1"/>
  <c r="L79" i="1"/>
  <c r="M79" i="1" s="1"/>
  <c r="L71" i="1"/>
  <c r="M71" i="1" s="1"/>
  <c r="L63" i="1"/>
  <c r="M63" i="1" s="1"/>
  <c r="L55" i="1"/>
  <c r="M55" i="1" s="1"/>
  <c r="L47" i="1"/>
  <c r="M47" i="1" s="1"/>
  <c r="L39" i="1"/>
  <c r="M39" i="1" s="1"/>
  <c r="L31" i="1"/>
  <c r="M31" i="1" s="1"/>
  <c r="L23" i="1"/>
  <c r="M23" i="1" s="1"/>
  <c r="L15" i="1"/>
  <c r="M15" i="1" s="1"/>
  <c r="L62" i="1"/>
  <c r="M62" i="1" s="1"/>
  <c r="L54" i="1"/>
  <c r="M54" i="1" s="1"/>
  <c r="L46" i="1"/>
  <c r="M46" i="1" s="1"/>
  <c r="L38" i="1"/>
  <c r="M38" i="1" s="1"/>
  <c r="L30" i="1"/>
  <c r="M30" i="1" s="1"/>
  <c r="L14" i="1"/>
  <c r="M14" i="1" s="1"/>
  <c r="L84" i="1"/>
  <c r="M84" i="1" s="1"/>
  <c r="L76" i="1"/>
  <c r="M76" i="1" s="1"/>
  <c r="L68" i="1"/>
  <c r="M68" i="1" s="1"/>
  <c r="L60" i="1"/>
  <c r="M60" i="1" s="1"/>
  <c r="L52" i="1"/>
  <c r="M52" i="1" s="1"/>
  <c r="L44" i="1"/>
  <c r="M44" i="1" s="1"/>
  <c r="L36" i="1"/>
  <c r="M36" i="1" s="1"/>
  <c r="L28" i="1"/>
  <c r="M28" i="1" s="1"/>
  <c r="L20" i="1"/>
  <c r="M20" i="1" s="1"/>
  <c r="N60" i="1" l="1"/>
  <c r="N44" i="1"/>
  <c r="N38" i="1"/>
  <c r="N47" i="1"/>
  <c r="N76" i="1"/>
  <c r="N64" i="1"/>
  <c r="N34" i="1"/>
  <c r="N51" i="1"/>
  <c r="N20" i="1"/>
  <c r="N84" i="1"/>
  <c r="N23" i="1"/>
  <c r="N8" i="1"/>
  <c r="N72" i="1"/>
  <c r="N57" i="1"/>
  <c r="N42" i="1"/>
  <c r="N78" i="1"/>
  <c r="N70" i="1"/>
  <c r="N75" i="1"/>
  <c r="N63" i="1"/>
  <c r="N79" i="1"/>
  <c r="N49" i="1"/>
  <c r="N11" i="1"/>
  <c r="N28" i="1"/>
  <c r="N14" i="1"/>
  <c r="N31" i="1"/>
  <c r="N16" i="1"/>
  <c r="N80" i="1"/>
  <c r="N65" i="1"/>
  <c r="N50" i="1"/>
  <c r="N29" i="1"/>
  <c r="N35" i="1"/>
  <c r="N77" i="1"/>
  <c r="N54" i="1"/>
  <c r="N15" i="1"/>
  <c r="N53" i="1"/>
  <c r="N36" i="1"/>
  <c r="N30" i="1"/>
  <c r="N39" i="1"/>
  <c r="N24" i="1"/>
  <c r="N9" i="1"/>
  <c r="N73" i="1"/>
  <c r="N58" i="1"/>
  <c r="N27" i="1"/>
  <c r="N67" i="1"/>
  <c r="N13" i="1"/>
  <c r="N32" i="1"/>
  <c r="N66" i="1"/>
  <c r="N59" i="1"/>
  <c r="N37" i="1"/>
  <c r="N19" i="1"/>
  <c r="N17" i="1"/>
  <c r="N81" i="1"/>
  <c r="N52" i="1"/>
  <c r="N46" i="1"/>
  <c r="N55" i="1"/>
  <c r="N40" i="1"/>
  <c r="N25" i="1"/>
  <c r="N10" i="1"/>
  <c r="N74" i="1"/>
  <c r="N83" i="1"/>
  <c r="N69" i="1"/>
  <c r="N7" i="1"/>
  <c r="N48" i="1"/>
  <c r="N18" i="1"/>
  <c r="N61" i="1"/>
  <c r="N43" i="1"/>
  <c r="N22" i="1"/>
  <c r="N33" i="1"/>
  <c r="N82" i="1"/>
  <c r="N68" i="1"/>
  <c r="N62" i="1"/>
  <c r="N71" i="1"/>
  <c r="N56" i="1"/>
  <c r="N41" i="1"/>
  <c r="N26" i="1"/>
  <c r="N21" i="1"/>
  <c r="N45" i="1"/>
  <c r="N12" i="1"/>
  <c r="P8" i="1" l="1"/>
  <c r="P9" i="1"/>
  <c r="P10" i="1"/>
  <c r="P11" i="1"/>
  <c r="P12" i="1"/>
  <c r="P20" i="1"/>
  <c r="P28" i="1"/>
  <c r="P36" i="1"/>
  <c r="P44" i="1"/>
  <c r="P52" i="1"/>
  <c r="P60" i="1"/>
  <c r="P68" i="1"/>
  <c r="P76" i="1"/>
  <c r="P84" i="1"/>
  <c r="O14" i="1"/>
  <c r="O22" i="1"/>
  <c r="O30" i="1"/>
  <c r="O38" i="1"/>
  <c r="O46" i="1"/>
  <c r="O54" i="1"/>
  <c r="O62" i="1"/>
  <c r="O70" i="1"/>
  <c r="O78" i="1"/>
  <c r="P33" i="1"/>
  <c r="P49" i="1"/>
  <c r="P65" i="1"/>
  <c r="P73" i="1"/>
  <c r="O11" i="1"/>
  <c r="O19" i="1"/>
  <c r="O35" i="1"/>
  <c r="O43" i="1"/>
  <c r="O51" i="1"/>
  <c r="O67" i="1"/>
  <c r="O75" i="1"/>
  <c r="P26" i="1"/>
  <c r="P58" i="1"/>
  <c r="P82" i="1"/>
  <c r="O28" i="1"/>
  <c r="O44" i="1"/>
  <c r="O68" i="1"/>
  <c r="P27" i="1"/>
  <c r="P59" i="1"/>
  <c r="O13" i="1"/>
  <c r="O29" i="1"/>
  <c r="O61" i="1"/>
  <c r="O7" i="1"/>
  <c r="P13" i="1"/>
  <c r="P21" i="1"/>
  <c r="P29" i="1"/>
  <c r="P37" i="1"/>
  <c r="P45" i="1"/>
  <c r="P53" i="1"/>
  <c r="P61" i="1"/>
  <c r="P69" i="1"/>
  <c r="P77" i="1"/>
  <c r="P7" i="1"/>
  <c r="O15" i="1"/>
  <c r="O23" i="1"/>
  <c r="O31" i="1"/>
  <c r="O39" i="1"/>
  <c r="O47" i="1"/>
  <c r="O55" i="1"/>
  <c r="O63" i="1"/>
  <c r="O71" i="1"/>
  <c r="O79" i="1"/>
  <c r="P31" i="1"/>
  <c r="P47" i="1"/>
  <c r="P55" i="1"/>
  <c r="P71" i="1"/>
  <c r="O9" i="1"/>
  <c r="O25" i="1"/>
  <c r="O33" i="1"/>
  <c r="O49" i="1"/>
  <c r="O57" i="1"/>
  <c r="O73" i="1"/>
  <c r="O81" i="1"/>
  <c r="P16" i="1"/>
  <c r="P24" i="1"/>
  <c r="P32" i="1"/>
  <c r="P40" i="1"/>
  <c r="P48" i="1"/>
  <c r="P64" i="1"/>
  <c r="P72" i="1"/>
  <c r="P80" i="1"/>
  <c r="O10" i="1"/>
  <c r="O18" i="1"/>
  <c r="O26" i="1"/>
  <c r="O34" i="1"/>
  <c r="O50" i="1"/>
  <c r="O58" i="1"/>
  <c r="O66" i="1"/>
  <c r="O82" i="1"/>
  <c r="P34" i="1"/>
  <c r="P74" i="1"/>
  <c r="O36" i="1"/>
  <c r="O52" i="1"/>
  <c r="O84" i="1"/>
  <c r="P19" i="1"/>
  <c r="P51" i="1"/>
  <c r="P67" i="1"/>
  <c r="O21" i="1"/>
  <c r="O53" i="1"/>
  <c r="O69" i="1"/>
  <c r="P14" i="1"/>
  <c r="P22" i="1"/>
  <c r="P30" i="1"/>
  <c r="P38" i="1"/>
  <c r="P46" i="1"/>
  <c r="P54" i="1"/>
  <c r="P62" i="1"/>
  <c r="P70" i="1"/>
  <c r="P78" i="1"/>
  <c r="O8" i="1"/>
  <c r="O16" i="1"/>
  <c r="O24" i="1"/>
  <c r="O32" i="1"/>
  <c r="O40" i="1"/>
  <c r="O48" i="1"/>
  <c r="O56" i="1"/>
  <c r="O64" i="1"/>
  <c r="O72" i="1"/>
  <c r="O80" i="1"/>
  <c r="P23" i="1"/>
  <c r="P39" i="1"/>
  <c r="P63" i="1"/>
  <c r="P79" i="1"/>
  <c r="O17" i="1"/>
  <c r="O41" i="1"/>
  <c r="O65" i="1"/>
  <c r="P56" i="1"/>
  <c r="O42" i="1"/>
  <c r="O74" i="1"/>
  <c r="P17" i="1"/>
  <c r="P25" i="1"/>
  <c r="P41" i="1"/>
  <c r="P57" i="1"/>
  <c r="P81" i="1"/>
  <c r="O27" i="1"/>
  <c r="O59" i="1"/>
  <c r="O83" i="1"/>
  <c r="P42" i="1"/>
  <c r="P50" i="1"/>
  <c r="P66" i="1"/>
  <c r="O20" i="1"/>
  <c r="O60" i="1"/>
  <c r="P43" i="1"/>
  <c r="P83" i="1"/>
  <c r="O37" i="1"/>
  <c r="O77" i="1"/>
  <c r="P15" i="1"/>
  <c r="P18" i="1"/>
  <c r="O12" i="1"/>
  <c r="O76" i="1"/>
  <c r="P35" i="1"/>
  <c r="P75" i="1"/>
  <c r="O45"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<sst xmlns="http://schemas.openxmlformats.org/spreadsheetml/2006/main" count="800" uniqueCount="134">
  <si>
    <t>Based on registered members of clubs affiliated with any of ten major State Sport Associations (SSAs): Australian football, Basketball, Cricket, Football (Soccer), Gymnastics, Hockey, Netball, Sailing, Swimming, and Tennis</t>
  </si>
  <si>
    <t>Persons</t>
  </si>
  <si>
    <t>Female</t>
  </si>
  <si>
    <t>Male</t>
  </si>
  <si>
    <t>Difference</t>
  </si>
  <si>
    <t>Greater Dandenong</t>
  </si>
  <si>
    <t>Glen Eira</t>
  </si>
  <si>
    <t>Frankston</t>
  </si>
  <si>
    <t>Darebin</t>
  </si>
  <si>
    <t>Brimbank</t>
  </si>
  <si>
    <t>Boroondara</t>
  </si>
  <si>
    <t>Bayside</t>
  </si>
  <si>
    <t>Banyule</t>
  </si>
  <si>
    <t>Wyndham</t>
  </si>
  <si>
    <t>Whittlesea</t>
  </si>
  <si>
    <t>Casey</t>
  </si>
  <si>
    <t>Hume</t>
  </si>
  <si>
    <t>Hobsons Bay</t>
  </si>
  <si>
    <t>Kingston</t>
  </si>
  <si>
    <t>Knox</t>
  </si>
  <si>
    <t>Manningham</t>
  </si>
  <si>
    <t>Maribyrnong</t>
  </si>
  <si>
    <t>Maroondah</t>
  </si>
  <si>
    <t>Melbourne</t>
  </si>
  <si>
    <t>Monash</t>
  </si>
  <si>
    <t>Moonee Valley</t>
  </si>
  <si>
    <t>Moreland</t>
  </si>
  <si>
    <t>Port Phillip</t>
  </si>
  <si>
    <t>Stonnington</t>
  </si>
  <si>
    <t>Whitehorse</t>
  </si>
  <si>
    <t>Yarra</t>
  </si>
  <si>
    <t>Cardinia</t>
  </si>
  <si>
    <t>Melton</t>
  </si>
  <si>
    <t>Mitchell</t>
  </si>
  <si>
    <t>Mornington Peninsula</t>
  </si>
  <si>
    <t>Nillumbik</t>
  </si>
  <si>
    <t>Yarra Ranges</t>
  </si>
  <si>
    <t>15-24</t>
  </si>
  <si>
    <t>25-39</t>
  </si>
  <si>
    <t>40-54</t>
  </si>
  <si>
    <t>55-69</t>
  </si>
  <si>
    <t>70+</t>
  </si>
  <si>
    <t>Alpine</t>
  </si>
  <si>
    <t>Ararat</t>
  </si>
  <si>
    <t>Ballarat</t>
  </si>
  <si>
    <t>Bass Coast</t>
  </si>
  <si>
    <t>Baw Baw</t>
  </si>
  <si>
    <t>Benalla</t>
  </si>
  <si>
    <t>Buloke</t>
  </si>
  <si>
    <t>Campaspe</t>
  </si>
  <si>
    <t>Colac-Otway</t>
  </si>
  <si>
    <t>Central Goldfields</t>
  </si>
  <si>
    <t>Corangamite</t>
  </si>
  <si>
    <t>East Gippsland</t>
  </si>
  <si>
    <t>Gannawarra</t>
  </si>
  <si>
    <t>Glenelg</t>
  </si>
  <si>
    <t>Golden Plains</t>
  </si>
  <si>
    <t>Greater  Bendigo</t>
  </si>
  <si>
    <t>Greater Geelong</t>
  </si>
  <si>
    <t>Greater Shepparton</t>
  </si>
  <si>
    <t>Hepburn</t>
  </si>
  <si>
    <t>Hindmarsh</t>
  </si>
  <si>
    <t>Horsham</t>
  </si>
  <si>
    <t>Indigo</t>
  </si>
  <si>
    <t>Latrobe</t>
  </si>
  <si>
    <t>Loddon</t>
  </si>
  <si>
    <t>Macedon Ranges</t>
  </si>
  <si>
    <t>Mansfield</t>
  </si>
  <si>
    <t>Mildura</t>
  </si>
  <si>
    <t>Moira</t>
  </si>
  <si>
    <t>Moorabool</t>
  </si>
  <si>
    <t>Mount Alexander</t>
  </si>
  <si>
    <t>Moyne</t>
  </si>
  <si>
    <t>Murrindindi</t>
  </si>
  <si>
    <t>Northern Grampians</t>
  </si>
  <si>
    <t>Pyrenees</t>
  </si>
  <si>
    <t>South Gippsland</t>
  </si>
  <si>
    <t>Southern Grampians</t>
  </si>
  <si>
    <t>Strathbogie</t>
  </si>
  <si>
    <t>Surf Coast</t>
  </si>
  <si>
    <t>Swan Hill</t>
  </si>
  <si>
    <t>Towong</t>
  </si>
  <si>
    <t>Wangaratta</t>
  </si>
  <si>
    <t>Warnambool</t>
  </si>
  <si>
    <t>Wellington</t>
  </si>
  <si>
    <t>West Wimmera</t>
  </si>
  <si>
    <t>Wodonga</t>
  </si>
  <si>
    <t>Yarriambiack</t>
  </si>
  <si>
    <t>2015 Person</t>
  </si>
  <si>
    <t>2015 Female</t>
  </si>
  <si>
    <t>2015 Male</t>
  </si>
  <si>
    <t>2019 Person</t>
  </si>
  <si>
    <t>2019 Female</t>
  </si>
  <si>
    <t>2019 Male</t>
  </si>
  <si>
    <t>4-14</t>
  </si>
  <si>
    <t>Colac -Otway</t>
  </si>
  <si>
    <t>Warrnambool</t>
  </si>
  <si>
    <t>Greater Bendigo</t>
  </si>
  <si>
    <t xml:space="preserve">Greater Geelong </t>
  </si>
  <si>
    <t>Females</t>
  </si>
  <si>
    <t>Males</t>
  </si>
  <si>
    <t>Participation in Sporting Clubs in Selected Fields of Sport, by Age and Sex: Victorian Municipalities, 2019</t>
  </si>
  <si>
    <t>Person</t>
  </si>
  <si>
    <t>50-69</t>
  </si>
  <si>
    <t>2019: persons</t>
  </si>
  <si>
    <t>2019: females</t>
  </si>
  <si>
    <t>2019: males</t>
  </si>
  <si>
    <t>2019: persons, 4-14</t>
  </si>
  <si>
    <t>2019: females, 4-14</t>
  </si>
  <si>
    <t>2019: males, 4-14</t>
  </si>
  <si>
    <t>2019: persons, 15-24</t>
  </si>
  <si>
    <t>2019: females, 15-24</t>
  </si>
  <si>
    <t>2019: males, 15-24</t>
  </si>
  <si>
    <t>2019: persons, 25-39</t>
  </si>
  <si>
    <t>2019: females, 25-39</t>
  </si>
  <si>
    <t>2019: males, 25-39</t>
  </si>
  <si>
    <t>2019: persons, 40-54</t>
  </si>
  <si>
    <t>2019: females, 40-54</t>
  </si>
  <si>
    <t>2019: males, 40-54</t>
  </si>
  <si>
    <t>2019: persons, 50-69</t>
  </si>
  <si>
    <t>2019: females, 50-69</t>
  </si>
  <si>
    <t>2019: males, 50-69</t>
  </si>
  <si>
    <t>2019: persons, 70+</t>
  </si>
  <si>
    <t>2019: females, 70+</t>
  </si>
  <si>
    <t>2019: males, 70+</t>
  </si>
  <si>
    <r>
      <t xml:space="preserve">Select measure here </t>
    </r>
    <r>
      <rPr>
        <sz val="11"/>
        <color theme="1"/>
        <rFont val="Wingdings"/>
        <charset val="2"/>
      </rPr>
      <t>F</t>
    </r>
  </si>
  <si>
    <t>Participation Rates by Gender</t>
  </si>
  <si>
    <t>Participation Rates by Age</t>
  </si>
  <si>
    <t>Municipal Comparison</t>
  </si>
  <si>
    <t xml:space="preserve">From Eime, R., Charity, M., Pankowiak, A. and Westerbeek, H. (2021). Sport Participation in Victoria  according to Local Government Areas: 2015-2019. Federation University, Victoria University and Sport and Recreation Spatial. </t>
  </si>
  <si>
    <t>Average of Vic. Municpalities</t>
  </si>
  <si>
    <t>25-40</t>
  </si>
  <si>
    <t>40-55</t>
  </si>
  <si>
    <t>15-25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</si>
</sst>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8"/>
      <color theme="1"/>
      <name val="Calibri"/>
      <family val="2"/>
      <scheme val="minor"/>
    </font>
    <font>
      <sz val="16"/>
      <color theme="1"/>
      <name val="Garamond"/>
      <family val="1"/>
    </font>
    <font>
      <sz val="9"/>
      <color theme="1"/>
      <name val="Calibri"/>
      <family val="2"/>
      <scheme val="minor"/>
    </font>
    <font>
      <b/>
      <sz val="10"/>
      <color theme="1"/>
      <name val="Calibri"/>
      <family val="2"/>
      <scheme val="minor"/>
    </font>
    <font>
      <b/>
      <sz val="11"/>
      <color theme="1"/>
      <name val="Calibri"/>
      <family val="2"/>
      <scheme val="minor"/>
    </font>
    <font>
      <sz val="11"/>
      <color theme="0"/>
      <name val="Calibri"/>
      <family val="2"/>
      <scheme val="minor"/>
    </font>
    <font>
      <b/>
      <sz val="8"/>
      <color theme="1"/>
      <name val="Calibri"/>
      <family val="2"/>
      <scheme val="minor"/>
    </font>
    <font>
      <b/>
      <sz val="8"/>
      <color theme="0"/>
      <name val="Calibri"/>
      <family val="2"/>
      <scheme val="minor"/>
    </font>
    <font>
      <sz val="7"/>
      <color theme="1"/>
      <name val="Calibri"/>
      <family val="2"/>
      <scheme val="minor"/>
    </font>
    <font>
      <sz val="8"/>
      <color theme="0"/>
      <name val="Calibri"/>
      <family val="2"/>
      <scheme val="minor"/>
    </font>
    <font>
      <sz val="11"/>
      <color theme="1"/>
      <name val="Wingdings"/>
      <charset val="2"/>
    </font>
    <font>
      <sz val="7"/>
      <color theme="0"/>
      <name val="Calibri"/>
      <family val="2"/>
      <scheme val="minor"/>
    </font>
    <font>
      <b/>
      <sz val="9"/>
      <color theme="4" tint="-0.499984740745262"/>
      <name val="Calibri"/>
      <family val="2"/>
      <scheme val="minor"/>
    </font>
    <font>
      <b/>
      <sz val="9"/>
      <color theme="9" tint="-0.249977111117893"/>
      <name val="Calibri"/>
      <family val="2"/>
      <scheme val="minor"/>
    </font>
    <font>
      <sz val="8"/>
      <name val="Calibri"/>
      <family val="2"/>
      <scheme val="minor"/>
    </font>
  </fonts>
  <fills count="10">
    <fill>
      <patternFill patternType="none"/>
    </fill>
    <fill>
      <patternFill patternType="gray125"/>
    </fill>
    <fill>
      <patternFill patternType="solid">
        <fgColor theme="8" tint="0.7999816888943144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39997558519241921"/>
        <bgColor indexed="64"/>
      </patternFill>
    </fill>
  </fills>
  <borders count="3">
    <border>
      <left/>
      <right/>
      <top/>
      <bottom/>
      <diagonal/>
    </border>
    <border>
      <left/>
      <right/>
      <top style="hair">
        <color auto="1"/>
      </top>
      <bottom style="hair">
        <color auto="1"/>
      </bottom>
      <diagonal/>
    </border>
    <border>
      <left/>
      <right/>
      <top style="thick">
        <color theme="5" tint="-0.499984740745262"/>
      </top>
      <bottom/>
      <diagonal/>
    </border>
  </borders>
  <cellStyleXfs count="1">
    <xf numFmtId="0" fontId="0" fillId="0" borderId="0"/>
  </cellStyleXfs>
  <cellXfs count="42">
    <xf numFmtId="0" fontId="0" fillId="0" borderId="0" xfId="0"/>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1" fillId="0" borderId="0" xfId="0" applyNumberFormat="1" applyFont="1"/>
    <xf numFmtId="0" fontId="1" fillId="0" borderId="0" xfId="0" quotePrefix="1" applyNumberFormat="1" applyFont="1"/>
    <xf numFmtId="0" fontId="7" fillId="0" borderId="0" xfId="0" applyFont="1" applyAlignment="1">
      <alignment horizontal="center"/>
    </xf>
    <xf numFmtId="0" fontId="1" fillId="0" borderId="1" xfId="0" applyFont="1" applyBorder="1" applyAlignment="1">
      <alignment vertical="center"/>
    </xf>
    <xf numFmtId="0" fontId="9" fillId="0" borderId="0" xfId="0" applyFont="1" applyAlignment="1">
      <alignment horizontal="center"/>
    </xf>
    <xf numFmtId="0" fontId="9" fillId="7" borderId="0" xfId="0" applyFont="1" applyFill="1" applyAlignment="1">
      <alignment horizontal="center" vertical="center"/>
    </xf>
    <xf numFmtId="0" fontId="0" fillId="8" borderId="0" xfId="0" applyFill="1"/>
    <xf numFmtId="0" fontId="0" fillId="0" borderId="0" xfId="0" applyAlignment="1" applyProtection="1">
      <alignment vertical="center"/>
      <protection hidden="1"/>
    </xf>
    <xf numFmtId="0" fontId="1" fillId="0" borderId="0" xfId="0" applyFont="1" applyAlignment="1" applyProtection="1">
      <alignment vertical="center"/>
      <protection hidden="1"/>
    </xf>
    <xf numFmtId="0" fontId="0" fillId="0" borderId="0" xfId="0" applyFont="1" applyAlignment="1" applyProtection="1">
      <alignment vertical="center"/>
      <protection hidden="1"/>
    </xf>
    <xf numFmtId="0" fontId="10" fillId="0" borderId="0" xfId="0" applyFont="1" applyAlignment="1" applyProtection="1">
      <alignment horizontal="center" vertical="center"/>
      <protection hidden="1"/>
    </xf>
    <xf numFmtId="0" fontId="6" fillId="0" borderId="0" xfId="0" applyFont="1" applyAlignment="1" applyProtection="1">
      <alignment vertical="center"/>
      <protection hidden="1"/>
    </xf>
    <xf numFmtId="0" fontId="10" fillId="0" borderId="0" xfId="0" applyFont="1" applyAlignment="1" applyProtection="1">
      <alignment vertical="center"/>
      <protection hidden="1"/>
    </xf>
    <xf numFmtId="0" fontId="1" fillId="0" borderId="0" xfId="0" applyFont="1" applyAlignment="1" applyProtection="1">
      <alignment horizontal="center" vertical="center"/>
      <protection locked="0" hidden="1"/>
    </xf>
    <xf numFmtId="0" fontId="3" fillId="0" borderId="0" xfId="0" applyFont="1" applyAlignment="1" applyProtection="1">
      <alignment vertical="center"/>
      <protection hidden="1"/>
    </xf>
    <xf numFmtId="0" fontId="12" fillId="0" borderId="0" xfId="0" applyFont="1" applyAlignment="1" applyProtection="1">
      <alignment vertical="center"/>
      <protection hidden="1"/>
    </xf>
    <xf numFmtId="0" fontId="12" fillId="0" borderId="0" xfId="0" applyFont="1" applyBorder="1" applyAlignment="1" applyProtection="1">
      <alignment horizontal="center"/>
      <protection hidden="1"/>
    </xf>
    <xf numFmtId="0" fontId="12" fillId="0" borderId="0" xfId="0" applyFont="1" applyBorder="1" applyAlignment="1" applyProtection="1">
      <alignment vertical="center"/>
      <protection hidden="1"/>
    </xf>
    <xf numFmtId="0" fontId="12" fillId="0" borderId="0" xfId="0" applyFont="1" applyBorder="1" applyAlignment="1" applyProtection="1">
      <alignment horizontal="center" vertical="center"/>
      <protection hidden="1"/>
    </xf>
    <xf numFmtId="1" fontId="12" fillId="0" borderId="0" xfId="0" applyNumberFormat="1"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9" fillId="0" borderId="0" xfId="0" applyFont="1" applyAlignment="1" applyProtection="1">
      <alignment vertical="center"/>
      <protection hidden="1"/>
    </xf>
    <xf numFmtId="0" fontId="13" fillId="0" borderId="0" xfId="0" applyFont="1" applyAlignment="1" applyProtection="1">
      <alignment horizontal="left" vertical="center"/>
      <protection hidden="1"/>
    </xf>
    <xf numFmtId="0" fontId="14" fillId="0" borderId="0" xfId="0" applyFont="1" applyAlignment="1" applyProtection="1">
      <alignment horizontal="left" vertical="center"/>
      <protection hidden="1"/>
    </xf>
    <xf numFmtId="0" fontId="0" fillId="0" borderId="0" xfId="0" applyFont="1" applyBorder="1" applyAlignment="1" applyProtection="1">
      <alignment vertical="center"/>
      <protection hidden="1"/>
    </xf>
    <xf numFmtId="164" fontId="1" fillId="0" borderId="1" xfId="0" applyNumberFormat="1" applyFont="1" applyBorder="1" applyAlignment="1">
      <alignment vertical="center"/>
    </xf>
    <xf numFmtId="164" fontId="0" fillId="0" borderId="0" xfId="0" applyNumberFormat="1"/>
    <xf numFmtId="164" fontId="1" fillId="0" borderId="0" xfId="0" applyNumberFormat="1" applyFont="1" applyAlignment="1">
      <alignment vertical="center"/>
    </xf>
    <xf numFmtId="0" fontId="0" fillId="0" borderId="0" xfId="0" applyFont="1" applyAlignment="1" applyProtection="1">
      <alignment horizontal="center" vertical="center"/>
      <protection hidden="1"/>
    </xf>
    <xf numFmtId="164" fontId="10" fillId="0" borderId="0" xfId="0" applyNumberFormat="1" applyFont="1" applyAlignment="1" applyProtection="1">
      <alignment vertical="center"/>
      <protection hidden="1"/>
    </xf>
    <xf numFmtId="0" fontId="5" fillId="9" borderId="2" xfId="0" applyFont="1" applyFill="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7" fillId="6" borderId="0" xfId="0" quotePrefix="1" applyNumberFormat="1" applyFont="1" applyFill="1" applyAlignment="1">
      <alignment horizontal="center"/>
    </xf>
    <xf numFmtId="0" fontId="8" fillId="5" borderId="0" xfId="0" quotePrefix="1" applyNumberFormat="1" applyFont="1" applyFill="1" applyAlignment="1">
      <alignment horizontal="center"/>
    </xf>
    <xf numFmtId="0" fontId="8" fillId="4" borderId="0" xfId="0" applyFont="1" applyFill="1" applyAlignment="1">
      <alignment horizontal="center"/>
    </xf>
    <xf numFmtId="0" fontId="7" fillId="3" borderId="0" xfId="0" applyFont="1" applyFill="1" applyAlignment="1">
      <alignment horizontal="center"/>
    </xf>
    <xf numFmtId="0" fontId="7" fillId="2"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calcChain" Target="calcChain.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eetMetadata" Target="metadata.xml" Id="rId6" /><Relationship Type="http://schemas.openxmlformats.org/officeDocument/2006/relationships/sharedStrings" Target="sharedStrings.xml" Id="rId5" /><Relationship Type="http://schemas.openxmlformats.org/officeDocument/2006/relationships/styles" Target="styles.xml" Id="rId4" /><Relationship Type="http://schemas.openxmlformats.org/officeDocument/2006/relationships/customXml" Target="/customXml/item.xml" Id="R1c98be0f644743fb"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398112920823291E-2"/>
          <c:y val="7.8369845322477941E-2"/>
          <c:w val="0.89042897428174439"/>
          <c:h val="0.8420354318056027"/>
        </c:manualLayout>
      </c:layout>
      <c:barChart>
        <c:barDir val="col"/>
        <c:grouping val="clustered"/>
        <c:varyColors val="0"/>
        <c:ser>
          <c:idx val="0"/>
          <c:order val="0"/>
          <c:tx>
            <c:strRef>
              <c:f>Front!$C$11</c:f>
              <c:strCache>
                <c:ptCount val="1"/>
                <c:pt idx="0">
                  <c:v>Greater Dandenong: 2019</c:v>
                </c:pt>
              </c:strCache>
            </c:strRef>
          </c:tx>
          <c:spPr>
            <a:solidFill>
              <a:schemeClr val="accent1">
                <a:lumMod val="50000"/>
              </a:schemeClr>
            </a:solidFill>
            <a:ln>
              <a:noFill/>
            </a:ln>
            <a:effectLst>
              <a:outerShdw blurRad="50800" dist="38100" dir="18900000" algn="b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Front!$B$12:$B$14</c:f>
              <c:strCache>
                <c:ptCount val="3"/>
                <c:pt idx="0">
                  <c:v>Persons</c:v>
                </c:pt>
                <c:pt idx="1">
                  <c:v>Females</c:v>
                </c:pt>
                <c:pt idx="2">
                  <c:v>Males</c:v>
                </c:pt>
              </c:strCache>
            </c:strRef>
          </c:cat>
          <c:val>
            <c:numRef>
              <c:f>Front!$C$12:$C$14</c:f>
              <c:numCache>
                <c:formatCode>0.0</c:formatCode>
                <c:ptCount val="3"/>
                <c:pt idx="0">
                  <c:v>5.7</c:v>
                </c:pt>
                <c:pt idx="1">
                  <c:v>3.2</c:v>
                </c:pt>
                <c:pt idx="2">
                  <c:v>8</c:v>
                </c:pt>
              </c:numCache>
            </c:numRef>
          </c:val>
          <c:extLst>
            <c:ext xmlns:c16="http://schemas.microsoft.com/office/drawing/2014/chart" uri="{C3380CC4-5D6E-409C-BE32-E72D297353CC}">
              <c16:uniqueId val="{00000000-3340-41C1-8B47-E4802FCE2DC2}"/>
            </c:ext>
          </c:extLst>
        </c:ser>
        <c:ser>
          <c:idx val="1"/>
          <c:order val="1"/>
          <c:tx>
            <c:strRef>
              <c:f>Front!$D$11</c:f>
              <c:strCache>
                <c:ptCount val="1"/>
                <c:pt idx="0">
                  <c:v>Average of Vic. Municpalities: 2019</c:v>
                </c:pt>
              </c:strCache>
            </c:strRef>
          </c:tx>
          <c:spPr>
            <a:solidFill>
              <a:schemeClr val="accent6">
                <a:lumMod val="40000"/>
                <a:lumOff val="60000"/>
              </a:schemeClr>
            </a:solidFill>
            <a:ln>
              <a:noFill/>
            </a:ln>
            <a:effectLst>
              <a:outerShdw blurRad="50800" dist="38100" dir="18900000" algn="b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Front!$B$12:$B$14</c:f>
              <c:strCache>
                <c:ptCount val="3"/>
                <c:pt idx="0">
                  <c:v>Persons</c:v>
                </c:pt>
                <c:pt idx="1">
                  <c:v>Females</c:v>
                </c:pt>
                <c:pt idx="2">
                  <c:v>Males</c:v>
                </c:pt>
              </c:strCache>
            </c:strRef>
          </c:cat>
          <c:val>
            <c:numRef>
              <c:f>Front!$D$12:$D$14</c:f>
              <c:numCache>
                <c:formatCode>0.0</c:formatCode>
                <c:ptCount val="3"/>
                <c:pt idx="0">
                  <c:v>16.802564102564098</c:v>
                </c:pt>
                <c:pt idx="1">
                  <c:v>13.0474358974359</c:v>
                </c:pt>
                <c:pt idx="2">
                  <c:v>20.612820512820512</c:v>
                </c:pt>
              </c:numCache>
            </c:numRef>
          </c:val>
          <c:extLst>
            <c:ext xmlns:c16="http://schemas.microsoft.com/office/drawing/2014/chart" uri="{C3380CC4-5D6E-409C-BE32-E72D297353CC}">
              <c16:uniqueId val="{00000001-3340-41C1-8B47-E4802FCE2DC2}"/>
            </c:ext>
          </c:extLst>
        </c:ser>
        <c:dLbls>
          <c:showLegendKey val="0"/>
          <c:showVal val="0"/>
          <c:showCatName val="0"/>
          <c:showSerName val="0"/>
          <c:showPercent val="0"/>
          <c:showBubbleSize val="0"/>
        </c:dLbls>
        <c:gapWidth val="219"/>
        <c:overlap val="-27"/>
        <c:axId val="726720512"/>
        <c:axId val="726720840"/>
      </c:barChart>
      <c:catAx>
        <c:axId val="726720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726720840"/>
        <c:crosses val="autoZero"/>
        <c:auto val="1"/>
        <c:lblAlgn val="ctr"/>
        <c:lblOffset val="100"/>
        <c:noMultiLvlLbl val="0"/>
      </c:catAx>
      <c:valAx>
        <c:axId val="726720840"/>
        <c:scaling>
          <c:orientation val="minMax"/>
        </c:scaling>
        <c:delete val="0"/>
        <c:axPos val="l"/>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en-US"/>
                  <a:t>Per</a:t>
                </a:r>
                <a:r>
                  <a:rPr lang="en-US" baseline="0"/>
                  <a:t> cent</a:t>
                </a:r>
                <a:endParaRPr lang="en-US"/>
              </a:p>
            </c:rich>
          </c:tx>
          <c:layout>
            <c:manualLayout>
              <c:xMode val="edge"/>
              <c:yMode val="edge"/>
              <c:x val="1.1449596750343737E-3"/>
              <c:y val="0.43105784290262678"/>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726720512"/>
        <c:crosses val="autoZero"/>
        <c:crossBetween val="between"/>
      </c:valAx>
      <c:spPr>
        <a:noFill/>
        <a:ln>
          <a:noFill/>
        </a:ln>
        <a:effectLst/>
      </c:spPr>
    </c:plotArea>
    <c:legend>
      <c:legendPos val="b"/>
      <c:layout>
        <c:manualLayout>
          <c:xMode val="edge"/>
          <c:yMode val="edge"/>
          <c:x val="0.2496088004040326"/>
          <c:y val="3.2039436414915434E-3"/>
          <c:w val="0.7453237734363285"/>
          <c:h val="7.6309632060822197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800">
          <a:solidFill>
            <a:schemeClr val="tx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36721551415411E-2"/>
          <c:y val="7.3059353725777751E-2"/>
          <c:w val="0.88445992546274388"/>
          <c:h val="0.84734621964824897"/>
        </c:manualLayout>
      </c:layout>
      <c:barChart>
        <c:barDir val="col"/>
        <c:grouping val="clustered"/>
        <c:varyColors val="0"/>
        <c:ser>
          <c:idx val="0"/>
          <c:order val="0"/>
          <c:tx>
            <c:strRef>
              <c:f>Front!$C$26</c:f>
              <c:strCache>
                <c:ptCount val="1"/>
                <c:pt idx="0">
                  <c:v>Greater Dandenong: 2019: Person</c:v>
                </c:pt>
              </c:strCache>
            </c:strRef>
          </c:tx>
          <c:spPr>
            <a:solidFill>
              <a:schemeClr val="accent1">
                <a:lumMod val="50000"/>
              </a:schemeClr>
            </a:solidFill>
            <a:ln>
              <a:noFill/>
            </a:ln>
            <a:effectLst>
              <a:outerShdw blurRad="50800" dist="38100" dir="18900000" algn="b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Front!$B$27:$B$32</c:f>
              <c:strCache>
                <c:ptCount val="6"/>
                <c:pt idx="0">
                  <c:v>4-14</c:v>
                </c:pt>
                <c:pt idx="1">
                  <c:v>15-24</c:v>
                </c:pt>
                <c:pt idx="2">
                  <c:v>25-39</c:v>
                </c:pt>
                <c:pt idx="3">
                  <c:v>40-54</c:v>
                </c:pt>
                <c:pt idx="4">
                  <c:v>50-69</c:v>
                </c:pt>
                <c:pt idx="5">
                  <c:v>70+</c:v>
                </c:pt>
              </c:strCache>
            </c:strRef>
          </c:cat>
          <c:val>
            <c:numRef>
              <c:f>Front!$C$27:$C$32</c:f>
              <c:numCache>
                <c:formatCode>General</c:formatCode>
                <c:ptCount val="6"/>
                <c:pt idx="0">
                  <c:v>21.5</c:v>
                </c:pt>
                <c:pt idx="1">
                  <c:v>8.6999999999999993</c:v>
                </c:pt>
                <c:pt idx="2">
                  <c:v>4.3</c:v>
                </c:pt>
                <c:pt idx="3">
                  <c:v>2.1</c:v>
                </c:pt>
                <c:pt idx="4">
                  <c:v>0.6</c:v>
                </c:pt>
                <c:pt idx="5">
                  <c:v>0.5</c:v>
                </c:pt>
              </c:numCache>
            </c:numRef>
          </c:val>
          <c:extLst>
            <c:ext xmlns:c16="http://schemas.microsoft.com/office/drawing/2014/chart" uri="{C3380CC4-5D6E-409C-BE32-E72D297353CC}">
              <c16:uniqueId val="{00000000-B40F-4539-9585-36993EC9DFB3}"/>
            </c:ext>
          </c:extLst>
        </c:ser>
        <c:ser>
          <c:idx val="1"/>
          <c:order val="1"/>
          <c:tx>
            <c:strRef>
              <c:f>Front!$D$26</c:f>
              <c:strCache>
                <c:ptCount val="1"/>
                <c:pt idx="0">
                  <c:v>Average of Vic. Municpalities: 2019: Person</c:v>
                </c:pt>
              </c:strCache>
            </c:strRef>
          </c:tx>
          <c:spPr>
            <a:solidFill>
              <a:schemeClr val="accent6">
                <a:lumMod val="40000"/>
                <a:lumOff val="60000"/>
              </a:schemeClr>
            </a:solidFill>
            <a:ln>
              <a:noFill/>
            </a:ln>
            <a:effectLst>
              <a:outerShdw blurRad="50800" dist="38100" dir="18900000" algn="bl" rotWithShape="0">
                <a:prstClr val="black">
                  <a:alpha val="40000"/>
                </a:prstClr>
              </a:outerShdw>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Front!$B$27:$B$32</c:f>
              <c:strCache>
                <c:ptCount val="6"/>
                <c:pt idx="0">
                  <c:v>4-14</c:v>
                </c:pt>
                <c:pt idx="1">
                  <c:v>15-24</c:v>
                </c:pt>
                <c:pt idx="2">
                  <c:v>25-39</c:v>
                </c:pt>
                <c:pt idx="3">
                  <c:v>40-54</c:v>
                </c:pt>
                <c:pt idx="4">
                  <c:v>50-69</c:v>
                </c:pt>
                <c:pt idx="5">
                  <c:v>70+</c:v>
                </c:pt>
              </c:strCache>
            </c:strRef>
          </c:cat>
          <c:val>
            <c:numRef>
              <c:f>Front!$D$27:$D$32</c:f>
              <c:numCache>
                <c:formatCode>General</c:formatCode>
                <c:ptCount val="6"/>
                <c:pt idx="0">
                  <c:v>66.108974358974351</c:v>
                </c:pt>
                <c:pt idx="1">
                  <c:v>33.920512820512826</c:v>
                </c:pt>
                <c:pt idx="2">
                  <c:v>13.678205128205127</c:v>
                </c:pt>
                <c:pt idx="3">
                  <c:v>5.9987179487179478</c:v>
                </c:pt>
                <c:pt idx="4">
                  <c:v>1.8102564102564105</c:v>
                </c:pt>
                <c:pt idx="5">
                  <c:v>1.2589743589743592</c:v>
                </c:pt>
              </c:numCache>
            </c:numRef>
          </c:val>
          <c:extLst>
            <c:ext xmlns:c16="http://schemas.microsoft.com/office/drawing/2014/chart" uri="{C3380CC4-5D6E-409C-BE32-E72D297353CC}">
              <c16:uniqueId val="{00000001-B40F-4539-9585-36993EC9DFB3}"/>
            </c:ext>
          </c:extLst>
        </c:ser>
        <c:dLbls>
          <c:showLegendKey val="0"/>
          <c:showVal val="0"/>
          <c:showCatName val="0"/>
          <c:showSerName val="0"/>
          <c:showPercent val="0"/>
          <c:showBubbleSize val="0"/>
        </c:dLbls>
        <c:gapWidth val="77"/>
        <c:overlap val="-27"/>
        <c:axId val="726720512"/>
        <c:axId val="726720840"/>
      </c:barChart>
      <c:catAx>
        <c:axId val="726720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726720840"/>
        <c:crosses val="autoZero"/>
        <c:auto val="1"/>
        <c:lblAlgn val="ctr"/>
        <c:lblOffset val="100"/>
        <c:noMultiLvlLbl val="0"/>
      </c:catAx>
      <c:valAx>
        <c:axId val="726720840"/>
        <c:scaling>
          <c:orientation val="minMax"/>
        </c:scaling>
        <c:delete val="0"/>
        <c:axPos val="l"/>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en-US"/>
                  <a:t>Per</a:t>
                </a:r>
                <a:r>
                  <a:rPr lang="en-US" baseline="0"/>
                  <a:t> cent</a:t>
                </a:r>
                <a:endParaRPr lang="en-US"/>
              </a:p>
            </c:rich>
          </c:tx>
          <c:layout>
            <c:manualLayout>
              <c:xMode val="edge"/>
              <c:yMode val="edge"/>
              <c:x val="1.8114531650856433E-3"/>
              <c:y val="0.41893896712219209"/>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crossAx val="726720512"/>
        <c:crosses val="autoZero"/>
        <c:crossBetween val="between"/>
      </c:valAx>
      <c:spPr>
        <a:noFill/>
        <a:ln>
          <a:noFill/>
        </a:ln>
        <a:effectLst/>
      </c:spPr>
    </c:plotArea>
    <c:legend>
      <c:legendPos val="b"/>
      <c:layout>
        <c:manualLayout>
          <c:xMode val="edge"/>
          <c:yMode val="edge"/>
          <c:x val="0.16262869766798588"/>
          <c:y val="3.1426756642008624E-3"/>
          <c:w val="0.8260737056043993"/>
          <c:h val="7.6309632060822197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800">
          <a:solidFill>
            <a:schemeClr val="tx1"/>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903423719386746"/>
          <c:y val="2.1091287638696464E-2"/>
          <c:w val="0.7598639040945111"/>
          <c:h val="0.96480561489000494"/>
        </c:manualLayout>
      </c:layout>
      <c:barChart>
        <c:barDir val="bar"/>
        <c:grouping val="clustered"/>
        <c:varyColors val="0"/>
        <c:ser>
          <c:idx val="0"/>
          <c:order val="0"/>
          <c:spPr>
            <a:solidFill>
              <a:schemeClr val="accent2">
                <a:lumMod val="75000"/>
              </a:schemeClr>
            </a:solidFill>
            <a:ln>
              <a:noFill/>
            </a:ln>
            <a:effectLst>
              <a:outerShdw blurRad="50800" dist="38100" dir="18900000" algn="b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Front!$O$7:$O$84</c:f>
              <c:strCache>
                <c:ptCount val="78"/>
                <c:pt idx="0">
                  <c:v>Buloke</c:v>
                </c:pt>
                <c:pt idx="1">
                  <c:v>Yarriambiack</c:v>
                </c:pt>
                <c:pt idx="2">
                  <c:v>Hindmarsh</c:v>
                </c:pt>
                <c:pt idx="3">
                  <c:v>Surf Coast</c:v>
                </c:pt>
                <c:pt idx="4">
                  <c:v>Corangamite</c:v>
                </c:pt>
                <c:pt idx="5">
                  <c:v>Southern Grampians</c:v>
                </c:pt>
                <c:pt idx="6">
                  <c:v>Moyne</c:v>
                </c:pt>
                <c:pt idx="7">
                  <c:v>Gannawarra</c:v>
                </c:pt>
                <c:pt idx="8">
                  <c:v>Nillumbik</c:v>
                </c:pt>
                <c:pt idx="9">
                  <c:v>Loddon</c:v>
                </c:pt>
                <c:pt idx="10">
                  <c:v>Bayside</c:v>
                </c:pt>
                <c:pt idx="11">
                  <c:v>Swan Hill</c:v>
                </c:pt>
                <c:pt idx="12">
                  <c:v>South Gippsland</c:v>
                </c:pt>
                <c:pt idx="13">
                  <c:v>West Wimmera</c:v>
                </c:pt>
                <c:pt idx="14">
                  <c:v>Horsham</c:v>
                </c:pt>
                <c:pt idx="15">
                  <c:v>Towong</c:v>
                </c:pt>
                <c:pt idx="16">
                  <c:v>Colac -Otway</c:v>
                </c:pt>
                <c:pt idx="17">
                  <c:v>Glenelg</c:v>
                </c:pt>
                <c:pt idx="18">
                  <c:v>Alpine</c:v>
                </c:pt>
                <c:pt idx="19">
                  <c:v>Campaspe</c:v>
                </c:pt>
                <c:pt idx="20">
                  <c:v>Moira</c:v>
                </c:pt>
                <c:pt idx="21">
                  <c:v>Macedon Ranges</c:v>
                </c:pt>
                <c:pt idx="22">
                  <c:v>Wellington</c:v>
                </c:pt>
                <c:pt idx="23">
                  <c:v>Northern Grampians</c:v>
                </c:pt>
                <c:pt idx="24">
                  <c:v>Boroondara</c:v>
                </c:pt>
                <c:pt idx="25">
                  <c:v>Warrnambool</c:v>
                </c:pt>
                <c:pt idx="26">
                  <c:v>Wangaratta</c:v>
                </c:pt>
                <c:pt idx="27">
                  <c:v>Central Goldfields</c:v>
                </c:pt>
                <c:pt idx="28">
                  <c:v>Mansfield</c:v>
                </c:pt>
                <c:pt idx="29">
                  <c:v>Mornington Peninsula</c:v>
                </c:pt>
                <c:pt idx="30">
                  <c:v>Greater Shepparton</c:v>
                </c:pt>
                <c:pt idx="31">
                  <c:v>Pyrenees</c:v>
                </c:pt>
                <c:pt idx="32">
                  <c:v>Baw Baw</c:v>
                </c:pt>
                <c:pt idx="33">
                  <c:v>Greater Bendigo</c:v>
                </c:pt>
                <c:pt idx="34">
                  <c:v>Indigo</c:v>
                </c:pt>
                <c:pt idx="35">
                  <c:v>Yarra Ranges</c:v>
                </c:pt>
                <c:pt idx="36">
                  <c:v>Golden Plains</c:v>
                </c:pt>
                <c:pt idx="37">
                  <c:v>Banyule</c:v>
                </c:pt>
                <c:pt idx="38">
                  <c:v>Latrobe</c:v>
                </c:pt>
                <c:pt idx="39">
                  <c:v>Kingston</c:v>
                </c:pt>
                <c:pt idx="40">
                  <c:v>Maroondah</c:v>
                </c:pt>
                <c:pt idx="41">
                  <c:v>Bass Coast</c:v>
                </c:pt>
                <c:pt idx="42">
                  <c:v>Mildura</c:v>
                </c:pt>
                <c:pt idx="43">
                  <c:v>Strathbogie</c:v>
                </c:pt>
                <c:pt idx="44">
                  <c:v>Moorabool</c:v>
                </c:pt>
                <c:pt idx="45">
                  <c:v>Manningham</c:v>
                </c:pt>
                <c:pt idx="46">
                  <c:v>Greater Geelong </c:v>
                </c:pt>
                <c:pt idx="47">
                  <c:v>Murrindindi</c:v>
                </c:pt>
                <c:pt idx="48">
                  <c:v>Ballarat</c:v>
                </c:pt>
                <c:pt idx="49">
                  <c:v>Frankston</c:v>
                </c:pt>
                <c:pt idx="50">
                  <c:v>Mount Alexander</c:v>
                </c:pt>
                <c:pt idx="51">
                  <c:v>Knox</c:v>
                </c:pt>
                <c:pt idx="52">
                  <c:v>Stonnington</c:v>
                </c:pt>
                <c:pt idx="53">
                  <c:v>East Gippsland</c:v>
                </c:pt>
                <c:pt idx="54">
                  <c:v>Cardinia</c:v>
                </c:pt>
                <c:pt idx="55">
                  <c:v>Ararat</c:v>
                </c:pt>
                <c:pt idx="56">
                  <c:v>Glen Eira</c:v>
                </c:pt>
                <c:pt idx="57">
                  <c:v>Wodonga</c:v>
                </c:pt>
                <c:pt idx="58">
                  <c:v>Moonee Valley</c:v>
                </c:pt>
                <c:pt idx="59">
                  <c:v>Hobsons Bay</c:v>
                </c:pt>
                <c:pt idx="60">
                  <c:v>Benalla</c:v>
                </c:pt>
                <c:pt idx="61">
                  <c:v>Mitchell</c:v>
                </c:pt>
                <c:pt idx="62">
                  <c:v>Whitehorse</c:v>
                </c:pt>
                <c:pt idx="63">
                  <c:v>Hepburn</c:v>
                </c:pt>
                <c:pt idx="64">
                  <c:v>Darebin</c:v>
                </c:pt>
                <c:pt idx="65">
                  <c:v>Yarra</c:v>
                </c:pt>
                <c:pt idx="66">
                  <c:v>Hume</c:v>
                </c:pt>
                <c:pt idx="67">
                  <c:v>Casey</c:v>
                </c:pt>
                <c:pt idx="68">
                  <c:v>Whittlesea</c:v>
                </c:pt>
                <c:pt idx="69">
                  <c:v>Monash</c:v>
                </c:pt>
                <c:pt idx="70">
                  <c:v>Port Phillip</c:v>
                </c:pt>
                <c:pt idx="71">
                  <c:v>Wyndham</c:v>
                </c:pt>
                <c:pt idx="72">
                  <c:v>Moreland</c:v>
                </c:pt>
                <c:pt idx="73">
                  <c:v>Maribyrnong</c:v>
                </c:pt>
                <c:pt idx="74">
                  <c:v>Melton</c:v>
                </c:pt>
                <c:pt idx="75">
                  <c:v>Brimbank</c:v>
                </c:pt>
                <c:pt idx="76">
                  <c:v>Melbourne</c:v>
                </c:pt>
                <c:pt idx="77">
                  <c:v>Greater Dandenong</c:v>
                </c:pt>
              </c:strCache>
            </c:strRef>
          </c:cat>
          <c:val>
            <c:numRef>
              <c:f>Front!$P$7:$P$84</c:f>
              <c:numCache>
                <c:formatCode>General</c:formatCode>
                <c:ptCount val="78"/>
                <c:pt idx="0">
                  <c:v>30.8</c:v>
                </c:pt>
                <c:pt idx="1">
                  <c:v>29.6</c:v>
                </c:pt>
                <c:pt idx="2">
                  <c:v>26.9</c:v>
                </c:pt>
                <c:pt idx="3">
                  <c:v>26.5</c:v>
                </c:pt>
                <c:pt idx="4">
                  <c:v>26</c:v>
                </c:pt>
                <c:pt idx="5">
                  <c:v>25.7</c:v>
                </c:pt>
                <c:pt idx="6">
                  <c:v>25</c:v>
                </c:pt>
                <c:pt idx="7">
                  <c:v>24.3</c:v>
                </c:pt>
                <c:pt idx="8">
                  <c:v>24</c:v>
                </c:pt>
                <c:pt idx="9">
                  <c:v>23.8</c:v>
                </c:pt>
                <c:pt idx="10">
                  <c:v>23</c:v>
                </c:pt>
                <c:pt idx="11">
                  <c:v>21.8</c:v>
                </c:pt>
                <c:pt idx="12">
                  <c:v>21.7</c:v>
                </c:pt>
                <c:pt idx="13">
                  <c:v>21.4</c:v>
                </c:pt>
                <c:pt idx="14">
                  <c:v>21</c:v>
                </c:pt>
                <c:pt idx="15">
                  <c:v>20.6</c:v>
                </c:pt>
                <c:pt idx="16">
                  <c:v>20.399999999999999</c:v>
                </c:pt>
                <c:pt idx="17">
                  <c:v>20.100000000000001</c:v>
                </c:pt>
                <c:pt idx="18">
                  <c:v>19.600000000000001</c:v>
                </c:pt>
                <c:pt idx="19">
                  <c:v>19.399999999999999</c:v>
                </c:pt>
                <c:pt idx="20">
                  <c:v>19.100000000000001</c:v>
                </c:pt>
                <c:pt idx="21">
                  <c:v>19</c:v>
                </c:pt>
                <c:pt idx="22">
                  <c:v>18.8</c:v>
                </c:pt>
                <c:pt idx="23">
                  <c:v>18.8</c:v>
                </c:pt>
                <c:pt idx="24">
                  <c:v>18.7</c:v>
                </c:pt>
                <c:pt idx="25">
                  <c:v>18.600000000000001</c:v>
                </c:pt>
                <c:pt idx="26">
                  <c:v>18.5</c:v>
                </c:pt>
                <c:pt idx="27">
                  <c:v>18.399999999999999</c:v>
                </c:pt>
                <c:pt idx="28">
                  <c:v>18.2</c:v>
                </c:pt>
                <c:pt idx="29">
                  <c:v>18.100000000000001</c:v>
                </c:pt>
                <c:pt idx="30">
                  <c:v>18</c:v>
                </c:pt>
                <c:pt idx="31">
                  <c:v>17.5</c:v>
                </c:pt>
                <c:pt idx="32">
                  <c:v>17.399999999999999</c:v>
                </c:pt>
                <c:pt idx="33">
                  <c:v>17.3</c:v>
                </c:pt>
                <c:pt idx="34">
                  <c:v>17.2</c:v>
                </c:pt>
                <c:pt idx="35">
                  <c:v>17.100000000000001</c:v>
                </c:pt>
                <c:pt idx="36">
                  <c:v>17.100000000000001</c:v>
                </c:pt>
                <c:pt idx="37">
                  <c:v>16.600000000000001</c:v>
                </c:pt>
                <c:pt idx="38">
                  <c:v>16.399999999999999</c:v>
                </c:pt>
                <c:pt idx="39">
                  <c:v>16.399999999999999</c:v>
                </c:pt>
                <c:pt idx="40">
                  <c:v>16.2</c:v>
                </c:pt>
                <c:pt idx="41">
                  <c:v>16.2</c:v>
                </c:pt>
                <c:pt idx="42">
                  <c:v>15.9</c:v>
                </c:pt>
                <c:pt idx="43">
                  <c:v>15.7</c:v>
                </c:pt>
                <c:pt idx="44">
                  <c:v>15.6</c:v>
                </c:pt>
                <c:pt idx="45">
                  <c:v>15.5</c:v>
                </c:pt>
                <c:pt idx="46">
                  <c:v>15.5</c:v>
                </c:pt>
                <c:pt idx="47">
                  <c:v>15.4</c:v>
                </c:pt>
                <c:pt idx="48">
                  <c:v>15.2</c:v>
                </c:pt>
                <c:pt idx="49">
                  <c:v>15.1</c:v>
                </c:pt>
                <c:pt idx="50">
                  <c:v>14.9</c:v>
                </c:pt>
                <c:pt idx="51">
                  <c:v>14.9</c:v>
                </c:pt>
                <c:pt idx="52">
                  <c:v>14.6</c:v>
                </c:pt>
                <c:pt idx="53">
                  <c:v>14.6</c:v>
                </c:pt>
                <c:pt idx="54">
                  <c:v>14.6</c:v>
                </c:pt>
                <c:pt idx="55">
                  <c:v>14.6</c:v>
                </c:pt>
                <c:pt idx="56">
                  <c:v>14.3</c:v>
                </c:pt>
                <c:pt idx="57">
                  <c:v>14.1</c:v>
                </c:pt>
                <c:pt idx="58">
                  <c:v>14.1</c:v>
                </c:pt>
                <c:pt idx="59">
                  <c:v>13.9</c:v>
                </c:pt>
                <c:pt idx="60">
                  <c:v>13.8</c:v>
                </c:pt>
                <c:pt idx="61">
                  <c:v>13.6</c:v>
                </c:pt>
                <c:pt idx="62">
                  <c:v>12.7</c:v>
                </c:pt>
                <c:pt idx="63">
                  <c:v>11.9</c:v>
                </c:pt>
                <c:pt idx="64">
                  <c:v>11</c:v>
                </c:pt>
                <c:pt idx="65">
                  <c:v>10.6</c:v>
                </c:pt>
                <c:pt idx="66">
                  <c:v>10.6</c:v>
                </c:pt>
                <c:pt idx="67">
                  <c:v>10.6</c:v>
                </c:pt>
                <c:pt idx="68">
                  <c:v>10.199999999999999</c:v>
                </c:pt>
                <c:pt idx="69">
                  <c:v>10.199999999999999</c:v>
                </c:pt>
                <c:pt idx="70">
                  <c:v>10.1</c:v>
                </c:pt>
                <c:pt idx="71">
                  <c:v>9.9</c:v>
                </c:pt>
                <c:pt idx="72">
                  <c:v>9.6</c:v>
                </c:pt>
                <c:pt idx="73">
                  <c:v>8.9</c:v>
                </c:pt>
                <c:pt idx="74">
                  <c:v>8.3000000000000007</c:v>
                </c:pt>
                <c:pt idx="75">
                  <c:v>7.1</c:v>
                </c:pt>
                <c:pt idx="76">
                  <c:v>6.1</c:v>
                </c:pt>
                <c:pt idx="77">
                  <c:v>5.7</c:v>
                </c:pt>
              </c:numCache>
            </c:numRef>
          </c:val>
          <c:extLst>
            <c:ext xmlns:c16="http://schemas.microsoft.com/office/drawing/2014/chart" uri="{C3380CC4-5D6E-409C-BE32-E72D297353CC}">
              <c16:uniqueId val="{00000000-DA93-45E9-B3D2-AED35D58DC6E}"/>
            </c:ext>
          </c:extLst>
        </c:ser>
        <c:dLbls>
          <c:showLegendKey val="0"/>
          <c:showVal val="0"/>
          <c:showCatName val="0"/>
          <c:showSerName val="0"/>
          <c:showPercent val="0"/>
          <c:showBubbleSize val="0"/>
        </c:dLbls>
        <c:gapWidth val="75"/>
        <c:overlap val="-3"/>
        <c:axId val="956191464"/>
        <c:axId val="956189168"/>
      </c:barChart>
      <c:catAx>
        <c:axId val="9561914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en-US"/>
          </a:p>
        </c:txPr>
        <c:crossAx val="956189168"/>
        <c:crosses val="autoZero"/>
        <c:auto val="1"/>
        <c:lblAlgn val="ctr"/>
        <c:lblOffset val="100"/>
        <c:noMultiLvlLbl val="0"/>
      </c:catAx>
      <c:valAx>
        <c:axId val="956189168"/>
        <c:scaling>
          <c:orientation val="minMax"/>
        </c:scaling>
        <c:delete val="0"/>
        <c:axPos val="t"/>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en-US"/>
          </a:p>
        </c:txPr>
        <c:crossAx val="956191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700">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45" dropStyle="combo" dx="39" fmlaLink="$B$5" fmlaRange="Data!$B$7:$B$85" sel="26" val="9"/>
</file>

<file path=xl/ctrlProps/ctrlProp2.xml><?xml version="1.0" encoding="utf-8"?>
<formControlPr xmlns="http://schemas.microsoft.com/office/spreadsheetml/2009/9/main" objectType="Drop" dropLines="45" dropStyle="combo" dx="39" fmlaLink="$E$5" fmlaRange="Data!$B$7:$B$85" sel="79" val="38"/>
</file>

<file path=xl/ctrlProps/ctrlProp3.xml><?xml version="1.0" encoding="utf-8"?>
<formControlPr xmlns="http://schemas.microsoft.com/office/spreadsheetml/2009/9/main" objectType="Drop" dropLines="2" dropStyle="combo" dx="39" fmlaLink="$B$7" fmlaRange="$R$3:$R$4" sel="2" val="0"/>
</file>

<file path=xl/ctrlProps/ctrlProp4.xml><?xml version="1.0" encoding="utf-8"?>
<formControlPr xmlns="http://schemas.microsoft.com/office/spreadsheetml/2009/9/main" objectType="Drop" dropLines="2" dropStyle="combo" dx="39" fmlaLink="$E$7" fmlaRange="$R$3:$R$4" sel="2" val="0"/>
</file>

<file path=xl/ctrlProps/ctrlProp5.xml><?xml version="1.0" encoding="utf-8"?>
<formControlPr xmlns="http://schemas.microsoft.com/office/spreadsheetml/2009/9/main" objectType="Drop" dropLines="3" dropStyle="combo" dx="39" fmlaLink="$B$24" fmlaRange="$S$3:$S$5" sel="1" val="0"/>
</file>

<file path=xl/ctrlProps/ctrlProp6.xml><?xml version="1.0" encoding="utf-8"?>
<formControlPr xmlns="http://schemas.microsoft.com/office/spreadsheetml/2009/9/main" objectType="Drop" dropLines="3" dropStyle="combo" dx="39" fmlaLink="$E$24" fmlaRange="$S$3:$S$5" sel="1" val="0"/>
</file>

<file path=xl/ctrlProps/ctrlProp7.xml><?xml version="1.0" encoding="utf-8"?>
<formControlPr xmlns="http://schemas.microsoft.com/office/spreadsheetml/2009/9/main" objectType="Drop" dropLines="21" dropStyle="combo" dx="39" fmlaLink="$N$5" fmlaRange="$U$3:$U$23" sel="1" val="0"/>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4763</xdr:colOff>
          <xdr:row>3</xdr:row>
          <xdr:rowOff>214313</xdr:rowOff>
        </xdr:from>
        <xdr:to>
          <xdr:col>3</xdr:col>
          <xdr:colOff>47625</xdr:colOff>
          <xdr:row>5</xdr:row>
          <xdr:rowOff>4763</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3</xdr:row>
          <xdr:rowOff>214313</xdr:rowOff>
        </xdr:from>
        <xdr:to>
          <xdr:col>6</xdr:col>
          <xdr:colOff>38100</xdr:colOff>
          <xdr:row>5</xdr:row>
          <xdr:rowOff>14288</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638175</xdr:colOff>
          <xdr:row>5</xdr:row>
          <xdr:rowOff>152400</xdr:rowOff>
        </xdr:from>
        <xdr:to>
          <xdr:col>2</xdr:col>
          <xdr:colOff>200025</xdr:colOff>
          <xdr:row>7</xdr:row>
          <xdr:rowOff>9525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xdr:row>
          <xdr:rowOff>152400</xdr:rowOff>
        </xdr:from>
        <xdr:to>
          <xdr:col>5</xdr:col>
          <xdr:colOff>200025</xdr:colOff>
          <xdr:row>7</xdr:row>
          <xdr:rowOff>9525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23812</xdr:colOff>
      <xdr:row>7</xdr:row>
      <xdr:rowOff>45243</xdr:rowOff>
    </xdr:from>
    <xdr:to>
      <xdr:col>7</xdr:col>
      <xdr:colOff>28575</xdr:colOff>
      <xdr:row>19</xdr:row>
      <xdr:rowOff>328613</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1</xdr:col>
          <xdr:colOff>19050</xdr:colOff>
          <xdr:row>22</xdr:row>
          <xdr:rowOff>166688</xdr:rowOff>
        </xdr:from>
        <xdr:to>
          <xdr:col>2</xdr:col>
          <xdr:colOff>109538</xdr:colOff>
          <xdr:row>24</xdr:row>
          <xdr:rowOff>9525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14288</xdr:colOff>
          <xdr:row>22</xdr:row>
          <xdr:rowOff>166688</xdr:rowOff>
        </xdr:from>
        <xdr:to>
          <xdr:col>5</xdr:col>
          <xdr:colOff>104775</xdr:colOff>
          <xdr:row>24</xdr:row>
          <xdr:rowOff>9525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0</xdr:colOff>
      <xdr:row>24</xdr:row>
      <xdr:rowOff>14288</xdr:rowOff>
    </xdr:from>
    <xdr:to>
      <xdr:col>6</xdr:col>
      <xdr:colOff>623887</xdr:colOff>
      <xdr:row>40</xdr:row>
      <xdr:rowOff>100542</xdr:rowOff>
    </xdr:to>
    <xdr:graphicFrame macro="">
      <xdr:nvGraphicFramePr>
        <xdr:cNvPr id="9" name="Chart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12</xdr:col>
          <xdr:colOff>638175</xdr:colOff>
          <xdr:row>4</xdr:row>
          <xdr:rowOff>0</xdr:rowOff>
        </xdr:from>
        <xdr:to>
          <xdr:col>15</xdr:col>
          <xdr:colOff>9525</xdr:colOff>
          <xdr:row>4</xdr:row>
          <xdr:rowOff>195263</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0</xdr:colOff>
      <xdr:row>5</xdr:row>
      <xdr:rowOff>57149</xdr:rowOff>
    </xdr:from>
    <xdr:to>
      <xdr:col>16</xdr:col>
      <xdr:colOff>76200</xdr:colOff>
      <xdr:row>67</xdr:row>
      <xdr:rowOff>147634</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17</xdr:col>
      <xdr:colOff>4763</xdr:colOff>
      <xdr:row>5</xdr:row>
      <xdr:rowOff>9525</xdr:rowOff>
    </xdr:from>
    <xdr:to>
      <xdr:col>22</xdr:col>
      <xdr:colOff>561976</xdr:colOff>
      <xdr:row>11</xdr:row>
      <xdr:rowOff>28576</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9205913" y="971550"/>
          <a:ext cx="2890838" cy="110490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800">
              <a:solidFill>
                <a:schemeClr val="dk1"/>
              </a:solidFill>
              <a:effectLst/>
              <a:latin typeface="+mn-lt"/>
              <a:ea typeface="+mn-ea"/>
              <a:cs typeface="+mn-cs"/>
            </a:rPr>
            <a:t>In</a:t>
          </a:r>
          <a:r>
            <a:rPr lang="en-US" sz="800" baseline="0">
              <a:solidFill>
                <a:schemeClr val="dk1"/>
              </a:solidFill>
              <a:effectLst/>
              <a:latin typeface="+mn-lt"/>
              <a:ea typeface="+mn-ea"/>
              <a:cs typeface="+mn-cs"/>
            </a:rPr>
            <a:t> a few instances, participation rates recorded in this study exeed 100%. </a:t>
          </a:r>
          <a:r>
            <a:rPr lang="en-US" sz="800">
              <a:solidFill>
                <a:schemeClr val="dk1"/>
              </a:solidFill>
              <a:effectLst/>
              <a:latin typeface="+mn-lt"/>
              <a:ea typeface="+mn-ea"/>
              <a:cs typeface="+mn-cs"/>
            </a:rPr>
            <a:t>The report explains that “…because a person could be a registered player of more than one sport, and an individual player’s data could not be linked across sports, when data for multiple sports are combined, the total number of registrations is greater than the number of individual players”, with the result that “</a:t>
          </a:r>
          <a:r>
            <a:rPr lang="en-US" sz="800" b="1">
              <a:solidFill>
                <a:schemeClr val="dk1"/>
              </a:solidFill>
              <a:effectLst/>
              <a:latin typeface="+mn-lt"/>
              <a:ea typeface="+mn-ea"/>
              <a:cs typeface="+mn-cs"/>
            </a:rPr>
            <a:t>Sport participation rates may be greater than 100 where participants play more than one sport.</a:t>
          </a:r>
          <a:r>
            <a:rPr lang="en-US" sz="800">
              <a:solidFill>
                <a:schemeClr val="dk1"/>
              </a:solidFill>
              <a:effectLst/>
              <a:latin typeface="+mn-lt"/>
              <a:ea typeface="+mn-ea"/>
              <a:cs typeface="+mn-cs"/>
            </a:rPr>
            <a:t>”</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DDC30-6792-4502-A3F0-0299D5791BEC}">
  <sheetPr>
    <pageSetUpPr fitToPage="1"/>
  </sheetPr>
  <dimension ref="A1:X92"/>
  <sheetViews>
    <sheetView showGridLines="0" showRowColHeaders="0" tabSelected="1" zoomScaleNormal="100" workbookViewId="0">
      <pane xSplit="17" ySplit="5" topLeftCell="R6" activePane="bottomRight" state="frozen"/>
      <selection pane="topRight" activeCell="R1" sqref="R1"/>
      <selection pane="bottomLeft" activeCell="A6" sqref="A6"/>
      <selection pane="bottomRight" activeCell="U19" sqref="U19"/>
    </sheetView>
  </sheetViews>
  <sheetFormatPr defaultRowHeight="14.25" x14ac:dyDescent="0.45"/>
  <cols>
    <col min="1" max="1" width="7.1328125" style="11" customWidth="1"/>
    <col min="2" max="3" width="9.06640625" style="11"/>
    <col min="4" max="4" width="9" style="11" customWidth="1"/>
    <col min="5" max="7" width="9.06640625" style="11"/>
    <col min="8" max="9" width="1.265625" style="11" customWidth="1"/>
    <col min="10" max="16" width="9.06640625" style="11"/>
    <col min="17" max="17" width="1.33203125" style="11" customWidth="1"/>
    <col min="18" max="18" width="5.86328125" style="12" customWidth="1"/>
    <col min="19" max="19" width="5.53125" style="12" customWidth="1"/>
    <col min="20" max="20" width="3.53125" style="12" customWidth="1"/>
    <col min="21" max="21" width="12.73046875" style="12" bestFit="1" customWidth="1"/>
    <col min="22" max="22" width="5" style="12" customWidth="1"/>
    <col min="23" max="16384" width="9.06640625" style="11"/>
  </cols>
  <sheetData>
    <row r="1" spans="1:24" ht="20.65" x14ac:dyDescent="0.45">
      <c r="A1" s="36" t="s">
        <v>101</v>
      </c>
      <c r="B1" s="36"/>
      <c r="C1" s="36"/>
      <c r="D1" s="36"/>
      <c r="E1" s="36"/>
      <c r="F1" s="36"/>
      <c r="G1" s="36"/>
      <c r="H1" s="36"/>
      <c r="I1" s="36"/>
      <c r="J1" s="36"/>
      <c r="K1" s="36"/>
      <c r="L1" s="36"/>
      <c r="M1" s="36"/>
      <c r="N1" s="36"/>
      <c r="O1" s="36"/>
      <c r="P1" s="36"/>
      <c r="W1" s="13"/>
      <c r="X1" s="13"/>
    </row>
    <row r="2" spans="1:24" ht="12.4" customHeight="1" x14ac:dyDescent="0.45">
      <c r="A2" s="12" t="s">
        <v>0</v>
      </c>
      <c r="W2" s="13"/>
      <c r="X2" s="13"/>
    </row>
    <row r="3" spans="1:24" ht="9.75" customHeight="1" thickBot="1" x14ac:dyDescent="0.5">
      <c r="A3" s="26" t="s">
        <v>129</v>
      </c>
      <c r="P3" s="14">
        <f>VLOOKUP(N5,$T$3:$V$23,3)</f>
        <v>6</v>
      </c>
      <c r="Q3" s="15"/>
      <c r="R3" s="16">
        <v>2015</v>
      </c>
      <c r="S3" s="16" t="s">
        <v>102</v>
      </c>
      <c r="T3" s="16">
        <v>1</v>
      </c>
      <c r="U3" s="16" t="s">
        <v>104</v>
      </c>
      <c r="V3" s="16">
        <v>6</v>
      </c>
      <c r="W3" s="15"/>
      <c r="X3" s="13"/>
    </row>
    <row r="4" spans="1:24" ht="17.25" customHeight="1" thickTop="1" x14ac:dyDescent="0.45">
      <c r="B4" s="35" t="s">
        <v>126</v>
      </c>
      <c r="C4" s="35"/>
      <c r="D4" s="35"/>
      <c r="E4" s="35"/>
      <c r="F4" s="35"/>
      <c r="G4" s="35"/>
      <c r="J4" s="35" t="s">
        <v>128</v>
      </c>
      <c r="K4" s="35"/>
      <c r="L4" s="35"/>
      <c r="M4" s="35"/>
      <c r="N4" s="35"/>
      <c r="O4" s="35"/>
      <c r="P4" s="15"/>
      <c r="Q4" s="15"/>
      <c r="R4" s="16">
        <v>2019</v>
      </c>
      <c r="S4" s="16" t="s">
        <v>2</v>
      </c>
      <c r="T4" s="16">
        <v>2</v>
      </c>
      <c r="U4" s="16" t="s">
        <v>105</v>
      </c>
      <c r="V4" s="16">
        <v>7</v>
      </c>
      <c r="W4" s="15"/>
      <c r="X4" s="13"/>
    </row>
    <row r="5" spans="1:24" ht="15.75" customHeight="1" x14ac:dyDescent="0.45">
      <c r="B5" s="17">
        <v>26</v>
      </c>
      <c r="E5" s="17">
        <v>79</v>
      </c>
      <c r="L5" s="18" t="s">
        <v>125</v>
      </c>
      <c r="N5" s="17">
        <v>1</v>
      </c>
      <c r="P5" s="15"/>
      <c r="Q5" s="15"/>
      <c r="R5" s="16"/>
      <c r="S5" s="16" t="s">
        <v>3</v>
      </c>
      <c r="T5" s="16">
        <v>3</v>
      </c>
      <c r="U5" s="16" t="s">
        <v>106</v>
      </c>
      <c r="V5" s="16">
        <v>8</v>
      </c>
      <c r="W5" s="15"/>
      <c r="X5" s="13"/>
    </row>
    <row r="6" spans="1:24" x14ac:dyDescent="0.45">
      <c r="J6" s="26"/>
      <c r="K6" s="26"/>
      <c r="L6" s="26"/>
      <c r="M6" s="26"/>
      <c r="N6" s="26"/>
      <c r="O6" s="26"/>
      <c r="P6" s="26"/>
      <c r="Q6" s="15"/>
      <c r="R6" s="16"/>
      <c r="S6" s="16"/>
      <c r="T6" s="16">
        <v>4</v>
      </c>
      <c r="U6" s="16" t="s">
        <v>107</v>
      </c>
      <c r="V6" s="16">
        <v>18</v>
      </c>
      <c r="W6" s="15"/>
      <c r="X6" s="13"/>
    </row>
    <row r="7" spans="1:24" x14ac:dyDescent="0.3">
      <c r="B7" s="17">
        <v>2</v>
      </c>
      <c r="E7" s="17">
        <v>2</v>
      </c>
      <c r="J7" s="20">
        <v>1</v>
      </c>
      <c r="K7" s="21" t="s">
        <v>42</v>
      </c>
      <c r="L7" s="22">
        <f>VLOOKUP($J7,Data!$A$7:$BC$84,Front!$P$3)</f>
        <v>19.600000000000001</v>
      </c>
      <c r="M7" s="23">
        <f>L7+0.00001*J7</f>
        <v>19.600010000000001</v>
      </c>
      <c r="N7" s="23">
        <f>RANK(M7,M$7:M$84)</f>
        <v>19</v>
      </c>
      <c r="O7" s="21" t="str">
        <f>VLOOKUP(MATCH(J7,N$7:N$84,0),$J$7:$L$84,2)</f>
        <v>Buloke</v>
      </c>
      <c r="P7" s="21">
        <f>VLOOKUP(MATCH(J7,N$7:N$84,0),$J$7:$L$84,3)</f>
        <v>30.8</v>
      </c>
      <c r="Q7" s="15"/>
      <c r="R7" s="16"/>
      <c r="S7" s="16"/>
      <c r="T7" s="16">
        <v>5</v>
      </c>
      <c r="U7" s="16" t="s">
        <v>108</v>
      </c>
      <c r="V7" s="16">
        <v>19</v>
      </c>
      <c r="W7" s="15"/>
      <c r="X7" s="13"/>
    </row>
    <row r="8" spans="1:24" x14ac:dyDescent="0.3">
      <c r="J8" s="20">
        <v>2</v>
      </c>
      <c r="K8" s="21" t="s">
        <v>43</v>
      </c>
      <c r="L8" s="22">
        <f>VLOOKUP($J8,Data!$A$7:$BC$84,Front!$P$3)</f>
        <v>14.6</v>
      </c>
      <c r="M8" s="23">
        <f t="shared" ref="M8:M71" si="0">L8+0.00001*J8</f>
        <v>14.600019999999999</v>
      </c>
      <c r="N8" s="23">
        <f t="shared" ref="N8:N71" si="1">RANK(M8,M$7:M$84)</f>
        <v>56</v>
      </c>
      <c r="O8" s="21" t="str">
        <f t="shared" ref="O8:O71" si="2">VLOOKUP(MATCH(J8,N$7:N$84,0),$J$7:$L$84,2)</f>
        <v>Yarriambiack</v>
      </c>
      <c r="P8" s="21">
        <f t="shared" ref="P8:P71" si="3">VLOOKUP(MATCH(J8,N$7:N$84,0),$J$7:$L$84,3)</f>
        <v>29.6</v>
      </c>
      <c r="Q8" s="15"/>
      <c r="R8" s="16"/>
      <c r="S8" s="16"/>
      <c r="T8" s="16">
        <v>6</v>
      </c>
      <c r="U8" s="16" t="s">
        <v>109</v>
      </c>
      <c r="V8" s="16">
        <v>20</v>
      </c>
      <c r="W8" s="15"/>
      <c r="X8" s="13"/>
    </row>
    <row r="9" spans="1:24" x14ac:dyDescent="0.3">
      <c r="B9" s="24"/>
      <c r="C9" s="13"/>
      <c r="D9" s="13"/>
      <c r="E9" s="13"/>
      <c r="J9" s="20">
        <v>3</v>
      </c>
      <c r="K9" s="21" t="s">
        <v>44</v>
      </c>
      <c r="L9" s="22">
        <f>VLOOKUP($J9,Data!$A$7:$BC$84,Front!$P$3)</f>
        <v>15.2</v>
      </c>
      <c r="M9" s="23">
        <f t="shared" si="0"/>
        <v>15.20003</v>
      </c>
      <c r="N9" s="23">
        <f t="shared" si="1"/>
        <v>49</v>
      </c>
      <c r="O9" s="21" t="str">
        <f t="shared" si="2"/>
        <v>Hindmarsh</v>
      </c>
      <c r="P9" s="21">
        <f t="shared" si="3"/>
        <v>26.9</v>
      </c>
      <c r="Q9" s="15"/>
      <c r="R9" s="16"/>
      <c r="S9" s="16"/>
      <c r="T9" s="16">
        <v>7</v>
      </c>
      <c r="U9" s="16" t="s">
        <v>110</v>
      </c>
      <c r="V9" s="16">
        <v>24</v>
      </c>
      <c r="W9" s="15"/>
      <c r="X9" s="13"/>
    </row>
    <row r="10" spans="1:24" x14ac:dyDescent="0.3">
      <c r="B10" s="13"/>
      <c r="C10" s="13"/>
      <c r="D10" s="33"/>
      <c r="E10" s="33"/>
      <c r="J10" s="20">
        <v>4</v>
      </c>
      <c r="K10" s="21" t="s">
        <v>12</v>
      </c>
      <c r="L10" s="22">
        <f>VLOOKUP($J10,Data!$A$7:$BC$84,Front!$P$3)</f>
        <v>16.600000000000001</v>
      </c>
      <c r="M10" s="23">
        <f t="shared" si="0"/>
        <v>16.60004</v>
      </c>
      <c r="N10" s="23">
        <f t="shared" si="1"/>
        <v>38</v>
      </c>
      <c r="O10" s="21" t="str">
        <f t="shared" si="2"/>
        <v>Surf Coast</v>
      </c>
      <c r="P10" s="21">
        <f t="shared" si="3"/>
        <v>26.5</v>
      </c>
      <c r="Q10" s="15"/>
      <c r="R10" s="16"/>
      <c r="S10" s="16"/>
      <c r="T10" s="16">
        <v>8</v>
      </c>
      <c r="U10" s="16" t="s">
        <v>111</v>
      </c>
      <c r="V10" s="16">
        <v>25</v>
      </c>
      <c r="W10" s="15"/>
      <c r="X10" s="13"/>
    </row>
    <row r="11" spans="1:24" x14ac:dyDescent="0.3">
      <c r="A11" s="15"/>
      <c r="B11" s="15"/>
      <c r="C11" s="16" t="str" cm="1">
        <f t="array" ref="C11">CONCATENATE(INDEX(Data!$B$7:$B$85,Front!B5),": ",INDEX(R3:R4,B7))</f>
        <v>Greater Dandenong: 2019</v>
      </c>
      <c r="D11" s="16" t="str" cm="1">
        <f t="array" ref="D11">CONCATENATE(INDEX(Data!$B$7:$B$85,Front!E5),": ",INDEX(R3:R4,E7))</f>
        <v>Average of Vic. Municpalities: 2019</v>
      </c>
      <c r="E11" s="15"/>
      <c r="F11" s="15"/>
      <c r="J11" s="20">
        <v>5</v>
      </c>
      <c r="K11" s="21" t="s">
        <v>45</v>
      </c>
      <c r="L11" s="22">
        <f>VLOOKUP($J11,Data!$A$7:$BC$84,Front!$P$3)</f>
        <v>16.2</v>
      </c>
      <c r="M11" s="23">
        <f t="shared" si="0"/>
        <v>16.200050000000001</v>
      </c>
      <c r="N11" s="23">
        <f t="shared" si="1"/>
        <v>42</v>
      </c>
      <c r="O11" s="21" t="str">
        <f t="shared" si="2"/>
        <v>Corangamite</v>
      </c>
      <c r="P11" s="21">
        <f t="shared" si="3"/>
        <v>26</v>
      </c>
      <c r="Q11" s="15"/>
      <c r="R11" s="16"/>
      <c r="S11" s="16"/>
      <c r="T11" s="16">
        <v>9</v>
      </c>
      <c r="U11" s="16" t="s">
        <v>112</v>
      </c>
      <c r="V11" s="16">
        <v>26</v>
      </c>
      <c r="W11" s="15"/>
      <c r="X11" s="13"/>
    </row>
    <row r="12" spans="1:24" x14ac:dyDescent="0.3">
      <c r="A12" s="14">
        <v>1</v>
      </c>
      <c r="B12" s="16" t="s">
        <v>1</v>
      </c>
      <c r="C12" s="34">
        <f>VLOOKUP($B$5,Data!$A$7:$K$85,2+Front!$B$7*3-3+Front!$A12)</f>
        <v>5.7</v>
      </c>
      <c r="D12" s="34">
        <f>VLOOKUP($E$5,Data!$A$7:$K$85,2+Front!$E$7*3-3+Front!$A12)</f>
        <v>16.802564102564098</v>
      </c>
      <c r="E12" s="15"/>
      <c r="F12" s="15"/>
      <c r="J12" s="20">
        <v>6</v>
      </c>
      <c r="K12" s="21" t="s">
        <v>46</v>
      </c>
      <c r="L12" s="22">
        <f>VLOOKUP($J12,Data!$A$7:$BC$84,Front!$P$3)</f>
        <v>17.399999999999999</v>
      </c>
      <c r="M12" s="23">
        <f t="shared" si="0"/>
        <v>17.40006</v>
      </c>
      <c r="N12" s="23">
        <f t="shared" si="1"/>
        <v>33</v>
      </c>
      <c r="O12" s="21" t="str">
        <f t="shared" si="2"/>
        <v>Southern Grampians</v>
      </c>
      <c r="P12" s="21">
        <f t="shared" si="3"/>
        <v>25.7</v>
      </c>
      <c r="Q12" s="15"/>
      <c r="R12" s="16"/>
      <c r="S12" s="16"/>
      <c r="T12" s="16">
        <v>10</v>
      </c>
      <c r="U12" s="16" t="s">
        <v>113</v>
      </c>
      <c r="V12" s="16">
        <v>31</v>
      </c>
      <c r="W12" s="15"/>
      <c r="X12" s="13"/>
    </row>
    <row r="13" spans="1:24" x14ac:dyDescent="0.3">
      <c r="A13" s="14">
        <v>2</v>
      </c>
      <c r="B13" s="16" t="s">
        <v>99</v>
      </c>
      <c r="C13" s="34">
        <f>VLOOKUP($B$5,Data!$A$7:$K$85,2+Front!$B$7*3-3+Front!$A13)</f>
        <v>3.2</v>
      </c>
      <c r="D13" s="34">
        <f>VLOOKUP($E$5,Data!$A$7:$K$85,2+Front!$E$7*3-3+Front!$A13)</f>
        <v>13.0474358974359</v>
      </c>
      <c r="E13" s="15"/>
      <c r="F13" s="15"/>
      <c r="J13" s="20">
        <v>7</v>
      </c>
      <c r="K13" s="21" t="s">
        <v>11</v>
      </c>
      <c r="L13" s="22">
        <f>VLOOKUP($J13,Data!$A$7:$BC$84,Front!$P$3)</f>
        <v>23</v>
      </c>
      <c r="M13" s="23">
        <f t="shared" si="0"/>
        <v>23.000070000000001</v>
      </c>
      <c r="N13" s="23">
        <f t="shared" si="1"/>
        <v>11</v>
      </c>
      <c r="O13" s="21" t="str">
        <f t="shared" si="2"/>
        <v>Moyne</v>
      </c>
      <c r="P13" s="21">
        <f t="shared" si="3"/>
        <v>25</v>
      </c>
      <c r="Q13" s="15"/>
      <c r="R13" s="16"/>
      <c r="S13" s="16"/>
      <c r="T13" s="16">
        <v>11</v>
      </c>
      <c r="U13" s="16" t="s">
        <v>114</v>
      </c>
      <c r="V13" s="16">
        <v>32</v>
      </c>
      <c r="W13" s="15"/>
      <c r="X13" s="13"/>
    </row>
    <row r="14" spans="1:24" x14ac:dyDescent="0.3">
      <c r="A14" s="14">
        <v>3</v>
      </c>
      <c r="B14" s="16" t="s">
        <v>100</v>
      </c>
      <c r="C14" s="34">
        <f>VLOOKUP($B$5,Data!$A$7:$K$85,2+Front!$B$7*3-3+Front!$A14)</f>
        <v>8</v>
      </c>
      <c r="D14" s="34">
        <f>VLOOKUP($E$5,Data!$A$7:$K$85,2+Front!$E$7*3-3+Front!$A14)</f>
        <v>20.612820512820512</v>
      </c>
      <c r="E14" s="15"/>
      <c r="F14" s="15"/>
      <c r="J14" s="20">
        <v>8</v>
      </c>
      <c r="K14" s="21" t="s">
        <v>47</v>
      </c>
      <c r="L14" s="22">
        <f>VLOOKUP($J14,Data!$A$7:$BC$84,Front!$P$3)</f>
        <v>13.8</v>
      </c>
      <c r="M14" s="23">
        <f t="shared" si="0"/>
        <v>13.800080000000001</v>
      </c>
      <c r="N14" s="23">
        <f t="shared" si="1"/>
        <v>61</v>
      </c>
      <c r="O14" s="21" t="str">
        <f t="shared" si="2"/>
        <v>Gannawarra</v>
      </c>
      <c r="P14" s="21">
        <f t="shared" si="3"/>
        <v>24.3</v>
      </c>
      <c r="Q14" s="15"/>
      <c r="R14" s="16"/>
      <c r="S14" s="16"/>
      <c r="T14" s="16">
        <v>12</v>
      </c>
      <c r="U14" s="16" t="s">
        <v>115</v>
      </c>
      <c r="V14" s="16">
        <v>33</v>
      </c>
      <c r="W14" s="15"/>
    </row>
    <row r="15" spans="1:24" x14ac:dyDescent="0.3">
      <c r="A15" s="14"/>
      <c r="B15" s="13"/>
      <c r="C15" s="13"/>
      <c r="D15" s="13"/>
      <c r="E15" s="13"/>
      <c r="J15" s="20">
        <v>9</v>
      </c>
      <c r="K15" s="21" t="s">
        <v>10</v>
      </c>
      <c r="L15" s="22">
        <f>VLOOKUP($J15,Data!$A$7:$BC$84,Front!$P$3)</f>
        <v>18.7</v>
      </c>
      <c r="M15" s="23">
        <f t="shared" si="0"/>
        <v>18.700089999999999</v>
      </c>
      <c r="N15" s="23">
        <f t="shared" si="1"/>
        <v>25</v>
      </c>
      <c r="O15" s="21" t="str">
        <f t="shared" si="2"/>
        <v>Nillumbik</v>
      </c>
      <c r="P15" s="21">
        <f t="shared" si="3"/>
        <v>24</v>
      </c>
      <c r="Q15" s="15"/>
      <c r="R15" s="16"/>
      <c r="S15" s="16"/>
      <c r="T15" s="16">
        <v>13</v>
      </c>
      <c r="U15" s="16" t="s">
        <v>116</v>
      </c>
      <c r="V15" s="16">
        <v>38</v>
      </c>
      <c r="W15" s="15"/>
    </row>
    <row r="16" spans="1:24" x14ac:dyDescent="0.3">
      <c r="B16" s="13"/>
      <c r="C16" s="13"/>
      <c r="D16" s="13"/>
      <c r="E16" s="13"/>
      <c r="J16" s="20">
        <v>10</v>
      </c>
      <c r="K16" s="21" t="s">
        <v>9</v>
      </c>
      <c r="L16" s="22">
        <f>VLOOKUP($J16,Data!$A$7:$BC$84,Front!$P$3)</f>
        <v>7.1</v>
      </c>
      <c r="M16" s="23">
        <f t="shared" si="0"/>
        <v>7.1000999999999994</v>
      </c>
      <c r="N16" s="23">
        <f t="shared" si="1"/>
        <v>76</v>
      </c>
      <c r="O16" s="21" t="str">
        <f t="shared" si="2"/>
        <v>Loddon</v>
      </c>
      <c r="P16" s="21">
        <f t="shared" si="3"/>
        <v>23.8</v>
      </c>
      <c r="Q16" s="15"/>
      <c r="R16" s="16"/>
      <c r="S16" s="16"/>
      <c r="T16" s="16">
        <v>14</v>
      </c>
      <c r="U16" s="16" t="s">
        <v>117</v>
      </c>
      <c r="V16" s="16">
        <v>39</v>
      </c>
      <c r="W16" s="15"/>
    </row>
    <row r="17" spans="1:23" x14ac:dyDescent="0.3">
      <c r="B17" s="13"/>
      <c r="C17" s="13"/>
      <c r="D17" s="13"/>
      <c r="E17" s="13"/>
      <c r="J17" s="20">
        <v>11</v>
      </c>
      <c r="K17" s="21" t="s">
        <v>48</v>
      </c>
      <c r="L17" s="22">
        <f>VLOOKUP($J17,Data!$A$7:$BC$84,Front!$P$3)</f>
        <v>30.8</v>
      </c>
      <c r="M17" s="23">
        <f t="shared" si="0"/>
        <v>30.80011</v>
      </c>
      <c r="N17" s="23">
        <f t="shared" si="1"/>
        <v>1</v>
      </c>
      <c r="O17" s="21" t="str">
        <f t="shared" si="2"/>
        <v>Bayside</v>
      </c>
      <c r="P17" s="21">
        <f t="shared" si="3"/>
        <v>23</v>
      </c>
      <c r="Q17" s="15"/>
      <c r="R17" s="16"/>
      <c r="S17" s="16"/>
      <c r="T17" s="16">
        <v>15</v>
      </c>
      <c r="U17" s="16" t="s">
        <v>118</v>
      </c>
      <c r="V17" s="16">
        <v>40</v>
      </c>
      <c r="W17" s="15"/>
    </row>
    <row r="18" spans="1:23" x14ac:dyDescent="0.3">
      <c r="J18" s="20">
        <v>12</v>
      </c>
      <c r="K18" s="21" t="s">
        <v>49</v>
      </c>
      <c r="L18" s="22">
        <f>VLOOKUP($J18,Data!$A$7:$BC$84,Front!$P$3)</f>
        <v>19.399999999999999</v>
      </c>
      <c r="M18" s="23">
        <f t="shared" si="0"/>
        <v>19.400119999999998</v>
      </c>
      <c r="N18" s="23">
        <f t="shared" si="1"/>
        <v>20</v>
      </c>
      <c r="O18" s="21" t="str">
        <f t="shared" si="2"/>
        <v>Swan Hill</v>
      </c>
      <c r="P18" s="21">
        <f t="shared" si="3"/>
        <v>21.8</v>
      </c>
      <c r="Q18" s="15"/>
      <c r="R18" s="16"/>
      <c r="S18" s="16"/>
      <c r="T18" s="16">
        <v>16</v>
      </c>
      <c r="U18" s="16" t="s">
        <v>119</v>
      </c>
      <c r="V18" s="16">
        <v>46</v>
      </c>
      <c r="W18" s="15"/>
    </row>
    <row r="19" spans="1:23" ht="28.9" customHeight="1" x14ac:dyDescent="0.3">
      <c r="J19" s="20">
        <v>13</v>
      </c>
      <c r="K19" s="21" t="s">
        <v>31</v>
      </c>
      <c r="L19" s="22">
        <f>VLOOKUP($J19,Data!$A$7:$BC$84,Front!$P$3)</f>
        <v>14.6</v>
      </c>
      <c r="M19" s="23">
        <f t="shared" si="0"/>
        <v>14.60013</v>
      </c>
      <c r="N19" s="23">
        <f t="shared" si="1"/>
        <v>55</v>
      </c>
      <c r="O19" s="21" t="str">
        <f t="shared" si="2"/>
        <v>South Gippsland</v>
      </c>
      <c r="P19" s="21">
        <f t="shared" si="3"/>
        <v>21.7</v>
      </c>
      <c r="Q19" s="15"/>
      <c r="R19" s="16"/>
      <c r="S19" s="16"/>
      <c r="T19" s="16">
        <v>17</v>
      </c>
      <c r="U19" s="16" t="s">
        <v>120</v>
      </c>
      <c r="V19" s="16">
        <v>47</v>
      </c>
      <c r="W19" s="15"/>
    </row>
    <row r="20" spans="1:23" ht="28.9" customHeight="1" x14ac:dyDescent="0.3">
      <c r="J20" s="20">
        <v>14</v>
      </c>
      <c r="K20" s="21" t="s">
        <v>15</v>
      </c>
      <c r="L20" s="22">
        <f>VLOOKUP($J20,Data!$A$7:$BC$84,Front!$P$3)</f>
        <v>10.6</v>
      </c>
      <c r="M20" s="23">
        <f t="shared" si="0"/>
        <v>10.60014</v>
      </c>
      <c r="N20" s="23">
        <f t="shared" si="1"/>
        <v>68</v>
      </c>
      <c r="O20" s="21" t="str">
        <f t="shared" si="2"/>
        <v>West Wimmera</v>
      </c>
      <c r="P20" s="21">
        <f t="shared" si="3"/>
        <v>21.4</v>
      </c>
      <c r="Q20" s="15"/>
      <c r="R20" s="16"/>
      <c r="S20" s="16"/>
      <c r="T20" s="16">
        <v>18</v>
      </c>
      <c r="U20" s="16" t="s">
        <v>121</v>
      </c>
      <c r="V20" s="16">
        <v>48</v>
      </c>
      <c r="W20" s="15"/>
    </row>
    <row r="21" spans="1:23" ht="14.65" thickBot="1" x14ac:dyDescent="0.35">
      <c r="J21" s="20">
        <v>15</v>
      </c>
      <c r="K21" s="21" t="s">
        <v>51</v>
      </c>
      <c r="L21" s="22">
        <f>VLOOKUP($J21,Data!$A$7:$BC$84,Front!$P$3)</f>
        <v>18.399999999999999</v>
      </c>
      <c r="M21" s="23">
        <f t="shared" si="0"/>
        <v>18.40015</v>
      </c>
      <c r="N21" s="23">
        <f t="shared" si="1"/>
        <v>28</v>
      </c>
      <c r="O21" s="21" t="str">
        <f t="shared" si="2"/>
        <v>Horsham</v>
      </c>
      <c r="P21" s="21">
        <f t="shared" si="3"/>
        <v>21</v>
      </c>
      <c r="Q21" s="15"/>
      <c r="R21" s="16"/>
      <c r="S21" s="16"/>
      <c r="T21" s="16">
        <v>19</v>
      </c>
      <c r="U21" s="16" t="s">
        <v>122</v>
      </c>
      <c r="V21" s="16">
        <v>53</v>
      </c>
      <c r="W21" s="15"/>
    </row>
    <row r="22" spans="1:23" ht="14.65" customHeight="1" thickTop="1" x14ac:dyDescent="0.3">
      <c r="B22" s="35" t="s">
        <v>127</v>
      </c>
      <c r="C22" s="35"/>
      <c r="D22" s="35"/>
      <c r="E22" s="35"/>
      <c r="F22" s="35"/>
      <c r="G22" s="35"/>
      <c r="J22" s="20">
        <v>16</v>
      </c>
      <c r="K22" s="21" t="s">
        <v>95</v>
      </c>
      <c r="L22" s="22">
        <f>VLOOKUP($J22,Data!$A$7:$BC$84,Front!$P$3)</f>
        <v>20.399999999999999</v>
      </c>
      <c r="M22" s="23">
        <f t="shared" si="0"/>
        <v>20.40016</v>
      </c>
      <c r="N22" s="23">
        <f t="shared" si="1"/>
        <v>17</v>
      </c>
      <c r="O22" s="21" t="str">
        <f t="shared" si="2"/>
        <v>Towong</v>
      </c>
      <c r="P22" s="21">
        <f t="shared" si="3"/>
        <v>20.6</v>
      </c>
      <c r="Q22" s="15"/>
      <c r="R22" s="16"/>
      <c r="S22" s="16"/>
      <c r="T22" s="16">
        <v>20</v>
      </c>
      <c r="U22" s="16" t="s">
        <v>123</v>
      </c>
      <c r="V22" s="16">
        <v>54</v>
      </c>
      <c r="W22" s="15"/>
    </row>
    <row r="23" spans="1:23" x14ac:dyDescent="0.3">
      <c r="B23" s="27" t="str" cm="1">
        <f t="array" ref="B23">CONCATENATE(INDEX(Data!B7:B85,Front!B5),": 2019")</f>
        <v>Greater Dandenong: 2019</v>
      </c>
      <c r="C23" s="25"/>
      <c r="D23" s="13"/>
      <c r="E23" s="28" t="str" cm="1">
        <f t="array" ref="E23">CONCATENATE(INDEX(Data!B7:B85,Front!E5),": 2019")</f>
        <v>Average of Vic. Municpalities: 2019</v>
      </c>
      <c r="J23" s="20">
        <v>17</v>
      </c>
      <c r="K23" s="21" t="s">
        <v>52</v>
      </c>
      <c r="L23" s="22">
        <f>VLOOKUP($J23,Data!$A$7:$BC$84,Front!$P$3)</f>
        <v>26</v>
      </c>
      <c r="M23" s="23">
        <f t="shared" si="0"/>
        <v>26.000170000000001</v>
      </c>
      <c r="N23" s="23">
        <f t="shared" si="1"/>
        <v>5</v>
      </c>
      <c r="O23" s="21" t="str">
        <f t="shared" si="2"/>
        <v>Colac -Otway</v>
      </c>
      <c r="P23" s="21">
        <f t="shared" si="3"/>
        <v>20.399999999999999</v>
      </c>
      <c r="Q23" s="15"/>
      <c r="R23" s="16"/>
      <c r="S23" s="16"/>
      <c r="T23" s="16">
        <v>21</v>
      </c>
      <c r="U23" s="16" t="s">
        <v>124</v>
      </c>
      <c r="V23" s="16">
        <v>55</v>
      </c>
      <c r="W23" s="15"/>
    </row>
    <row r="24" spans="1:23" x14ac:dyDescent="0.3">
      <c r="B24" s="17">
        <v>1</v>
      </c>
      <c r="E24" s="17">
        <v>1</v>
      </c>
      <c r="J24" s="20">
        <v>18</v>
      </c>
      <c r="K24" s="21" t="s">
        <v>8</v>
      </c>
      <c r="L24" s="22">
        <f>VLOOKUP($J24,Data!$A$7:$BC$84,Front!$P$3)</f>
        <v>11</v>
      </c>
      <c r="M24" s="23">
        <f t="shared" si="0"/>
        <v>11.00018</v>
      </c>
      <c r="N24" s="23">
        <f t="shared" si="1"/>
        <v>65</v>
      </c>
      <c r="O24" s="21" t="str">
        <f t="shared" si="2"/>
        <v>Glenelg</v>
      </c>
      <c r="P24" s="21">
        <f t="shared" si="3"/>
        <v>20.100000000000001</v>
      </c>
      <c r="Q24" s="15"/>
    </row>
    <row r="25" spans="1:23" x14ac:dyDescent="0.3">
      <c r="A25" s="15"/>
      <c r="B25" s="15"/>
      <c r="C25" s="15"/>
      <c r="D25" s="15"/>
      <c r="E25" s="15"/>
      <c r="J25" s="20">
        <v>19</v>
      </c>
      <c r="K25" s="21" t="s">
        <v>53</v>
      </c>
      <c r="L25" s="22">
        <f>VLOOKUP($J25,Data!$A$7:$BC$84,Front!$P$3)</f>
        <v>14.6</v>
      </c>
      <c r="M25" s="23">
        <f t="shared" si="0"/>
        <v>14.60019</v>
      </c>
      <c r="N25" s="23">
        <f t="shared" si="1"/>
        <v>54</v>
      </c>
      <c r="O25" s="21" t="str">
        <f t="shared" si="2"/>
        <v>Alpine</v>
      </c>
      <c r="P25" s="21">
        <f t="shared" si="3"/>
        <v>19.600000000000001</v>
      </c>
      <c r="Q25" s="15"/>
    </row>
    <row r="26" spans="1:23" x14ac:dyDescent="0.3">
      <c r="A26" s="15"/>
      <c r="B26" s="15"/>
      <c r="C26" s="19" t="str" cm="1">
        <f t="array" ref="C26">CONCATENATE(B23,": ",INDEX(S3:S5,B24))</f>
        <v>Greater Dandenong: 2019: Person</v>
      </c>
      <c r="D26" s="19" t="str" cm="1">
        <f t="array" ref="D26">CONCATENATE(E23,": ",INDEX(S3:S5,E24))</f>
        <v>Average of Vic. Municpalities: 2019: Person</v>
      </c>
      <c r="E26" s="15"/>
      <c r="J26" s="20">
        <v>20</v>
      </c>
      <c r="K26" s="21" t="s">
        <v>7</v>
      </c>
      <c r="L26" s="22">
        <f>VLOOKUP($J26,Data!$A$7:$BC$84,Front!$P$3)</f>
        <v>15.1</v>
      </c>
      <c r="M26" s="23">
        <f t="shared" si="0"/>
        <v>15.100199999999999</v>
      </c>
      <c r="N26" s="23">
        <f t="shared" si="1"/>
        <v>50</v>
      </c>
      <c r="O26" s="21" t="str">
        <f t="shared" si="2"/>
        <v>Campaspe</v>
      </c>
      <c r="P26" s="21">
        <f t="shared" si="3"/>
        <v>19.399999999999999</v>
      </c>
      <c r="Q26" s="15"/>
    </row>
    <row r="27" spans="1:23" x14ac:dyDescent="0.3">
      <c r="A27" s="14">
        <v>1</v>
      </c>
      <c r="B27" s="16" t="s">
        <v>94</v>
      </c>
      <c r="C27" s="16">
        <f>VLOOKUP($B$5,Data!$A$7:$BC$85,17+Front!$A27*7-7+Front!$B$24)</f>
        <v>21.5</v>
      </c>
      <c r="D27" s="16">
        <f>VLOOKUP($E$5,Data!$A$7:$BC$85,17+Front!$A27*7-7+Front!$E$24)</f>
        <v>66.108974358974351</v>
      </c>
      <c r="E27" s="15"/>
      <c r="J27" s="20">
        <v>21</v>
      </c>
      <c r="K27" s="21" t="s">
        <v>54</v>
      </c>
      <c r="L27" s="22">
        <f>VLOOKUP($J27,Data!$A$7:$BC$84,Front!$P$3)</f>
        <v>24.3</v>
      </c>
      <c r="M27" s="23">
        <f t="shared" si="0"/>
        <v>24.30021</v>
      </c>
      <c r="N27" s="23">
        <f t="shared" si="1"/>
        <v>8</v>
      </c>
      <c r="O27" s="21" t="str">
        <f t="shared" si="2"/>
        <v>Moira</v>
      </c>
      <c r="P27" s="21">
        <f t="shared" si="3"/>
        <v>19.100000000000001</v>
      </c>
      <c r="Q27" s="15"/>
    </row>
    <row r="28" spans="1:23" x14ac:dyDescent="0.3">
      <c r="A28" s="14">
        <v>2</v>
      </c>
      <c r="B28" s="16" t="s">
        <v>37</v>
      </c>
      <c r="C28" s="16">
        <f>VLOOKUP($B$5,Data!$A$7:$BC$85,17+Front!$A28*7-7+Front!$B$24)</f>
        <v>8.6999999999999993</v>
      </c>
      <c r="D28" s="16">
        <f>VLOOKUP($E$5,Data!$A$7:$BC$85,17+Front!$A28*7-7+Front!$E$24)</f>
        <v>33.920512820512826</v>
      </c>
      <c r="E28" s="15"/>
      <c r="J28" s="20">
        <v>22</v>
      </c>
      <c r="K28" s="21" t="s">
        <v>6</v>
      </c>
      <c r="L28" s="22">
        <f>VLOOKUP($J28,Data!$A$7:$BC$84,Front!$P$3)</f>
        <v>14.3</v>
      </c>
      <c r="M28" s="23">
        <f t="shared" si="0"/>
        <v>14.300220000000001</v>
      </c>
      <c r="N28" s="23">
        <f t="shared" si="1"/>
        <v>57</v>
      </c>
      <c r="O28" s="21" t="str">
        <f t="shared" si="2"/>
        <v>Macedon Ranges</v>
      </c>
      <c r="P28" s="21">
        <f t="shared" si="3"/>
        <v>19</v>
      </c>
      <c r="Q28" s="15"/>
    </row>
    <row r="29" spans="1:23" x14ac:dyDescent="0.3">
      <c r="A29" s="14">
        <v>3</v>
      </c>
      <c r="B29" s="16" t="s">
        <v>38</v>
      </c>
      <c r="C29" s="16">
        <f>VLOOKUP($B$5,Data!$A$7:$BC$85,17+Front!$A29*7-7+Front!$B$24)</f>
        <v>4.3</v>
      </c>
      <c r="D29" s="16">
        <f>VLOOKUP($E$5,Data!$A$7:$BC$85,17+Front!$A29*7-7+Front!$E$24)</f>
        <v>13.678205128205127</v>
      </c>
      <c r="E29" s="15"/>
      <c r="J29" s="20">
        <v>23</v>
      </c>
      <c r="K29" s="21" t="s">
        <v>55</v>
      </c>
      <c r="L29" s="22">
        <f>VLOOKUP($J29,Data!$A$7:$BC$84,Front!$P$3)</f>
        <v>20.100000000000001</v>
      </c>
      <c r="M29" s="23">
        <f t="shared" si="0"/>
        <v>20.10023</v>
      </c>
      <c r="N29" s="23">
        <f t="shared" si="1"/>
        <v>18</v>
      </c>
      <c r="O29" s="21" t="str">
        <f t="shared" si="2"/>
        <v>Wellington</v>
      </c>
      <c r="P29" s="21">
        <f t="shared" si="3"/>
        <v>18.8</v>
      </c>
      <c r="Q29" s="15"/>
    </row>
    <row r="30" spans="1:23" x14ac:dyDescent="0.3">
      <c r="A30" s="14">
        <v>4</v>
      </c>
      <c r="B30" s="16" t="s">
        <v>39</v>
      </c>
      <c r="C30" s="16">
        <f>VLOOKUP($B$5,Data!$A$7:$BC$85,17+Front!$A30*7-7+Front!$B$24)</f>
        <v>2.1</v>
      </c>
      <c r="D30" s="16">
        <f>VLOOKUP($E$5,Data!$A$7:$BC$85,17+Front!$A30*7-7+Front!$E$24)</f>
        <v>5.9987179487179478</v>
      </c>
      <c r="E30" s="15"/>
      <c r="J30" s="20">
        <v>24</v>
      </c>
      <c r="K30" s="21" t="s">
        <v>56</v>
      </c>
      <c r="L30" s="22">
        <f>VLOOKUP($J30,Data!$A$7:$BC$84,Front!$P$3)</f>
        <v>17.100000000000001</v>
      </c>
      <c r="M30" s="23">
        <f t="shared" si="0"/>
        <v>17.100240000000003</v>
      </c>
      <c r="N30" s="23">
        <f t="shared" si="1"/>
        <v>37</v>
      </c>
      <c r="O30" s="21" t="str">
        <f t="shared" si="2"/>
        <v>Northern Grampians</v>
      </c>
      <c r="P30" s="21">
        <f t="shared" si="3"/>
        <v>18.8</v>
      </c>
      <c r="Q30" s="15"/>
    </row>
    <row r="31" spans="1:23" x14ac:dyDescent="0.3">
      <c r="A31" s="14">
        <v>5</v>
      </c>
      <c r="B31" s="16" t="s">
        <v>103</v>
      </c>
      <c r="C31" s="16">
        <f>VLOOKUP($B$5,Data!$A$7:$BC$85,17+Front!$A31*7-7+Front!$B$24)</f>
        <v>0.6</v>
      </c>
      <c r="D31" s="16">
        <f>VLOOKUP($E$5,Data!$A$7:$BC$85,17+Front!$A31*7-7+Front!$E$24)</f>
        <v>1.8102564102564105</v>
      </c>
      <c r="E31" s="15"/>
      <c r="J31" s="20">
        <v>25</v>
      </c>
      <c r="K31" s="21" t="s">
        <v>97</v>
      </c>
      <c r="L31" s="22">
        <f>VLOOKUP($J31,Data!$A$7:$BC$84,Front!$P$3)</f>
        <v>17.3</v>
      </c>
      <c r="M31" s="23">
        <f t="shared" si="0"/>
        <v>17.300250000000002</v>
      </c>
      <c r="N31" s="23">
        <f t="shared" si="1"/>
        <v>34</v>
      </c>
      <c r="O31" s="21" t="str">
        <f t="shared" si="2"/>
        <v>Boroondara</v>
      </c>
      <c r="P31" s="21">
        <f t="shared" si="3"/>
        <v>18.7</v>
      </c>
      <c r="Q31" s="15"/>
    </row>
    <row r="32" spans="1:23" x14ac:dyDescent="0.3">
      <c r="A32" s="14">
        <v>6</v>
      </c>
      <c r="B32" s="16" t="s">
        <v>41</v>
      </c>
      <c r="C32" s="16">
        <f>VLOOKUP($B$5,Data!$A$7:$BC$85,17+Front!$A32*7-7+Front!$B$24)</f>
        <v>0.5</v>
      </c>
      <c r="D32" s="16">
        <f>VLOOKUP($E$5,Data!$A$7:$BC$85,17+Front!$A32*7-7+Front!$E$24)</f>
        <v>1.2589743589743592</v>
      </c>
      <c r="E32" s="15"/>
      <c r="J32" s="20">
        <v>26</v>
      </c>
      <c r="K32" s="21" t="s">
        <v>5</v>
      </c>
      <c r="L32" s="22">
        <f>VLOOKUP($J32,Data!$A$7:$BC$84,Front!$P$3)</f>
        <v>5.7</v>
      </c>
      <c r="M32" s="23">
        <f t="shared" si="0"/>
        <v>5.7002600000000001</v>
      </c>
      <c r="N32" s="23">
        <f t="shared" si="1"/>
        <v>78</v>
      </c>
      <c r="O32" s="21" t="str">
        <f t="shared" si="2"/>
        <v>Warrnambool</v>
      </c>
      <c r="P32" s="21">
        <f t="shared" si="3"/>
        <v>18.600000000000001</v>
      </c>
      <c r="Q32" s="15"/>
    </row>
    <row r="33" spans="1:17" x14ac:dyDescent="0.3">
      <c r="A33" s="15"/>
      <c r="B33" s="15"/>
      <c r="C33" s="15"/>
      <c r="D33" s="15"/>
      <c r="E33" s="15"/>
      <c r="J33" s="20">
        <v>27</v>
      </c>
      <c r="K33" s="21" t="s">
        <v>98</v>
      </c>
      <c r="L33" s="22">
        <f>VLOOKUP($J33,Data!$A$7:$BC$84,Front!$P$3)</f>
        <v>15.5</v>
      </c>
      <c r="M33" s="23">
        <f t="shared" si="0"/>
        <v>15.50027</v>
      </c>
      <c r="N33" s="23">
        <f t="shared" si="1"/>
        <v>47</v>
      </c>
      <c r="O33" s="21" t="str">
        <f t="shared" si="2"/>
        <v>Wangaratta</v>
      </c>
      <c r="P33" s="21">
        <f t="shared" si="3"/>
        <v>18.5</v>
      </c>
      <c r="Q33" s="15"/>
    </row>
    <row r="34" spans="1:17" x14ac:dyDescent="0.3">
      <c r="A34" s="15"/>
      <c r="B34" s="15"/>
      <c r="C34" s="15"/>
      <c r="D34" s="15"/>
      <c r="E34" s="15"/>
      <c r="J34" s="20">
        <v>28</v>
      </c>
      <c r="K34" s="21" t="s">
        <v>59</v>
      </c>
      <c r="L34" s="22">
        <f>VLOOKUP($J34,Data!$A$7:$BC$84,Front!$P$3)</f>
        <v>18</v>
      </c>
      <c r="M34" s="23">
        <f t="shared" si="0"/>
        <v>18.00028</v>
      </c>
      <c r="N34" s="23">
        <f t="shared" si="1"/>
        <v>31</v>
      </c>
      <c r="O34" s="21" t="str">
        <f t="shared" si="2"/>
        <v>Central Goldfields</v>
      </c>
      <c r="P34" s="21">
        <f t="shared" si="3"/>
        <v>18.399999999999999</v>
      </c>
      <c r="Q34" s="15"/>
    </row>
    <row r="35" spans="1:17" x14ac:dyDescent="0.3">
      <c r="A35" s="15"/>
      <c r="B35" s="15"/>
      <c r="C35" s="15"/>
      <c r="D35" s="15"/>
      <c r="E35" s="15"/>
      <c r="J35" s="20">
        <v>29</v>
      </c>
      <c r="K35" s="21" t="s">
        <v>60</v>
      </c>
      <c r="L35" s="22">
        <f>VLOOKUP($J35,Data!$A$7:$BC$84,Front!$P$3)</f>
        <v>11.9</v>
      </c>
      <c r="M35" s="23">
        <f t="shared" si="0"/>
        <v>11.90029</v>
      </c>
      <c r="N35" s="23">
        <f t="shared" si="1"/>
        <v>64</v>
      </c>
      <c r="O35" s="21" t="str">
        <f t="shared" si="2"/>
        <v>Mansfield</v>
      </c>
      <c r="P35" s="21">
        <f t="shared" si="3"/>
        <v>18.2</v>
      </c>
      <c r="Q35" s="15"/>
    </row>
    <row r="36" spans="1:17" x14ac:dyDescent="0.3">
      <c r="J36" s="20">
        <v>30</v>
      </c>
      <c r="K36" s="21" t="s">
        <v>61</v>
      </c>
      <c r="L36" s="22">
        <f>VLOOKUP($J36,Data!$A$7:$BC$84,Front!$P$3)</f>
        <v>26.9</v>
      </c>
      <c r="M36" s="23">
        <f t="shared" si="0"/>
        <v>26.900299999999998</v>
      </c>
      <c r="N36" s="23">
        <f t="shared" si="1"/>
        <v>3</v>
      </c>
      <c r="O36" s="21" t="str">
        <f t="shared" si="2"/>
        <v>Mornington Peninsula</v>
      </c>
      <c r="P36" s="21">
        <f t="shared" si="3"/>
        <v>18.100000000000001</v>
      </c>
      <c r="Q36" s="15"/>
    </row>
    <row r="37" spans="1:17" x14ac:dyDescent="0.3">
      <c r="J37" s="20">
        <v>31</v>
      </c>
      <c r="K37" s="21" t="s">
        <v>17</v>
      </c>
      <c r="L37" s="22">
        <f>VLOOKUP($J37,Data!$A$7:$BC$84,Front!$P$3)</f>
        <v>13.9</v>
      </c>
      <c r="M37" s="23">
        <f t="shared" si="0"/>
        <v>13.900310000000001</v>
      </c>
      <c r="N37" s="23">
        <f t="shared" si="1"/>
        <v>60</v>
      </c>
      <c r="O37" s="21" t="str">
        <f t="shared" si="2"/>
        <v>Greater Shepparton</v>
      </c>
      <c r="P37" s="21">
        <f t="shared" si="3"/>
        <v>18</v>
      </c>
      <c r="Q37" s="15"/>
    </row>
    <row r="38" spans="1:17" x14ac:dyDescent="0.3">
      <c r="J38" s="20">
        <v>32</v>
      </c>
      <c r="K38" s="21" t="s">
        <v>62</v>
      </c>
      <c r="L38" s="22">
        <f>VLOOKUP($J38,Data!$A$7:$BC$84,Front!$P$3)</f>
        <v>21</v>
      </c>
      <c r="M38" s="23">
        <f t="shared" si="0"/>
        <v>21.000319999999999</v>
      </c>
      <c r="N38" s="23">
        <f t="shared" si="1"/>
        <v>15</v>
      </c>
      <c r="O38" s="21" t="str">
        <f t="shared" si="2"/>
        <v>Pyrenees</v>
      </c>
      <c r="P38" s="21">
        <f t="shared" si="3"/>
        <v>17.5</v>
      </c>
      <c r="Q38" s="15"/>
    </row>
    <row r="39" spans="1:17" x14ac:dyDescent="0.3">
      <c r="J39" s="20">
        <v>33</v>
      </c>
      <c r="K39" s="21" t="s">
        <v>16</v>
      </c>
      <c r="L39" s="22">
        <f>VLOOKUP($J39,Data!$A$7:$BC$84,Front!$P$3)</f>
        <v>10.6</v>
      </c>
      <c r="M39" s="23">
        <f t="shared" si="0"/>
        <v>10.60033</v>
      </c>
      <c r="N39" s="23">
        <f t="shared" si="1"/>
        <v>67</v>
      </c>
      <c r="O39" s="21" t="str">
        <f t="shared" si="2"/>
        <v>Baw Baw</v>
      </c>
      <c r="P39" s="21">
        <f t="shared" si="3"/>
        <v>17.399999999999999</v>
      </c>
      <c r="Q39" s="15"/>
    </row>
    <row r="40" spans="1:17" x14ac:dyDescent="0.3">
      <c r="J40" s="20">
        <v>34</v>
      </c>
      <c r="K40" s="21" t="s">
        <v>63</v>
      </c>
      <c r="L40" s="22">
        <f>VLOOKUP($J40,Data!$A$7:$BC$84,Front!$P$3)</f>
        <v>17.2</v>
      </c>
      <c r="M40" s="23">
        <f t="shared" si="0"/>
        <v>17.200340000000001</v>
      </c>
      <c r="N40" s="23">
        <f t="shared" si="1"/>
        <v>35</v>
      </c>
      <c r="O40" s="21" t="str">
        <f t="shared" si="2"/>
        <v>Greater Bendigo</v>
      </c>
      <c r="P40" s="21">
        <f t="shared" si="3"/>
        <v>17.3</v>
      </c>
      <c r="Q40" s="15"/>
    </row>
    <row r="41" spans="1:17" x14ac:dyDescent="0.3">
      <c r="J41" s="20">
        <v>35</v>
      </c>
      <c r="K41" s="21" t="s">
        <v>18</v>
      </c>
      <c r="L41" s="22">
        <f>VLOOKUP($J41,Data!$A$7:$BC$84,Front!$P$3)</f>
        <v>16.399999999999999</v>
      </c>
      <c r="M41" s="23">
        <f t="shared" si="0"/>
        <v>16.40035</v>
      </c>
      <c r="N41" s="23">
        <f t="shared" si="1"/>
        <v>40</v>
      </c>
      <c r="O41" s="21" t="str">
        <f t="shared" si="2"/>
        <v>Indigo</v>
      </c>
      <c r="P41" s="21">
        <f t="shared" si="3"/>
        <v>17.2</v>
      </c>
      <c r="Q41" s="15"/>
    </row>
    <row r="42" spans="1:17" x14ac:dyDescent="0.3">
      <c r="J42" s="20">
        <v>36</v>
      </c>
      <c r="K42" s="21" t="s">
        <v>19</v>
      </c>
      <c r="L42" s="22">
        <f>VLOOKUP($J42,Data!$A$7:$BC$84,Front!$P$3)</f>
        <v>14.9</v>
      </c>
      <c r="M42" s="23">
        <f t="shared" si="0"/>
        <v>14.900360000000001</v>
      </c>
      <c r="N42" s="23">
        <f t="shared" si="1"/>
        <v>52</v>
      </c>
      <c r="O42" s="21" t="str">
        <f t="shared" si="2"/>
        <v>Yarra Ranges</v>
      </c>
      <c r="P42" s="21">
        <f t="shared" si="3"/>
        <v>17.100000000000001</v>
      </c>
      <c r="Q42" s="15"/>
    </row>
    <row r="43" spans="1:17" x14ac:dyDescent="0.3">
      <c r="J43" s="20">
        <v>37</v>
      </c>
      <c r="K43" s="21" t="s">
        <v>64</v>
      </c>
      <c r="L43" s="22">
        <f>VLOOKUP($J43,Data!$A$7:$BC$84,Front!$P$3)</f>
        <v>16.399999999999999</v>
      </c>
      <c r="M43" s="23">
        <f t="shared" si="0"/>
        <v>16.400369999999999</v>
      </c>
      <c r="N43" s="23">
        <f t="shared" si="1"/>
        <v>39</v>
      </c>
      <c r="O43" s="21" t="str">
        <f t="shared" si="2"/>
        <v>Golden Plains</v>
      </c>
      <c r="P43" s="21">
        <f t="shared" si="3"/>
        <v>17.100000000000001</v>
      </c>
      <c r="Q43" s="15"/>
    </row>
    <row r="44" spans="1:17" x14ac:dyDescent="0.3">
      <c r="J44" s="20">
        <v>38</v>
      </c>
      <c r="K44" s="21" t="s">
        <v>65</v>
      </c>
      <c r="L44" s="22">
        <f>VLOOKUP($J44,Data!$A$7:$BC$84,Front!$P$3)</f>
        <v>23.8</v>
      </c>
      <c r="M44" s="23">
        <f t="shared" si="0"/>
        <v>23.800380000000001</v>
      </c>
      <c r="N44" s="23">
        <f t="shared" si="1"/>
        <v>10</v>
      </c>
      <c r="O44" s="21" t="str">
        <f t="shared" si="2"/>
        <v>Banyule</v>
      </c>
      <c r="P44" s="21">
        <f t="shared" si="3"/>
        <v>16.600000000000001</v>
      </c>
      <c r="Q44" s="15"/>
    </row>
    <row r="45" spans="1:17" x14ac:dyDescent="0.3">
      <c r="J45" s="20">
        <v>39</v>
      </c>
      <c r="K45" s="21" t="s">
        <v>66</v>
      </c>
      <c r="L45" s="22">
        <f>VLOOKUP($J45,Data!$A$7:$BC$84,Front!$P$3)</f>
        <v>19</v>
      </c>
      <c r="M45" s="23">
        <f t="shared" si="0"/>
        <v>19.000389999999999</v>
      </c>
      <c r="N45" s="23">
        <f t="shared" si="1"/>
        <v>22</v>
      </c>
      <c r="O45" s="21" t="str">
        <f t="shared" si="2"/>
        <v>Latrobe</v>
      </c>
      <c r="P45" s="21">
        <f t="shared" si="3"/>
        <v>16.399999999999999</v>
      </c>
      <c r="Q45" s="15"/>
    </row>
    <row r="46" spans="1:17" x14ac:dyDescent="0.3">
      <c r="J46" s="20">
        <v>40</v>
      </c>
      <c r="K46" s="21" t="s">
        <v>20</v>
      </c>
      <c r="L46" s="22">
        <f>VLOOKUP($J46,Data!$A$7:$BC$84,Front!$P$3)</f>
        <v>15.5</v>
      </c>
      <c r="M46" s="23">
        <f t="shared" si="0"/>
        <v>15.500400000000001</v>
      </c>
      <c r="N46" s="23">
        <f t="shared" si="1"/>
        <v>46</v>
      </c>
      <c r="O46" s="21" t="str">
        <f t="shared" si="2"/>
        <v>Kingston</v>
      </c>
      <c r="P46" s="21">
        <f t="shared" si="3"/>
        <v>16.399999999999999</v>
      </c>
      <c r="Q46" s="15"/>
    </row>
    <row r="47" spans="1:17" x14ac:dyDescent="0.3">
      <c r="J47" s="20">
        <v>41</v>
      </c>
      <c r="K47" s="21" t="s">
        <v>67</v>
      </c>
      <c r="L47" s="22">
        <f>VLOOKUP($J47,Data!$A$7:$BC$84,Front!$P$3)</f>
        <v>18.2</v>
      </c>
      <c r="M47" s="23">
        <f t="shared" si="0"/>
        <v>18.200409999999998</v>
      </c>
      <c r="N47" s="23">
        <f t="shared" si="1"/>
        <v>29</v>
      </c>
      <c r="O47" s="21" t="str">
        <f t="shared" si="2"/>
        <v>Maroondah</v>
      </c>
      <c r="P47" s="21">
        <f t="shared" si="3"/>
        <v>16.2</v>
      </c>
      <c r="Q47" s="15"/>
    </row>
    <row r="48" spans="1:17" x14ac:dyDescent="0.3">
      <c r="J48" s="20">
        <v>42</v>
      </c>
      <c r="K48" s="21" t="s">
        <v>21</v>
      </c>
      <c r="L48" s="22">
        <f>VLOOKUP($J48,Data!$A$7:$BC$84,Front!$P$3)</f>
        <v>8.9</v>
      </c>
      <c r="M48" s="23">
        <f t="shared" si="0"/>
        <v>8.9004200000000004</v>
      </c>
      <c r="N48" s="23">
        <f t="shared" si="1"/>
        <v>74</v>
      </c>
      <c r="O48" s="21" t="str">
        <f t="shared" si="2"/>
        <v>Bass Coast</v>
      </c>
      <c r="P48" s="21">
        <f t="shared" si="3"/>
        <v>16.2</v>
      </c>
      <c r="Q48" s="15"/>
    </row>
    <row r="49" spans="10:17" x14ac:dyDescent="0.3">
      <c r="J49" s="20">
        <v>43</v>
      </c>
      <c r="K49" s="21" t="s">
        <v>22</v>
      </c>
      <c r="L49" s="22">
        <f>VLOOKUP($J49,Data!$A$7:$BC$84,Front!$P$3)</f>
        <v>16.2</v>
      </c>
      <c r="M49" s="23">
        <f t="shared" si="0"/>
        <v>16.200430000000001</v>
      </c>
      <c r="N49" s="23">
        <f t="shared" si="1"/>
        <v>41</v>
      </c>
      <c r="O49" s="21" t="str">
        <f t="shared" si="2"/>
        <v>Mildura</v>
      </c>
      <c r="P49" s="21">
        <f t="shared" si="3"/>
        <v>15.9</v>
      </c>
      <c r="Q49" s="15"/>
    </row>
    <row r="50" spans="10:17" x14ac:dyDescent="0.3">
      <c r="J50" s="20">
        <v>44</v>
      </c>
      <c r="K50" s="21" t="s">
        <v>23</v>
      </c>
      <c r="L50" s="22">
        <f>VLOOKUP($J50,Data!$A$7:$BC$84,Front!$P$3)</f>
        <v>6.1</v>
      </c>
      <c r="M50" s="23">
        <f t="shared" si="0"/>
        <v>6.1004399999999999</v>
      </c>
      <c r="N50" s="23">
        <f t="shared" si="1"/>
        <v>77</v>
      </c>
      <c r="O50" s="21" t="str">
        <f t="shared" si="2"/>
        <v>Strathbogie</v>
      </c>
      <c r="P50" s="21">
        <f t="shared" si="3"/>
        <v>15.7</v>
      </c>
      <c r="Q50" s="15"/>
    </row>
    <row r="51" spans="10:17" x14ac:dyDescent="0.3">
      <c r="J51" s="20">
        <v>45</v>
      </c>
      <c r="K51" s="21" t="s">
        <v>32</v>
      </c>
      <c r="L51" s="22">
        <f>VLOOKUP($J51,Data!$A$7:$BC$84,Front!$P$3)</f>
        <v>8.3000000000000007</v>
      </c>
      <c r="M51" s="23">
        <f t="shared" si="0"/>
        <v>8.3004500000000014</v>
      </c>
      <c r="N51" s="23">
        <f t="shared" si="1"/>
        <v>75</v>
      </c>
      <c r="O51" s="21" t="str">
        <f t="shared" si="2"/>
        <v>Moorabool</v>
      </c>
      <c r="P51" s="21">
        <f t="shared" si="3"/>
        <v>15.6</v>
      </c>
      <c r="Q51" s="15"/>
    </row>
    <row r="52" spans="10:17" x14ac:dyDescent="0.3">
      <c r="J52" s="20">
        <v>46</v>
      </c>
      <c r="K52" s="21" t="s">
        <v>68</v>
      </c>
      <c r="L52" s="22">
        <f>VLOOKUP($J52,Data!$A$7:$BC$84,Front!$P$3)</f>
        <v>15.9</v>
      </c>
      <c r="M52" s="23">
        <f t="shared" si="0"/>
        <v>15.900460000000001</v>
      </c>
      <c r="N52" s="23">
        <f t="shared" si="1"/>
        <v>43</v>
      </c>
      <c r="O52" s="21" t="str">
        <f t="shared" si="2"/>
        <v>Manningham</v>
      </c>
      <c r="P52" s="21">
        <f t="shared" si="3"/>
        <v>15.5</v>
      </c>
      <c r="Q52" s="15"/>
    </row>
    <row r="53" spans="10:17" x14ac:dyDescent="0.3">
      <c r="J53" s="20">
        <v>47</v>
      </c>
      <c r="K53" s="21" t="s">
        <v>33</v>
      </c>
      <c r="L53" s="22">
        <f>VLOOKUP($J53,Data!$A$7:$BC$84,Front!$P$3)</f>
        <v>13.6</v>
      </c>
      <c r="M53" s="23">
        <f t="shared" si="0"/>
        <v>13.60047</v>
      </c>
      <c r="N53" s="23">
        <f t="shared" si="1"/>
        <v>62</v>
      </c>
      <c r="O53" s="21" t="str">
        <f t="shared" si="2"/>
        <v xml:space="preserve">Greater Geelong </v>
      </c>
      <c r="P53" s="21">
        <f t="shared" si="3"/>
        <v>15.5</v>
      </c>
      <c r="Q53" s="15"/>
    </row>
    <row r="54" spans="10:17" x14ac:dyDescent="0.3">
      <c r="J54" s="20">
        <v>48</v>
      </c>
      <c r="K54" s="21" t="s">
        <v>69</v>
      </c>
      <c r="L54" s="22">
        <f>VLOOKUP($J54,Data!$A$7:$BC$84,Front!$P$3)</f>
        <v>19.100000000000001</v>
      </c>
      <c r="M54" s="23">
        <f t="shared" si="0"/>
        <v>19.100480000000001</v>
      </c>
      <c r="N54" s="23">
        <f t="shared" si="1"/>
        <v>21</v>
      </c>
      <c r="O54" s="21" t="str">
        <f t="shared" si="2"/>
        <v>Murrindindi</v>
      </c>
      <c r="P54" s="21">
        <f t="shared" si="3"/>
        <v>15.4</v>
      </c>
      <c r="Q54" s="15"/>
    </row>
    <row r="55" spans="10:17" x14ac:dyDescent="0.3">
      <c r="J55" s="20">
        <v>49</v>
      </c>
      <c r="K55" s="21" t="s">
        <v>24</v>
      </c>
      <c r="L55" s="22">
        <f>VLOOKUP($J55,Data!$A$7:$BC$84,Front!$P$3)</f>
        <v>10.199999999999999</v>
      </c>
      <c r="M55" s="23">
        <f t="shared" si="0"/>
        <v>10.200489999999999</v>
      </c>
      <c r="N55" s="23">
        <f t="shared" si="1"/>
        <v>70</v>
      </c>
      <c r="O55" s="21" t="str">
        <f t="shared" si="2"/>
        <v>Ballarat</v>
      </c>
      <c r="P55" s="21">
        <f t="shared" si="3"/>
        <v>15.2</v>
      </c>
      <c r="Q55" s="15"/>
    </row>
    <row r="56" spans="10:17" x14ac:dyDescent="0.3">
      <c r="J56" s="20">
        <v>50</v>
      </c>
      <c r="K56" s="21" t="s">
        <v>25</v>
      </c>
      <c r="L56" s="22">
        <f>VLOOKUP($J56,Data!$A$7:$BC$84,Front!$P$3)</f>
        <v>14.1</v>
      </c>
      <c r="M56" s="23">
        <f t="shared" si="0"/>
        <v>14.1005</v>
      </c>
      <c r="N56" s="23">
        <f t="shared" si="1"/>
        <v>59</v>
      </c>
      <c r="O56" s="21" t="str">
        <f t="shared" si="2"/>
        <v>Frankston</v>
      </c>
      <c r="P56" s="21">
        <f t="shared" si="3"/>
        <v>15.1</v>
      </c>
      <c r="Q56" s="15"/>
    </row>
    <row r="57" spans="10:17" x14ac:dyDescent="0.3">
      <c r="J57" s="20">
        <v>51</v>
      </c>
      <c r="K57" s="21" t="s">
        <v>70</v>
      </c>
      <c r="L57" s="22">
        <f>VLOOKUP($J57,Data!$A$7:$BC$84,Front!$P$3)</f>
        <v>15.6</v>
      </c>
      <c r="M57" s="23">
        <f t="shared" si="0"/>
        <v>15.60051</v>
      </c>
      <c r="N57" s="23">
        <f t="shared" si="1"/>
        <v>45</v>
      </c>
      <c r="O57" s="21" t="str">
        <f t="shared" si="2"/>
        <v>Mount Alexander</v>
      </c>
      <c r="P57" s="21">
        <f t="shared" si="3"/>
        <v>14.9</v>
      </c>
      <c r="Q57" s="15"/>
    </row>
    <row r="58" spans="10:17" x14ac:dyDescent="0.3">
      <c r="J58" s="20">
        <v>52</v>
      </c>
      <c r="K58" s="21" t="s">
        <v>26</v>
      </c>
      <c r="L58" s="22">
        <f>VLOOKUP($J58,Data!$A$7:$BC$84,Front!$P$3)</f>
        <v>9.6</v>
      </c>
      <c r="M58" s="23">
        <f t="shared" si="0"/>
        <v>9.6005199999999995</v>
      </c>
      <c r="N58" s="23">
        <f t="shared" si="1"/>
        <v>73</v>
      </c>
      <c r="O58" s="21" t="str">
        <f t="shared" si="2"/>
        <v>Knox</v>
      </c>
      <c r="P58" s="21">
        <f t="shared" si="3"/>
        <v>14.9</v>
      </c>
      <c r="Q58" s="15"/>
    </row>
    <row r="59" spans="10:17" x14ac:dyDescent="0.3">
      <c r="J59" s="20">
        <v>53</v>
      </c>
      <c r="K59" s="21" t="s">
        <v>34</v>
      </c>
      <c r="L59" s="22">
        <f>VLOOKUP($J59,Data!$A$7:$BC$84,Front!$P$3)</f>
        <v>18.100000000000001</v>
      </c>
      <c r="M59" s="23">
        <f t="shared" si="0"/>
        <v>18.100530000000003</v>
      </c>
      <c r="N59" s="23">
        <f t="shared" si="1"/>
        <v>30</v>
      </c>
      <c r="O59" s="21" t="str">
        <f t="shared" si="2"/>
        <v>Stonnington</v>
      </c>
      <c r="P59" s="21">
        <f t="shared" si="3"/>
        <v>14.6</v>
      </c>
      <c r="Q59" s="15"/>
    </row>
    <row r="60" spans="10:17" x14ac:dyDescent="0.3">
      <c r="J60" s="20">
        <v>54</v>
      </c>
      <c r="K60" s="21" t="s">
        <v>71</v>
      </c>
      <c r="L60" s="22">
        <f>VLOOKUP($J60,Data!$A$7:$BC$84,Front!$P$3)</f>
        <v>14.9</v>
      </c>
      <c r="M60" s="23">
        <f t="shared" si="0"/>
        <v>14.900540000000001</v>
      </c>
      <c r="N60" s="23">
        <f t="shared" si="1"/>
        <v>51</v>
      </c>
      <c r="O60" s="21" t="str">
        <f t="shared" si="2"/>
        <v>East Gippsland</v>
      </c>
      <c r="P60" s="21">
        <f t="shared" si="3"/>
        <v>14.6</v>
      </c>
      <c r="Q60" s="15"/>
    </row>
    <row r="61" spans="10:17" x14ac:dyDescent="0.3">
      <c r="J61" s="20">
        <v>55</v>
      </c>
      <c r="K61" s="21" t="s">
        <v>72</v>
      </c>
      <c r="L61" s="22">
        <f>VLOOKUP($J61,Data!$A$7:$BC$84,Front!$P$3)</f>
        <v>25</v>
      </c>
      <c r="M61" s="23">
        <f t="shared" si="0"/>
        <v>25.00055</v>
      </c>
      <c r="N61" s="23">
        <f t="shared" si="1"/>
        <v>7</v>
      </c>
      <c r="O61" s="21" t="str">
        <f t="shared" si="2"/>
        <v>Cardinia</v>
      </c>
      <c r="P61" s="21">
        <f t="shared" si="3"/>
        <v>14.6</v>
      </c>
      <c r="Q61" s="15"/>
    </row>
    <row r="62" spans="10:17" x14ac:dyDescent="0.3">
      <c r="J62" s="20">
        <v>56</v>
      </c>
      <c r="K62" s="21" t="s">
        <v>73</v>
      </c>
      <c r="L62" s="22">
        <f>VLOOKUP($J62,Data!$A$7:$BC$84,Front!$P$3)</f>
        <v>15.4</v>
      </c>
      <c r="M62" s="23">
        <f t="shared" si="0"/>
        <v>15.40056</v>
      </c>
      <c r="N62" s="23">
        <f t="shared" si="1"/>
        <v>48</v>
      </c>
      <c r="O62" s="21" t="str">
        <f t="shared" si="2"/>
        <v>Ararat</v>
      </c>
      <c r="P62" s="21">
        <f t="shared" si="3"/>
        <v>14.6</v>
      </c>
      <c r="Q62" s="15"/>
    </row>
    <row r="63" spans="10:17" x14ac:dyDescent="0.3">
      <c r="J63" s="20">
        <v>57</v>
      </c>
      <c r="K63" s="21" t="s">
        <v>35</v>
      </c>
      <c r="L63" s="22">
        <f>VLOOKUP($J63,Data!$A$7:$BC$84,Front!$P$3)</f>
        <v>24</v>
      </c>
      <c r="M63" s="23">
        <f t="shared" si="0"/>
        <v>24.00057</v>
      </c>
      <c r="N63" s="23">
        <f t="shared" si="1"/>
        <v>9</v>
      </c>
      <c r="O63" s="21" t="str">
        <f t="shared" si="2"/>
        <v>Glen Eira</v>
      </c>
      <c r="P63" s="21">
        <f t="shared" si="3"/>
        <v>14.3</v>
      </c>
      <c r="Q63" s="15"/>
    </row>
    <row r="64" spans="10:17" x14ac:dyDescent="0.3">
      <c r="J64" s="20">
        <v>58</v>
      </c>
      <c r="K64" s="21" t="s">
        <v>74</v>
      </c>
      <c r="L64" s="22">
        <f>VLOOKUP($J64,Data!$A$7:$BC$84,Front!$P$3)</f>
        <v>18.8</v>
      </c>
      <c r="M64" s="23">
        <f t="shared" si="0"/>
        <v>18.80058</v>
      </c>
      <c r="N64" s="23">
        <f t="shared" si="1"/>
        <v>24</v>
      </c>
      <c r="O64" s="21" t="str">
        <f t="shared" si="2"/>
        <v>Wodonga</v>
      </c>
      <c r="P64" s="21">
        <f t="shared" si="3"/>
        <v>14.1</v>
      </c>
      <c r="Q64" s="15"/>
    </row>
    <row r="65" spans="10:17" x14ac:dyDescent="0.3">
      <c r="J65" s="20">
        <v>59</v>
      </c>
      <c r="K65" s="21" t="s">
        <v>27</v>
      </c>
      <c r="L65" s="22">
        <f>VLOOKUP($J65,Data!$A$7:$BC$84,Front!$P$3)</f>
        <v>10.1</v>
      </c>
      <c r="M65" s="23">
        <f t="shared" si="0"/>
        <v>10.10059</v>
      </c>
      <c r="N65" s="23">
        <f t="shared" si="1"/>
        <v>71</v>
      </c>
      <c r="O65" s="21" t="str">
        <f t="shared" si="2"/>
        <v>Moonee Valley</v>
      </c>
      <c r="P65" s="21">
        <f t="shared" si="3"/>
        <v>14.1</v>
      </c>
      <c r="Q65" s="15"/>
    </row>
    <row r="66" spans="10:17" x14ac:dyDescent="0.3">
      <c r="J66" s="20">
        <v>60</v>
      </c>
      <c r="K66" s="21" t="s">
        <v>75</v>
      </c>
      <c r="L66" s="22">
        <f>VLOOKUP($J66,Data!$A$7:$BC$84,Front!$P$3)</f>
        <v>17.5</v>
      </c>
      <c r="M66" s="23">
        <f t="shared" si="0"/>
        <v>17.500599999999999</v>
      </c>
      <c r="N66" s="23">
        <f t="shared" si="1"/>
        <v>32</v>
      </c>
      <c r="O66" s="21" t="str">
        <f t="shared" si="2"/>
        <v>Hobsons Bay</v>
      </c>
      <c r="P66" s="21">
        <f t="shared" si="3"/>
        <v>13.9</v>
      </c>
      <c r="Q66" s="15"/>
    </row>
    <row r="67" spans="10:17" x14ac:dyDescent="0.3">
      <c r="J67" s="20">
        <v>61</v>
      </c>
      <c r="K67" s="21" t="s">
        <v>76</v>
      </c>
      <c r="L67" s="22">
        <f>VLOOKUP($J67,Data!$A$7:$BC$84,Front!$P$3)</f>
        <v>21.7</v>
      </c>
      <c r="M67" s="23">
        <f t="shared" si="0"/>
        <v>21.700609999999998</v>
      </c>
      <c r="N67" s="23">
        <f t="shared" si="1"/>
        <v>13</v>
      </c>
      <c r="O67" s="21" t="str">
        <f t="shared" si="2"/>
        <v>Benalla</v>
      </c>
      <c r="P67" s="21">
        <f t="shared" si="3"/>
        <v>13.8</v>
      </c>
      <c r="Q67" s="15"/>
    </row>
    <row r="68" spans="10:17" x14ac:dyDescent="0.3">
      <c r="J68" s="20">
        <v>62</v>
      </c>
      <c r="K68" s="21" t="s">
        <v>77</v>
      </c>
      <c r="L68" s="22">
        <f>VLOOKUP($J68,Data!$A$7:$BC$84,Front!$P$3)</f>
        <v>25.7</v>
      </c>
      <c r="M68" s="23">
        <f t="shared" si="0"/>
        <v>25.700620000000001</v>
      </c>
      <c r="N68" s="23">
        <f t="shared" si="1"/>
        <v>6</v>
      </c>
      <c r="O68" s="21" t="str">
        <f t="shared" si="2"/>
        <v>Mitchell</v>
      </c>
      <c r="P68" s="21">
        <f t="shared" si="3"/>
        <v>13.6</v>
      </c>
      <c r="Q68" s="15"/>
    </row>
    <row r="69" spans="10:17" x14ac:dyDescent="0.3">
      <c r="J69" s="20">
        <v>63</v>
      </c>
      <c r="K69" s="21" t="s">
        <v>28</v>
      </c>
      <c r="L69" s="22">
        <f>VLOOKUP($J69,Data!$A$7:$BC$84,Front!$P$3)</f>
        <v>14.6</v>
      </c>
      <c r="M69" s="23">
        <f t="shared" si="0"/>
        <v>14.600629999999999</v>
      </c>
      <c r="N69" s="23">
        <f t="shared" si="1"/>
        <v>53</v>
      </c>
      <c r="O69" s="21" t="str">
        <f t="shared" si="2"/>
        <v>Whitehorse</v>
      </c>
      <c r="P69" s="21">
        <f t="shared" si="3"/>
        <v>12.7</v>
      </c>
      <c r="Q69" s="15"/>
    </row>
    <row r="70" spans="10:17" x14ac:dyDescent="0.3">
      <c r="J70" s="20">
        <v>64</v>
      </c>
      <c r="K70" s="21" t="s">
        <v>78</v>
      </c>
      <c r="L70" s="22">
        <f>VLOOKUP($J70,Data!$A$7:$BC$84,Front!$P$3)</f>
        <v>15.7</v>
      </c>
      <c r="M70" s="23">
        <f t="shared" si="0"/>
        <v>15.70064</v>
      </c>
      <c r="N70" s="23">
        <f t="shared" si="1"/>
        <v>44</v>
      </c>
      <c r="O70" s="21" t="str">
        <f t="shared" si="2"/>
        <v>Hepburn</v>
      </c>
      <c r="P70" s="21">
        <f t="shared" si="3"/>
        <v>11.9</v>
      </c>
      <c r="Q70" s="15"/>
    </row>
    <row r="71" spans="10:17" x14ac:dyDescent="0.3">
      <c r="J71" s="20">
        <v>65</v>
      </c>
      <c r="K71" s="21" t="s">
        <v>79</v>
      </c>
      <c r="L71" s="22">
        <f>VLOOKUP($J71,Data!$A$7:$BC$84,Front!$P$3)</f>
        <v>26.5</v>
      </c>
      <c r="M71" s="23">
        <f t="shared" si="0"/>
        <v>26.50065</v>
      </c>
      <c r="N71" s="23">
        <f t="shared" si="1"/>
        <v>4</v>
      </c>
      <c r="O71" s="21" t="str">
        <f t="shared" si="2"/>
        <v>Darebin</v>
      </c>
      <c r="P71" s="21">
        <f t="shared" si="3"/>
        <v>11</v>
      </c>
      <c r="Q71" s="15"/>
    </row>
    <row r="72" spans="10:17" x14ac:dyDescent="0.3">
      <c r="J72" s="20">
        <v>66</v>
      </c>
      <c r="K72" s="21" t="s">
        <v>80</v>
      </c>
      <c r="L72" s="22">
        <f>VLOOKUP($J72,Data!$A$7:$BC$84,Front!$P$3)</f>
        <v>21.8</v>
      </c>
      <c r="M72" s="23">
        <f t="shared" ref="M72:M85" si="4">L72+0.00001*J72</f>
        <v>21.800660000000001</v>
      </c>
      <c r="N72" s="23">
        <f t="shared" ref="N72:N84" si="5">RANK(M72,M$7:M$84)</f>
        <v>12</v>
      </c>
      <c r="O72" s="21" t="str">
        <f t="shared" ref="O72:O84" si="6">VLOOKUP(MATCH(J72,N$7:N$84,0),$J$7:$L$84,2)</f>
        <v>Yarra</v>
      </c>
      <c r="P72" s="21">
        <f t="shared" ref="P72:P84" si="7">VLOOKUP(MATCH(J72,N$7:N$84,0),$J$7:$L$84,3)</f>
        <v>10.6</v>
      </c>
      <c r="Q72" s="15"/>
    </row>
    <row r="73" spans="10:17" x14ac:dyDescent="0.3">
      <c r="J73" s="20">
        <v>67</v>
      </c>
      <c r="K73" s="21" t="s">
        <v>81</v>
      </c>
      <c r="L73" s="22">
        <f>VLOOKUP($J73,Data!$A$7:$BC$84,Front!$P$3)</f>
        <v>20.6</v>
      </c>
      <c r="M73" s="23">
        <f t="shared" si="4"/>
        <v>20.600670000000001</v>
      </c>
      <c r="N73" s="23">
        <f t="shared" si="5"/>
        <v>16</v>
      </c>
      <c r="O73" s="21" t="str">
        <f t="shared" si="6"/>
        <v>Hume</v>
      </c>
      <c r="P73" s="21">
        <f t="shared" si="7"/>
        <v>10.6</v>
      </c>
      <c r="Q73" s="15"/>
    </row>
    <row r="74" spans="10:17" x14ac:dyDescent="0.3">
      <c r="J74" s="20">
        <v>68</v>
      </c>
      <c r="K74" s="21" t="s">
        <v>82</v>
      </c>
      <c r="L74" s="22">
        <f>VLOOKUP($J74,Data!$A$7:$BC$84,Front!$P$3)</f>
        <v>18.5</v>
      </c>
      <c r="M74" s="23">
        <f t="shared" si="4"/>
        <v>18.500679999999999</v>
      </c>
      <c r="N74" s="23">
        <f t="shared" si="5"/>
        <v>27</v>
      </c>
      <c r="O74" s="21" t="str">
        <f t="shared" si="6"/>
        <v>Casey</v>
      </c>
      <c r="P74" s="21">
        <f t="shared" si="7"/>
        <v>10.6</v>
      </c>
      <c r="Q74" s="15"/>
    </row>
    <row r="75" spans="10:17" x14ac:dyDescent="0.3">
      <c r="J75" s="20">
        <v>69</v>
      </c>
      <c r="K75" s="21" t="s">
        <v>96</v>
      </c>
      <c r="L75" s="22">
        <f>VLOOKUP($J75,Data!$A$7:$BC$84,Front!$P$3)</f>
        <v>18.600000000000001</v>
      </c>
      <c r="M75" s="23">
        <f t="shared" si="4"/>
        <v>18.60069</v>
      </c>
      <c r="N75" s="23">
        <f t="shared" si="5"/>
        <v>26</v>
      </c>
      <c r="O75" s="21" t="str">
        <f t="shared" si="6"/>
        <v>Whittlesea</v>
      </c>
      <c r="P75" s="21">
        <f t="shared" si="7"/>
        <v>10.199999999999999</v>
      </c>
      <c r="Q75" s="15"/>
    </row>
    <row r="76" spans="10:17" x14ac:dyDescent="0.3">
      <c r="J76" s="20">
        <v>70</v>
      </c>
      <c r="K76" s="21" t="s">
        <v>84</v>
      </c>
      <c r="L76" s="22">
        <f>VLOOKUP($J76,Data!$A$7:$BC$84,Front!$P$3)</f>
        <v>18.8</v>
      </c>
      <c r="M76" s="23">
        <f t="shared" si="4"/>
        <v>18.800699999999999</v>
      </c>
      <c r="N76" s="23">
        <f t="shared" si="5"/>
        <v>23</v>
      </c>
      <c r="O76" s="21" t="str">
        <f t="shared" si="6"/>
        <v>Monash</v>
      </c>
      <c r="P76" s="21">
        <f t="shared" si="7"/>
        <v>10.199999999999999</v>
      </c>
      <c r="Q76" s="15"/>
    </row>
    <row r="77" spans="10:17" x14ac:dyDescent="0.3">
      <c r="J77" s="20">
        <v>71</v>
      </c>
      <c r="K77" s="21" t="s">
        <v>85</v>
      </c>
      <c r="L77" s="22">
        <f>VLOOKUP($J77,Data!$A$7:$BC$84,Front!$P$3)</f>
        <v>21.4</v>
      </c>
      <c r="M77" s="23">
        <f t="shared" si="4"/>
        <v>21.40071</v>
      </c>
      <c r="N77" s="23">
        <f t="shared" si="5"/>
        <v>14</v>
      </c>
      <c r="O77" s="21" t="str">
        <f t="shared" si="6"/>
        <v>Port Phillip</v>
      </c>
      <c r="P77" s="21">
        <f t="shared" si="7"/>
        <v>10.1</v>
      </c>
      <c r="Q77" s="15"/>
    </row>
    <row r="78" spans="10:17" x14ac:dyDescent="0.3">
      <c r="J78" s="20">
        <v>72</v>
      </c>
      <c r="K78" s="21" t="s">
        <v>29</v>
      </c>
      <c r="L78" s="22">
        <f>VLOOKUP($J78,Data!$A$7:$BC$84,Front!$P$3)</f>
        <v>12.7</v>
      </c>
      <c r="M78" s="23">
        <f t="shared" si="4"/>
        <v>12.700719999999999</v>
      </c>
      <c r="N78" s="23">
        <f t="shared" si="5"/>
        <v>63</v>
      </c>
      <c r="O78" s="21" t="str">
        <f t="shared" si="6"/>
        <v>Wyndham</v>
      </c>
      <c r="P78" s="21">
        <f t="shared" si="7"/>
        <v>9.9</v>
      </c>
      <c r="Q78" s="15"/>
    </row>
    <row r="79" spans="10:17" x14ac:dyDescent="0.3">
      <c r="J79" s="20">
        <v>73</v>
      </c>
      <c r="K79" s="21" t="s">
        <v>14</v>
      </c>
      <c r="L79" s="22">
        <f>VLOOKUP($J79,Data!$A$7:$BC$84,Front!$P$3)</f>
        <v>10.199999999999999</v>
      </c>
      <c r="M79" s="23">
        <f t="shared" si="4"/>
        <v>10.20073</v>
      </c>
      <c r="N79" s="23">
        <f t="shared" si="5"/>
        <v>69</v>
      </c>
      <c r="O79" s="21" t="str">
        <f t="shared" si="6"/>
        <v>Moreland</v>
      </c>
      <c r="P79" s="21">
        <f t="shared" si="7"/>
        <v>9.6</v>
      </c>
      <c r="Q79" s="15"/>
    </row>
    <row r="80" spans="10:17" x14ac:dyDescent="0.3">
      <c r="J80" s="20">
        <v>74</v>
      </c>
      <c r="K80" s="21" t="s">
        <v>86</v>
      </c>
      <c r="L80" s="22">
        <f>VLOOKUP($J80,Data!$A$7:$BC$84,Front!$P$3)</f>
        <v>14.1</v>
      </c>
      <c r="M80" s="23">
        <f t="shared" si="4"/>
        <v>14.10074</v>
      </c>
      <c r="N80" s="23">
        <f t="shared" si="5"/>
        <v>58</v>
      </c>
      <c r="O80" s="21" t="str">
        <f t="shared" si="6"/>
        <v>Maribyrnong</v>
      </c>
      <c r="P80" s="21">
        <f t="shared" si="7"/>
        <v>8.9</v>
      </c>
      <c r="Q80" s="15"/>
    </row>
    <row r="81" spans="10:17" x14ac:dyDescent="0.3">
      <c r="J81" s="20">
        <v>75</v>
      </c>
      <c r="K81" s="21" t="s">
        <v>13</v>
      </c>
      <c r="L81" s="22">
        <f>VLOOKUP($J81,Data!$A$7:$BC$84,Front!$P$3)</f>
        <v>9.9</v>
      </c>
      <c r="M81" s="23">
        <f t="shared" si="4"/>
        <v>9.9007500000000004</v>
      </c>
      <c r="N81" s="23">
        <f t="shared" si="5"/>
        <v>72</v>
      </c>
      <c r="O81" s="21" t="str">
        <f t="shared" si="6"/>
        <v>Melton</v>
      </c>
      <c r="P81" s="21">
        <f t="shared" si="7"/>
        <v>8.3000000000000007</v>
      </c>
      <c r="Q81" s="15"/>
    </row>
    <row r="82" spans="10:17" x14ac:dyDescent="0.3">
      <c r="J82" s="20">
        <v>76</v>
      </c>
      <c r="K82" s="21" t="s">
        <v>30</v>
      </c>
      <c r="L82" s="22">
        <f>VLOOKUP($J82,Data!$A$7:$BC$84,Front!$P$3)</f>
        <v>10.6</v>
      </c>
      <c r="M82" s="23">
        <f t="shared" si="4"/>
        <v>10.600759999999999</v>
      </c>
      <c r="N82" s="23">
        <f t="shared" si="5"/>
        <v>66</v>
      </c>
      <c r="O82" s="21" t="str">
        <f t="shared" si="6"/>
        <v>Brimbank</v>
      </c>
      <c r="P82" s="21">
        <f t="shared" si="7"/>
        <v>7.1</v>
      </c>
      <c r="Q82" s="15"/>
    </row>
    <row r="83" spans="10:17" x14ac:dyDescent="0.3">
      <c r="J83" s="20">
        <v>77</v>
      </c>
      <c r="K83" s="21" t="s">
        <v>36</v>
      </c>
      <c r="L83" s="22">
        <f>VLOOKUP($J83,Data!$A$7:$BC$84,Front!$P$3)</f>
        <v>17.100000000000001</v>
      </c>
      <c r="M83" s="23">
        <f t="shared" si="4"/>
        <v>17.100770000000001</v>
      </c>
      <c r="N83" s="23">
        <f t="shared" si="5"/>
        <v>36</v>
      </c>
      <c r="O83" s="21" t="str">
        <f t="shared" si="6"/>
        <v>Melbourne</v>
      </c>
      <c r="P83" s="21">
        <f t="shared" si="7"/>
        <v>6.1</v>
      </c>
      <c r="Q83" s="15"/>
    </row>
    <row r="84" spans="10:17" x14ac:dyDescent="0.3">
      <c r="J84" s="20">
        <v>78</v>
      </c>
      <c r="K84" s="21" t="s">
        <v>87</v>
      </c>
      <c r="L84" s="22">
        <f>VLOOKUP($J84,Data!$A$7:$BC$84,Front!$P$3)</f>
        <v>29.6</v>
      </c>
      <c r="M84" s="23">
        <f t="shared" si="4"/>
        <v>29.60078</v>
      </c>
      <c r="N84" s="23">
        <f t="shared" si="5"/>
        <v>2</v>
      </c>
      <c r="O84" s="21" t="str">
        <f t="shared" si="6"/>
        <v>Greater Dandenong</v>
      </c>
      <c r="P84" s="21">
        <f t="shared" si="7"/>
        <v>5.7</v>
      </c>
      <c r="Q84" s="15"/>
    </row>
    <row r="85" spans="10:17" x14ac:dyDescent="0.3">
      <c r="J85" s="20">
        <v>79</v>
      </c>
      <c r="K85" s="21" t="s">
        <v>130</v>
      </c>
      <c r="L85" s="22">
        <f>VLOOKUP($J85,Data!$A$7:$BC$84,Front!$P$3)</f>
        <v>29.6</v>
      </c>
      <c r="M85" s="23">
        <f t="shared" si="4"/>
        <v>29.60079</v>
      </c>
      <c r="N85" s="23"/>
      <c r="O85" s="21"/>
      <c r="P85" s="21"/>
      <c r="Q85" s="15"/>
    </row>
    <row r="86" spans="10:17" x14ac:dyDescent="0.45">
      <c r="J86" s="29"/>
      <c r="K86" s="29"/>
      <c r="L86" s="29"/>
      <c r="M86" s="29"/>
      <c r="N86" s="29"/>
      <c r="O86" s="29"/>
      <c r="P86" s="29"/>
      <c r="Q86" s="15"/>
    </row>
    <row r="87" spans="10:17" x14ac:dyDescent="0.45">
      <c r="J87" s="29"/>
      <c r="K87" s="29"/>
      <c r="L87" s="29"/>
      <c r="M87" s="29"/>
      <c r="N87" s="29"/>
      <c r="O87" s="29"/>
      <c r="P87" s="29"/>
      <c r="Q87" s="15"/>
    </row>
    <row r="88" spans="10:17" x14ac:dyDescent="0.45">
      <c r="J88" s="13"/>
      <c r="K88" s="13"/>
      <c r="L88" s="13"/>
      <c r="M88" s="13"/>
      <c r="N88" s="13"/>
      <c r="O88" s="13"/>
      <c r="P88" s="13"/>
    </row>
    <row r="89" spans="10:17" x14ac:dyDescent="0.45">
      <c r="J89" s="13"/>
      <c r="K89" s="13"/>
      <c r="L89" s="13"/>
      <c r="M89" s="13"/>
      <c r="N89" s="13"/>
      <c r="O89" s="13"/>
      <c r="P89" s="13"/>
    </row>
    <row r="90" spans="10:17" x14ac:dyDescent="0.45">
      <c r="J90" s="13"/>
      <c r="K90" s="13"/>
      <c r="L90" s="13"/>
      <c r="M90" s="13"/>
      <c r="N90" s="13"/>
      <c r="O90" s="13"/>
      <c r="P90" s="13"/>
    </row>
    <row r="91" spans="10:17" x14ac:dyDescent="0.45">
      <c r="J91" s="13"/>
      <c r="K91" s="13"/>
      <c r="L91" s="13"/>
      <c r="M91" s="13"/>
      <c r="N91" s="13"/>
      <c r="O91" s="13"/>
      <c r="P91" s="13"/>
    </row>
    <row r="92" spans="10:17" x14ac:dyDescent="0.45">
      <c r="J92" s="13"/>
      <c r="K92" s="13"/>
      <c r="L92" s="13"/>
      <c r="M92" s="13"/>
      <c r="N92" s="13"/>
      <c r="O92" s="13"/>
      <c r="P92" s="13"/>
    </row>
  </sheetData>
  <sheetProtection sheet="1" objects="1" scenarios="1"/>
  <mergeCells count="4">
    <mergeCell ref="B4:G4"/>
    <mergeCell ref="B22:G22"/>
    <mergeCell ref="J4:O4"/>
    <mergeCell ref="A1:P1"/>
  </mergeCells>
  <pageMargins left="0.39370078740157483" right="0.39370078740157483" top="0.75196850393700787" bottom="0.39370078740157483"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1</xdr:col>
                    <xdr:colOff>4763</xdr:colOff>
                    <xdr:row>3</xdr:row>
                    <xdr:rowOff>214313</xdr:rowOff>
                  </from>
                  <to>
                    <xdr:col>3</xdr:col>
                    <xdr:colOff>47625</xdr:colOff>
                    <xdr:row>5</xdr:row>
                    <xdr:rowOff>4763</xdr:rowOff>
                  </to>
                </anchor>
              </controlPr>
            </control>
          </mc:Choice>
        </mc:AlternateContent>
        <mc:AlternateContent xmlns:mc="http://schemas.openxmlformats.org/markup-compatibility/2006">
          <mc:Choice Requires="x14">
            <control shapeId="2050" r:id="rId5" name="Drop Down 2">
              <controlPr defaultSize="0" autoLine="0" autoPict="0">
                <anchor moveWithCells="1">
                  <from>
                    <xdr:col>3</xdr:col>
                    <xdr:colOff>638175</xdr:colOff>
                    <xdr:row>3</xdr:row>
                    <xdr:rowOff>214313</xdr:rowOff>
                  </from>
                  <to>
                    <xdr:col>6</xdr:col>
                    <xdr:colOff>38100</xdr:colOff>
                    <xdr:row>5</xdr:row>
                    <xdr:rowOff>14288</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0</xdr:col>
                    <xdr:colOff>638175</xdr:colOff>
                    <xdr:row>5</xdr:row>
                    <xdr:rowOff>152400</xdr:rowOff>
                  </from>
                  <to>
                    <xdr:col>2</xdr:col>
                    <xdr:colOff>200025</xdr:colOff>
                    <xdr:row>7</xdr:row>
                    <xdr:rowOff>9525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4</xdr:col>
                    <xdr:colOff>0</xdr:colOff>
                    <xdr:row>5</xdr:row>
                    <xdr:rowOff>152400</xdr:rowOff>
                  </from>
                  <to>
                    <xdr:col>5</xdr:col>
                    <xdr:colOff>200025</xdr:colOff>
                    <xdr:row>7</xdr:row>
                    <xdr:rowOff>9525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1</xdr:col>
                    <xdr:colOff>19050</xdr:colOff>
                    <xdr:row>22</xdr:row>
                    <xdr:rowOff>166688</xdr:rowOff>
                  </from>
                  <to>
                    <xdr:col>2</xdr:col>
                    <xdr:colOff>109538</xdr:colOff>
                    <xdr:row>24</xdr:row>
                    <xdr:rowOff>9525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4</xdr:col>
                    <xdr:colOff>14288</xdr:colOff>
                    <xdr:row>22</xdr:row>
                    <xdr:rowOff>166688</xdr:rowOff>
                  </from>
                  <to>
                    <xdr:col>5</xdr:col>
                    <xdr:colOff>104775</xdr:colOff>
                    <xdr:row>24</xdr:row>
                    <xdr:rowOff>9525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12</xdr:col>
                    <xdr:colOff>638175</xdr:colOff>
                    <xdr:row>4</xdr:row>
                    <xdr:rowOff>0</xdr:rowOff>
                  </from>
                  <to>
                    <xdr:col>15</xdr:col>
                    <xdr:colOff>9525</xdr:colOff>
                    <xdr:row>4</xdr:row>
                    <xdr:rowOff>195263</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53875-54B7-4429-A2CB-D0B126CC87F6}">
  <dimension ref="A3:BC85"/>
  <sheetViews>
    <sheetView workbookViewId="0">
      <pane xSplit="2" ySplit="6" topLeftCell="C57" activePane="bottomRight" state="frozen"/>
      <selection pane="topRight" activeCell="C1" sqref="C1"/>
      <selection pane="bottomLeft" activeCell="A7" sqref="A7"/>
      <selection pane="bottomRight" activeCell="H85" sqref="H85"/>
    </sheetView>
  </sheetViews>
  <sheetFormatPr defaultRowHeight="14.25" x14ac:dyDescent="0.45"/>
  <cols>
    <col min="1" max="1" width="2.9296875" bestFit="1" customWidth="1"/>
    <col min="2" max="2" width="13.06640625" customWidth="1"/>
    <col min="3" max="11" width="7.6640625" customWidth="1"/>
    <col min="12" max="12" width="5.796875" customWidth="1"/>
    <col min="13" max="13" width="13" customWidth="1"/>
    <col min="14" max="14" width="5" bestFit="1" customWidth="1"/>
    <col min="15" max="55" width="8.1328125" customWidth="1"/>
  </cols>
  <sheetData>
    <row r="3" spans="1:55" x14ac:dyDescent="0.45">
      <c r="F3" s="10"/>
      <c r="G3" s="10"/>
      <c r="H3" s="10"/>
      <c r="R3" s="10"/>
      <c r="S3" s="10"/>
      <c r="T3" s="10"/>
      <c r="X3" s="10"/>
      <c r="Y3" s="10"/>
      <c r="Z3" s="10"/>
      <c r="AE3" s="10"/>
      <c r="AF3" s="10"/>
      <c r="AG3" s="10"/>
      <c r="AL3" s="10"/>
      <c r="AM3" s="10"/>
      <c r="AN3" s="10"/>
      <c r="AT3" s="10"/>
      <c r="AU3" s="10"/>
      <c r="AV3" s="10"/>
      <c r="BA3" s="10"/>
      <c r="BB3" s="10"/>
      <c r="BC3" s="10"/>
    </row>
    <row r="4" spans="1:55" x14ac:dyDescent="0.45">
      <c r="A4" s="9">
        <v>1</v>
      </c>
      <c r="B4" s="9">
        <v>2</v>
      </c>
      <c r="C4" s="9">
        <v>3</v>
      </c>
      <c r="D4" s="9">
        <v>4</v>
      </c>
      <c r="E4" s="9">
        <v>5</v>
      </c>
      <c r="F4" s="9">
        <v>6</v>
      </c>
      <c r="G4" s="9">
        <v>7</v>
      </c>
      <c r="H4" s="9">
        <v>8</v>
      </c>
      <c r="I4" s="9">
        <v>9</v>
      </c>
      <c r="J4" s="9">
        <v>10</v>
      </c>
      <c r="K4" s="9">
        <v>11</v>
      </c>
      <c r="L4" s="9">
        <v>12</v>
      </c>
      <c r="M4" s="9">
        <v>13</v>
      </c>
      <c r="N4" s="9">
        <v>14</v>
      </c>
      <c r="O4" s="9">
        <v>15</v>
      </c>
      <c r="P4" s="9">
        <v>16</v>
      </c>
      <c r="Q4" s="9">
        <v>17</v>
      </c>
      <c r="R4" s="9">
        <v>18</v>
      </c>
      <c r="S4" s="9">
        <v>19</v>
      </c>
      <c r="T4" s="9">
        <v>20</v>
      </c>
      <c r="U4" s="9">
        <v>21</v>
      </c>
      <c r="V4" s="9">
        <v>22</v>
      </c>
      <c r="W4" s="9">
        <v>23</v>
      </c>
      <c r="X4" s="9">
        <v>24</v>
      </c>
      <c r="Y4" s="9">
        <v>25</v>
      </c>
      <c r="Z4" s="9">
        <v>26</v>
      </c>
      <c r="AA4" s="9">
        <v>27</v>
      </c>
      <c r="AB4" s="9">
        <v>28</v>
      </c>
      <c r="AC4" s="9">
        <v>29</v>
      </c>
      <c r="AD4" s="9">
        <v>30</v>
      </c>
      <c r="AE4" s="9">
        <v>31</v>
      </c>
      <c r="AF4" s="9">
        <v>32</v>
      </c>
      <c r="AG4" s="9">
        <v>33</v>
      </c>
      <c r="AH4" s="9">
        <v>34</v>
      </c>
      <c r="AI4" s="9">
        <v>35</v>
      </c>
      <c r="AJ4" s="9">
        <v>36</v>
      </c>
      <c r="AK4" s="9">
        <v>37</v>
      </c>
      <c r="AL4" s="9">
        <v>38</v>
      </c>
      <c r="AM4" s="9">
        <v>39</v>
      </c>
      <c r="AN4" s="9">
        <v>40</v>
      </c>
      <c r="AO4" s="9">
        <v>41</v>
      </c>
      <c r="AP4" s="9">
        <v>42</v>
      </c>
      <c r="AQ4" s="9">
        <v>43</v>
      </c>
      <c r="AR4" s="9">
        <v>44</v>
      </c>
      <c r="AS4" s="9">
        <v>45</v>
      </c>
      <c r="AT4" s="9">
        <v>46</v>
      </c>
      <c r="AU4" s="9">
        <v>47</v>
      </c>
      <c r="AV4" s="9">
        <v>48</v>
      </c>
      <c r="AW4" s="9">
        <v>49</v>
      </c>
      <c r="AX4" s="9">
        <v>50</v>
      </c>
      <c r="AY4" s="9">
        <v>51</v>
      </c>
      <c r="AZ4" s="9">
        <v>52</v>
      </c>
      <c r="BA4" s="9">
        <v>53</v>
      </c>
      <c r="BB4" s="9">
        <v>54</v>
      </c>
      <c r="BC4" s="9">
        <v>55</v>
      </c>
    </row>
    <row r="5" spans="1:55" x14ac:dyDescent="0.45">
      <c r="B5" s="2"/>
      <c r="C5" s="41">
        <v>2015</v>
      </c>
      <c r="D5" s="41"/>
      <c r="E5" s="41"/>
      <c r="F5" s="40">
        <v>2019</v>
      </c>
      <c r="G5" s="40"/>
      <c r="H5" s="40"/>
      <c r="I5" s="39" t="s">
        <v>4</v>
      </c>
      <c r="J5" s="39"/>
      <c r="K5" s="39"/>
      <c r="M5" s="4"/>
      <c r="N5" s="4"/>
      <c r="O5" s="37" t="s">
        <v>94</v>
      </c>
      <c r="P5" s="37"/>
      <c r="Q5" s="37"/>
      <c r="R5" s="37"/>
      <c r="S5" s="37"/>
      <c r="T5" s="37"/>
      <c r="U5" s="38" t="s">
        <v>37</v>
      </c>
      <c r="V5" s="38"/>
      <c r="W5" s="38"/>
      <c r="X5" s="38"/>
      <c r="Y5" s="38"/>
      <c r="Z5" s="38"/>
      <c r="AA5" s="4"/>
      <c r="AB5" s="37" t="s">
        <v>38</v>
      </c>
      <c r="AC5" s="37"/>
      <c r="AD5" s="37"/>
      <c r="AE5" s="37"/>
      <c r="AF5" s="37"/>
      <c r="AG5" s="37"/>
      <c r="AH5" s="4"/>
      <c r="AI5" s="38" t="s">
        <v>39</v>
      </c>
      <c r="AJ5" s="38"/>
      <c r="AK5" s="38"/>
      <c r="AL5" s="38"/>
      <c r="AM5" s="38"/>
      <c r="AN5" s="38"/>
      <c r="AO5" s="4"/>
      <c r="AP5" s="37" t="s">
        <v>40</v>
      </c>
      <c r="AQ5" s="37"/>
      <c r="AR5" s="37"/>
      <c r="AS5" s="37"/>
      <c r="AT5" s="37"/>
      <c r="AU5" s="37"/>
      <c r="AV5" s="4"/>
      <c r="AW5" s="38" t="s">
        <v>41</v>
      </c>
      <c r="AX5" s="38"/>
      <c r="AY5" s="38"/>
      <c r="AZ5" s="38"/>
      <c r="BA5" s="38"/>
      <c r="BB5" s="38"/>
      <c r="BC5" s="4"/>
    </row>
    <row r="6" spans="1:55" x14ac:dyDescent="0.45">
      <c r="B6" s="2"/>
      <c r="C6" s="6" t="s">
        <v>1</v>
      </c>
      <c r="D6" s="6" t="s">
        <v>2</v>
      </c>
      <c r="E6" s="6" t="s">
        <v>3</v>
      </c>
      <c r="F6" s="6" t="s">
        <v>1</v>
      </c>
      <c r="G6" s="6" t="s">
        <v>2</v>
      </c>
      <c r="H6" s="6" t="s">
        <v>3</v>
      </c>
      <c r="I6" s="6" t="s">
        <v>1</v>
      </c>
      <c r="J6" s="6" t="s">
        <v>2</v>
      </c>
      <c r="K6" s="6" t="s">
        <v>3</v>
      </c>
      <c r="M6" s="3"/>
      <c r="N6" s="3"/>
      <c r="O6" s="3" t="s">
        <v>88</v>
      </c>
      <c r="P6" s="3" t="s">
        <v>89</v>
      </c>
      <c r="Q6" s="3" t="s">
        <v>90</v>
      </c>
      <c r="R6" s="3" t="s">
        <v>91</v>
      </c>
      <c r="S6" s="3" t="s">
        <v>92</v>
      </c>
      <c r="T6" s="3" t="s">
        <v>93</v>
      </c>
      <c r="U6" s="3"/>
      <c r="V6" s="3" t="s">
        <v>88</v>
      </c>
      <c r="W6" s="3" t="s">
        <v>89</v>
      </c>
      <c r="X6" s="3" t="s">
        <v>90</v>
      </c>
      <c r="Y6" s="3" t="s">
        <v>91</v>
      </c>
      <c r="Z6" s="3" t="s">
        <v>92</v>
      </c>
      <c r="AA6" s="3" t="s">
        <v>93</v>
      </c>
      <c r="AB6" s="3"/>
      <c r="AC6" s="3" t="s">
        <v>88</v>
      </c>
      <c r="AD6" s="3" t="s">
        <v>89</v>
      </c>
      <c r="AE6" s="3" t="s">
        <v>90</v>
      </c>
      <c r="AF6" s="3" t="s">
        <v>91</v>
      </c>
      <c r="AG6" s="3" t="s">
        <v>92</v>
      </c>
      <c r="AH6" s="3" t="s">
        <v>93</v>
      </c>
      <c r="AI6" s="3"/>
      <c r="AJ6" s="3" t="s">
        <v>88</v>
      </c>
      <c r="AK6" s="3" t="s">
        <v>89</v>
      </c>
      <c r="AL6" s="3" t="s">
        <v>90</v>
      </c>
      <c r="AM6" s="3" t="s">
        <v>91</v>
      </c>
      <c r="AN6" s="3" t="s">
        <v>92</v>
      </c>
      <c r="AO6" s="3" t="s">
        <v>93</v>
      </c>
      <c r="AP6" s="3"/>
      <c r="AQ6" s="3" t="s">
        <v>88</v>
      </c>
      <c r="AR6" s="3" t="s">
        <v>89</v>
      </c>
      <c r="AS6" s="3" t="s">
        <v>90</v>
      </c>
      <c r="AT6" s="3" t="s">
        <v>91</v>
      </c>
      <c r="AU6" s="3" t="s">
        <v>92</v>
      </c>
      <c r="AV6" s="3" t="s">
        <v>93</v>
      </c>
      <c r="AW6" s="3"/>
      <c r="AX6" s="3" t="s">
        <v>88</v>
      </c>
      <c r="AY6" s="3" t="s">
        <v>89</v>
      </c>
      <c r="AZ6" s="3" t="s">
        <v>90</v>
      </c>
      <c r="BA6" s="3" t="s">
        <v>91</v>
      </c>
      <c r="BB6" s="3" t="s">
        <v>92</v>
      </c>
      <c r="BC6" s="3" t="s">
        <v>93</v>
      </c>
    </row>
    <row r="7" spans="1:55" x14ac:dyDescent="0.45">
      <c r="A7" s="8">
        <v>1</v>
      </c>
      <c r="B7" s="7" t="s">
        <v>42</v>
      </c>
      <c r="C7" s="7">
        <v>17.899999999999999</v>
      </c>
      <c r="D7" s="7">
        <v>12.1</v>
      </c>
      <c r="E7" s="7">
        <v>23.7</v>
      </c>
      <c r="F7" s="7">
        <v>19.600000000000001</v>
      </c>
      <c r="G7" s="7">
        <v>16</v>
      </c>
      <c r="H7" s="7">
        <v>23.3</v>
      </c>
      <c r="I7" s="7">
        <v>1.73</v>
      </c>
      <c r="J7" s="7">
        <v>3.84</v>
      </c>
      <c r="K7" s="7">
        <v>-0.38</v>
      </c>
      <c r="M7" s="2" t="s">
        <v>42</v>
      </c>
      <c r="N7" s="5" t="s">
        <v>94</v>
      </c>
      <c r="O7" s="1">
        <v>76.2</v>
      </c>
      <c r="P7" s="1">
        <v>50</v>
      </c>
      <c r="Q7" s="1">
        <v>98</v>
      </c>
      <c r="R7" s="1">
        <v>83.8</v>
      </c>
      <c r="S7" s="1">
        <v>69.8</v>
      </c>
      <c r="T7" s="1">
        <v>91.1</v>
      </c>
      <c r="U7" s="1" t="s">
        <v>37</v>
      </c>
      <c r="V7" s="1">
        <v>44.5</v>
      </c>
      <c r="W7" s="1">
        <v>27.8</v>
      </c>
      <c r="X7" s="1">
        <v>58.2</v>
      </c>
      <c r="Y7" s="1">
        <v>41</v>
      </c>
      <c r="Z7" s="1">
        <v>28.6</v>
      </c>
      <c r="AA7" s="1">
        <v>53.3</v>
      </c>
      <c r="AB7" s="1" t="s">
        <v>38</v>
      </c>
      <c r="AC7" s="1">
        <v>17.399999999999999</v>
      </c>
      <c r="AD7" s="1">
        <v>12.1</v>
      </c>
      <c r="AE7" s="1">
        <v>23.1</v>
      </c>
      <c r="AF7" s="1">
        <v>15.5</v>
      </c>
      <c r="AG7" s="1">
        <v>11.6</v>
      </c>
      <c r="AH7" s="1">
        <v>19.600000000000001</v>
      </c>
      <c r="AI7" s="1" t="s">
        <v>39</v>
      </c>
      <c r="AJ7" s="1">
        <v>5.4</v>
      </c>
      <c r="AK7" s="1">
        <v>4.5999999999999996</v>
      </c>
      <c r="AL7" s="1">
        <v>6.2</v>
      </c>
      <c r="AM7" s="1">
        <v>7.5</v>
      </c>
      <c r="AN7" s="1">
        <v>8.3000000000000007</v>
      </c>
      <c r="AO7" s="1">
        <v>6.7</v>
      </c>
      <c r="AP7" s="1" t="s">
        <v>40</v>
      </c>
      <c r="AQ7" s="1">
        <v>2.2000000000000002</v>
      </c>
      <c r="AR7" s="1">
        <v>1.9</v>
      </c>
      <c r="AS7" s="1">
        <v>2.5</v>
      </c>
      <c r="AT7" s="1">
        <v>2.6</v>
      </c>
      <c r="AU7" s="1">
        <v>2.7</v>
      </c>
      <c r="AV7" s="1">
        <v>2.6</v>
      </c>
      <c r="AW7" s="1" t="s">
        <v>41</v>
      </c>
      <c r="AX7" s="1">
        <v>1.8</v>
      </c>
      <c r="AY7" s="1">
        <v>1.4</v>
      </c>
      <c r="AZ7" s="1">
        <v>2.2999999999999998</v>
      </c>
      <c r="BA7" s="1">
        <v>2.5</v>
      </c>
      <c r="BB7" s="1">
        <v>2.4</v>
      </c>
      <c r="BC7" s="1">
        <v>2.5</v>
      </c>
    </row>
    <row r="8" spans="1:55" x14ac:dyDescent="0.45">
      <c r="A8" s="8">
        <v>2</v>
      </c>
      <c r="B8" s="7" t="s">
        <v>43</v>
      </c>
      <c r="C8" s="7">
        <v>14.9</v>
      </c>
      <c r="D8" s="7">
        <v>11.3</v>
      </c>
      <c r="E8" s="7">
        <v>18.2</v>
      </c>
      <c r="F8" s="7">
        <v>14.6</v>
      </c>
      <c r="G8" s="7">
        <v>11.2</v>
      </c>
      <c r="H8" s="7">
        <v>17.5</v>
      </c>
      <c r="I8" s="7">
        <v>-0.27</v>
      </c>
      <c r="J8" s="7">
        <v>-0.1</v>
      </c>
      <c r="K8" s="7">
        <v>-0.69</v>
      </c>
      <c r="M8" s="2" t="s">
        <v>43</v>
      </c>
      <c r="N8" s="5" t="s">
        <v>94</v>
      </c>
      <c r="O8" s="1">
        <v>55.3</v>
      </c>
      <c r="P8" s="1">
        <v>44.2</v>
      </c>
      <c r="Q8" s="1">
        <v>62.6</v>
      </c>
      <c r="R8" s="1">
        <v>53.3</v>
      </c>
      <c r="S8" s="1">
        <v>41.4</v>
      </c>
      <c r="T8" s="1">
        <v>61</v>
      </c>
      <c r="U8" s="1" t="s">
        <v>37</v>
      </c>
      <c r="V8" s="1">
        <v>42.6</v>
      </c>
      <c r="W8" s="1">
        <v>27.8</v>
      </c>
      <c r="X8" s="1">
        <v>55.8</v>
      </c>
      <c r="Y8" s="1">
        <v>43.7</v>
      </c>
      <c r="Z8" s="1">
        <v>28.3</v>
      </c>
      <c r="AA8" s="1">
        <v>57.2</v>
      </c>
      <c r="AB8" s="1" t="s">
        <v>38</v>
      </c>
      <c r="AC8" s="1">
        <v>14.7</v>
      </c>
      <c r="AD8" s="1">
        <v>9.8000000000000007</v>
      </c>
      <c r="AE8" s="1">
        <v>19.100000000000001</v>
      </c>
      <c r="AF8" s="1">
        <v>14.7</v>
      </c>
      <c r="AG8" s="1">
        <v>11.4</v>
      </c>
      <c r="AH8" s="1">
        <v>17.2</v>
      </c>
      <c r="AI8" s="1" t="s">
        <v>39</v>
      </c>
      <c r="AJ8" s="1">
        <v>4.0999999999999996</v>
      </c>
      <c r="AK8" s="1">
        <v>3.6</v>
      </c>
      <c r="AL8" s="1">
        <v>4.5999999999999996</v>
      </c>
      <c r="AM8" s="1">
        <v>4.5</v>
      </c>
      <c r="AN8" s="1">
        <v>4.5</v>
      </c>
      <c r="AO8" s="1">
        <v>4.5</v>
      </c>
      <c r="AP8" s="1" t="s">
        <v>40</v>
      </c>
      <c r="AQ8" s="1">
        <v>1.1000000000000001</v>
      </c>
      <c r="AR8" s="1">
        <v>0.8</v>
      </c>
      <c r="AS8" s="1">
        <v>1.3</v>
      </c>
      <c r="AT8" s="1">
        <v>1.6</v>
      </c>
      <c r="AU8" s="1">
        <v>0.9</v>
      </c>
      <c r="AV8" s="1">
        <v>2.1</v>
      </c>
      <c r="AW8" s="1" t="s">
        <v>41</v>
      </c>
      <c r="AX8" s="1">
        <v>0.4</v>
      </c>
      <c r="AY8" s="1">
        <v>0.2</v>
      </c>
      <c r="AZ8" s="1">
        <v>0.5</v>
      </c>
      <c r="BA8" s="1">
        <v>0.7</v>
      </c>
      <c r="BB8" s="1">
        <v>0.2</v>
      </c>
      <c r="BC8" s="1">
        <v>1.2</v>
      </c>
    </row>
    <row r="9" spans="1:55" x14ac:dyDescent="0.45">
      <c r="A9" s="8">
        <v>3</v>
      </c>
      <c r="B9" s="7" t="s">
        <v>44</v>
      </c>
      <c r="C9" s="7">
        <v>12.2</v>
      </c>
      <c r="D9" s="7">
        <v>8.6</v>
      </c>
      <c r="E9" s="7">
        <v>16.100000000000001</v>
      </c>
      <c r="F9" s="7">
        <v>15.2</v>
      </c>
      <c r="G9" s="7">
        <v>11</v>
      </c>
      <c r="H9" s="7">
        <v>19.7</v>
      </c>
      <c r="I9" s="7">
        <v>2.94</v>
      </c>
      <c r="J9" s="7">
        <v>2.37</v>
      </c>
      <c r="K9" s="7">
        <v>3.57</v>
      </c>
      <c r="M9" s="2" t="s">
        <v>44</v>
      </c>
      <c r="N9" s="5" t="s">
        <v>94</v>
      </c>
      <c r="O9" s="1">
        <v>45.6</v>
      </c>
      <c r="P9" s="1">
        <v>33.1</v>
      </c>
      <c r="Q9" s="1">
        <v>53.6</v>
      </c>
      <c r="R9" s="1">
        <v>53.3</v>
      </c>
      <c r="S9" s="1">
        <v>42.5</v>
      </c>
      <c r="T9" s="1">
        <v>59.4</v>
      </c>
      <c r="U9" s="1" t="s">
        <v>37</v>
      </c>
      <c r="V9" s="1">
        <v>20.3</v>
      </c>
      <c r="W9" s="1">
        <v>14.5</v>
      </c>
      <c r="X9" s="1">
        <v>26</v>
      </c>
      <c r="Y9" s="1">
        <v>26</v>
      </c>
      <c r="Z9" s="1">
        <v>17.600000000000001</v>
      </c>
      <c r="AA9" s="1">
        <v>34.200000000000003</v>
      </c>
      <c r="AB9" s="1" t="s">
        <v>38</v>
      </c>
      <c r="AC9" s="1">
        <v>8.8000000000000007</v>
      </c>
      <c r="AD9" s="1">
        <v>5.4</v>
      </c>
      <c r="AE9" s="1">
        <v>12.4</v>
      </c>
      <c r="AF9" s="1">
        <v>10.6</v>
      </c>
      <c r="AG9" s="1">
        <v>6.1</v>
      </c>
      <c r="AH9" s="1">
        <v>15.3</v>
      </c>
      <c r="AI9" s="1" t="s">
        <v>39</v>
      </c>
      <c r="AJ9" s="1">
        <v>3.2</v>
      </c>
      <c r="AK9" s="1">
        <v>2.4</v>
      </c>
      <c r="AL9" s="1">
        <v>4.0999999999999996</v>
      </c>
      <c r="AM9" s="1">
        <v>4.8</v>
      </c>
      <c r="AN9" s="1">
        <v>3.5</v>
      </c>
      <c r="AO9" s="1">
        <v>6.2</v>
      </c>
      <c r="AP9" s="1" t="s">
        <v>40</v>
      </c>
      <c r="AQ9" s="1">
        <v>1.1000000000000001</v>
      </c>
      <c r="AR9" s="1">
        <v>0.8</v>
      </c>
      <c r="AS9" s="1">
        <v>1.4</v>
      </c>
      <c r="AT9" s="1">
        <v>1.6</v>
      </c>
      <c r="AU9" s="1">
        <v>1.4</v>
      </c>
      <c r="AV9" s="1">
        <v>1.8</v>
      </c>
      <c r="AW9" s="1" t="s">
        <v>41</v>
      </c>
      <c r="AX9" s="1">
        <v>0.7</v>
      </c>
      <c r="AY9" s="1">
        <v>0.7</v>
      </c>
      <c r="AZ9" s="1">
        <v>0.8</v>
      </c>
      <c r="BA9" s="1">
        <v>0.8</v>
      </c>
      <c r="BB9" s="1">
        <v>0.8</v>
      </c>
      <c r="BC9" s="1">
        <v>0.8</v>
      </c>
    </row>
    <row r="10" spans="1:55" x14ac:dyDescent="0.45">
      <c r="A10" s="8">
        <v>4</v>
      </c>
      <c r="B10" s="7" t="s">
        <v>12</v>
      </c>
      <c r="C10" s="7">
        <v>15.3</v>
      </c>
      <c r="D10" s="7">
        <v>9.6999999999999993</v>
      </c>
      <c r="E10" s="7">
        <v>21.1</v>
      </c>
      <c r="F10" s="7">
        <v>16.600000000000001</v>
      </c>
      <c r="G10" s="7">
        <v>11.4</v>
      </c>
      <c r="H10" s="7">
        <v>22.1</v>
      </c>
      <c r="I10" s="7">
        <v>1.39</v>
      </c>
      <c r="J10" s="7">
        <v>1.73</v>
      </c>
      <c r="K10" s="7">
        <v>0.99</v>
      </c>
      <c r="M10" s="2" t="s">
        <v>12</v>
      </c>
      <c r="N10" s="5" t="s">
        <v>94</v>
      </c>
      <c r="O10" s="1">
        <v>71.8</v>
      </c>
      <c r="P10" s="1">
        <v>51.8</v>
      </c>
      <c r="Q10" s="1">
        <v>83.9</v>
      </c>
      <c r="R10" s="1">
        <v>68.3</v>
      </c>
      <c r="S10" s="1">
        <v>52.5</v>
      </c>
      <c r="T10" s="1">
        <v>78.099999999999994</v>
      </c>
      <c r="U10" s="1" t="s">
        <v>37</v>
      </c>
      <c r="V10" s="1">
        <v>23.4</v>
      </c>
      <c r="W10" s="1">
        <v>13.5</v>
      </c>
      <c r="X10" s="1">
        <v>33</v>
      </c>
      <c r="Y10" s="1">
        <v>28.7</v>
      </c>
      <c r="Z10" s="1">
        <v>18.399999999999999</v>
      </c>
      <c r="AA10" s="1">
        <v>38.1</v>
      </c>
      <c r="AB10" s="1" t="s">
        <v>38</v>
      </c>
      <c r="AC10" s="1">
        <v>7.5</v>
      </c>
      <c r="AD10" s="1">
        <v>3.1</v>
      </c>
      <c r="AE10" s="1">
        <v>12</v>
      </c>
      <c r="AF10" s="1">
        <v>8.8000000000000007</v>
      </c>
      <c r="AG10" s="1">
        <v>4.5</v>
      </c>
      <c r="AH10" s="1">
        <v>13.2</v>
      </c>
      <c r="AI10" s="1" t="s">
        <v>39</v>
      </c>
      <c r="AJ10" s="1">
        <v>4.5999999999999996</v>
      </c>
      <c r="AK10" s="1">
        <v>2.6</v>
      </c>
      <c r="AL10" s="1">
        <v>6.7</v>
      </c>
      <c r="AM10" s="1">
        <v>6</v>
      </c>
      <c r="AN10" s="1">
        <v>3.5</v>
      </c>
      <c r="AO10" s="1">
        <v>8.6</v>
      </c>
      <c r="AP10" s="1" t="s">
        <v>40</v>
      </c>
      <c r="AQ10" s="1">
        <v>1.8</v>
      </c>
      <c r="AR10" s="1">
        <v>1.2</v>
      </c>
      <c r="AS10" s="1">
        <v>2.5</v>
      </c>
      <c r="AT10" s="1">
        <v>2.2999999999999998</v>
      </c>
      <c r="AU10" s="1">
        <v>1.2</v>
      </c>
      <c r="AV10" s="1">
        <v>3.4</v>
      </c>
      <c r="AW10" s="1" t="s">
        <v>41</v>
      </c>
      <c r="AX10" s="1">
        <v>1.1000000000000001</v>
      </c>
      <c r="AY10" s="1">
        <v>0.7</v>
      </c>
      <c r="AZ10" s="1">
        <v>1.7</v>
      </c>
      <c r="BA10" s="1">
        <v>1.2</v>
      </c>
      <c r="BB10" s="1">
        <v>0.9</v>
      </c>
      <c r="BC10" s="1">
        <v>1.5</v>
      </c>
    </row>
    <row r="11" spans="1:55" x14ac:dyDescent="0.45">
      <c r="A11" s="8">
        <v>5</v>
      </c>
      <c r="B11" s="7" t="s">
        <v>45</v>
      </c>
      <c r="C11" s="7">
        <v>13.5</v>
      </c>
      <c r="D11" s="7">
        <v>10</v>
      </c>
      <c r="E11" s="7">
        <v>17</v>
      </c>
      <c r="F11" s="7">
        <v>16.2</v>
      </c>
      <c r="G11" s="7">
        <v>13</v>
      </c>
      <c r="H11" s="7">
        <v>19.399999999999999</v>
      </c>
      <c r="I11" s="7">
        <v>2.62</v>
      </c>
      <c r="J11" s="7">
        <v>2.97</v>
      </c>
      <c r="K11" s="7">
        <v>2.4500000000000002</v>
      </c>
      <c r="M11" s="2" t="s">
        <v>45</v>
      </c>
      <c r="N11" s="5" t="s">
        <v>94</v>
      </c>
      <c r="O11" s="1">
        <v>62.5</v>
      </c>
      <c r="P11" s="1">
        <v>49.7</v>
      </c>
      <c r="Q11" s="1">
        <v>69.7</v>
      </c>
      <c r="R11" s="1">
        <v>76.599999999999994</v>
      </c>
      <c r="S11" s="1">
        <v>67.8</v>
      </c>
      <c r="T11" s="1">
        <v>79.7</v>
      </c>
      <c r="U11" s="1" t="s">
        <v>37</v>
      </c>
      <c r="V11" s="1">
        <v>29.1</v>
      </c>
      <c r="W11" s="1">
        <v>18.7</v>
      </c>
      <c r="X11" s="1">
        <v>39</v>
      </c>
      <c r="Y11" s="1">
        <v>29.9</v>
      </c>
      <c r="Z11" s="1">
        <v>20.6</v>
      </c>
      <c r="AA11" s="1">
        <v>38.6</v>
      </c>
      <c r="AB11" s="1" t="s">
        <v>38</v>
      </c>
      <c r="AC11" s="1">
        <v>8.6999999999999993</v>
      </c>
      <c r="AD11" s="1">
        <v>5.9</v>
      </c>
      <c r="AE11" s="1">
        <v>11.3</v>
      </c>
      <c r="AF11" s="1">
        <v>11</v>
      </c>
      <c r="AG11" s="1">
        <v>7.2</v>
      </c>
      <c r="AH11" s="1">
        <v>15.1</v>
      </c>
      <c r="AI11" s="1" t="s">
        <v>39</v>
      </c>
      <c r="AJ11" s="1">
        <v>4.8</v>
      </c>
      <c r="AK11" s="1">
        <v>3.8</v>
      </c>
      <c r="AL11" s="1">
        <v>5.9</v>
      </c>
      <c r="AM11" s="1">
        <v>6.1</v>
      </c>
      <c r="AN11" s="1">
        <v>5</v>
      </c>
      <c r="AO11" s="1">
        <v>7.3</v>
      </c>
      <c r="AP11" s="1" t="s">
        <v>40</v>
      </c>
      <c r="AQ11" s="1">
        <v>1.6</v>
      </c>
      <c r="AR11" s="1">
        <v>1</v>
      </c>
      <c r="AS11" s="1">
        <v>2.2000000000000002</v>
      </c>
      <c r="AT11" s="1">
        <v>2.1</v>
      </c>
      <c r="AU11" s="1">
        <v>1.7</v>
      </c>
      <c r="AV11" s="1">
        <v>2.4</v>
      </c>
      <c r="AW11" s="1" t="s">
        <v>41</v>
      </c>
      <c r="AX11" s="1">
        <v>1.5</v>
      </c>
      <c r="AY11" s="1">
        <v>1.1000000000000001</v>
      </c>
      <c r="AZ11" s="1">
        <v>1.9</v>
      </c>
      <c r="BA11" s="1">
        <v>1.8</v>
      </c>
      <c r="BB11" s="1">
        <v>1.2</v>
      </c>
      <c r="BC11" s="1">
        <v>2.4</v>
      </c>
    </row>
    <row r="12" spans="1:55" x14ac:dyDescent="0.45">
      <c r="A12" s="8">
        <v>6</v>
      </c>
      <c r="B12" s="7" t="s">
        <v>46</v>
      </c>
      <c r="C12" s="7">
        <v>17.7</v>
      </c>
      <c r="D12" s="7">
        <v>12.7</v>
      </c>
      <c r="E12" s="7">
        <v>22.7</v>
      </c>
      <c r="F12" s="7">
        <v>17.399999999999999</v>
      </c>
      <c r="G12" s="7">
        <v>12.7</v>
      </c>
      <c r="H12" s="7">
        <v>22.3</v>
      </c>
      <c r="I12" s="7">
        <v>-0.26</v>
      </c>
      <c r="J12" s="7">
        <v>0.01</v>
      </c>
      <c r="K12" s="7">
        <v>-0.4</v>
      </c>
      <c r="M12" s="2" t="s">
        <v>46</v>
      </c>
      <c r="N12" s="5" t="s">
        <v>94</v>
      </c>
      <c r="O12" s="1">
        <v>66.900000000000006</v>
      </c>
      <c r="P12" s="1">
        <v>50.5</v>
      </c>
      <c r="Q12" s="1">
        <v>77.7</v>
      </c>
      <c r="R12" s="1">
        <v>60.7</v>
      </c>
      <c r="S12" s="1">
        <v>45.7</v>
      </c>
      <c r="T12" s="1">
        <v>70.7</v>
      </c>
      <c r="U12" s="1" t="s">
        <v>37</v>
      </c>
      <c r="V12" s="1">
        <v>37.9</v>
      </c>
      <c r="W12" s="1">
        <v>25.2</v>
      </c>
      <c r="X12" s="1">
        <v>49.8</v>
      </c>
      <c r="Y12" s="1">
        <v>34.700000000000003</v>
      </c>
      <c r="Z12" s="1">
        <v>24.1</v>
      </c>
      <c r="AA12" s="1">
        <v>45.2</v>
      </c>
      <c r="AB12" s="1" t="s">
        <v>38</v>
      </c>
      <c r="AC12" s="1">
        <v>13.7</v>
      </c>
      <c r="AD12" s="1">
        <v>9.6</v>
      </c>
      <c r="AE12" s="1">
        <v>17.8</v>
      </c>
      <c r="AF12" s="1">
        <v>13</v>
      </c>
      <c r="AG12" s="1">
        <v>8.9</v>
      </c>
      <c r="AH12" s="1">
        <v>17.399999999999999</v>
      </c>
      <c r="AI12" s="1" t="s">
        <v>39</v>
      </c>
      <c r="AJ12" s="1">
        <v>4.9000000000000004</v>
      </c>
      <c r="AK12" s="1">
        <v>3.6</v>
      </c>
      <c r="AL12" s="1">
        <v>6.3</v>
      </c>
      <c r="AM12" s="1">
        <v>5.6</v>
      </c>
      <c r="AN12" s="1">
        <v>4.5</v>
      </c>
      <c r="AO12" s="1">
        <v>6.8</v>
      </c>
      <c r="AP12" s="1" t="s">
        <v>40</v>
      </c>
      <c r="AQ12" s="1">
        <v>0.9</v>
      </c>
      <c r="AR12" s="1">
        <v>0.5</v>
      </c>
      <c r="AS12" s="1">
        <v>1.3</v>
      </c>
      <c r="AT12" s="1">
        <v>1.2</v>
      </c>
      <c r="AU12" s="1">
        <v>1</v>
      </c>
      <c r="AV12" s="1">
        <v>1.4</v>
      </c>
      <c r="AW12" s="1" t="s">
        <v>41</v>
      </c>
      <c r="AX12" s="1">
        <v>0.6</v>
      </c>
      <c r="AY12" s="1">
        <v>0.6</v>
      </c>
      <c r="AZ12" s="1">
        <v>0.6</v>
      </c>
      <c r="BA12" s="1">
        <v>0.7</v>
      </c>
      <c r="BB12" s="1">
        <v>0.5</v>
      </c>
      <c r="BC12" s="1">
        <v>1</v>
      </c>
    </row>
    <row r="13" spans="1:55" x14ac:dyDescent="0.45">
      <c r="A13" s="8">
        <v>7</v>
      </c>
      <c r="B13" s="7" t="s">
        <v>11</v>
      </c>
      <c r="C13" s="7">
        <v>24</v>
      </c>
      <c r="D13" s="7">
        <v>17.399999999999999</v>
      </c>
      <c r="E13" s="7">
        <v>31.2</v>
      </c>
      <c r="F13" s="7">
        <v>23</v>
      </c>
      <c r="G13" s="7">
        <v>18.5</v>
      </c>
      <c r="H13" s="7">
        <v>27.9</v>
      </c>
      <c r="I13" s="7">
        <v>-1.03</v>
      </c>
      <c r="J13" s="7">
        <v>1.08</v>
      </c>
      <c r="K13" s="7">
        <v>-3.33</v>
      </c>
      <c r="M13" s="2" t="s">
        <v>11</v>
      </c>
      <c r="N13" s="5" t="s">
        <v>94</v>
      </c>
      <c r="O13" s="1">
        <v>98.8</v>
      </c>
      <c r="P13" s="1">
        <v>75.599999999999994</v>
      </c>
      <c r="Q13" s="1">
        <v>114.4</v>
      </c>
      <c r="R13" s="1">
        <v>92</v>
      </c>
      <c r="S13" s="1">
        <v>76.8</v>
      </c>
      <c r="T13" s="1">
        <v>101</v>
      </c>
      <c r="U13" s="1" t="s">
        <v>37</v>
      </c>
      <c r="V13" s="1">
        <v>30.2</v>
      </c>
      <c r="W13" s="1">
        <v>22.1</v>
      </c>
      <c r="X13" s="1">
        <v>37.6</v>
      </c>
      <c r="Y13" s="1">
        <v>32.1</v>
      </c>
      <c r="Z13" s="1">
        <v>25.2</v>
      </c>
      <c r="AA13" s="1">
        <v>38.799999999999997</v>
      </c>
      <c r="AB13" s="1" t="s">
        <v>38</v>
      </c>
      <c r="AC13" s="1">
        <v>9.8000000000000007</v>
      </c>
      <c r="AD13" s="1">
        <v>5.9</v>
      </c>
      <c r="AE13" s="1">
        <v>14</v>
      </c>
      <c r="AF13" s="1">
        <v>9.6</v>
      </c>
      <c r="AG13" s="1">
        <v>6.1</v>
      </c>
      <c r="AH13" s="1">
        <v>13.5</v>
      </c>
      <c r="AI13" s="1" t="s">
        <v>39</v>
      </c>
      <c r="AJ13" s="1">
        <v>9</v>
      </c>
      <c r="AK13" s="1">
        <v>6.6</v>
      </c>
      <c r="AL13" s="1">
        <v>11.7</v>
      </c>
      <c r="AM13" s="1">
        <v>9</v>
      </c>
      <c r="AN13" s="1">
        <v>7.8</v>
      </c>
      <c r="AO13" s="1">
        <v>10.4</v>
      </c>
      <c r="AP13" s="1" t="s">
        <v>40</v>
      </c>
      <c r="AQ13" s="1">
        <v>5.9</v>
      </c>
      <c r="AR13" s="1">
        <v>3.6</v>
      </c>
      <c r="AS13" s="1">
        <v>8.4</v>
      </c>
      <c r="AT13" s="1">
        <v>5.5</v>
      </c>
      <c r="AU13" s="1">
        <v>4.5</v>
      </c>
      <c r="AV13" s="1">
        <v>6.6</v>
      </c>
      <c r="AW13" s="1" t="s">
        <v>41</v>
      </c>
      <c r="AX13" s="1">
        <v>5.3</v>
      </c>
      <c r="AY13" s="1">
        <v>2.2000000000000002</v>
      </c>
      <c r="AZ13" s="1">
        <v>9.6</v>
      </c>
      <c r="BA13" s="1">
        <v>3.5</v>
      </c>
      <c r="BB13" s="1">
        <v>2.2999999999999998</v>
      </c>
      <c r="BC13" s="1">
        <v>5.0999999999999996</v>
      </c>
    </row>
    <row r="14" spans="1:55" x14ac:dyDescent="0.45">
      <c r="A14" s="8">
        <v>8</v>
      </c>
      <c r="B14" s="7" t="s">
        <v>47</v>
      </c>
      <c r="C14" s="7">
        <v>12.6</v>
      </c>
      <c r="D14" s="7">
        <v>9.6999999999999993</v>
      </c>
      <c r="E14" s="7">
        <v>15.6</v>
      </c>
      <c r="F14" s="7">
        <v>13.8</v>
      </c>
      <c r="G14" s="7">
        <v>11.1</v>
      </c>
      <c r="H14" s="7">
        <v>16.7</v>
      </c>
      <c r="I14" s="7">
        <v>1.17</v>
      </c>
      <c r="J14" s="7">
        <v>1.34</v>
      </c>
      <c r="K14" s="7">
        <v>1.1000000000000001</v>
      </c>
      <c r="M14" s="2" t="s">
        <v>47</v>
      </c>
      <c r="N14" s="5" t="s">
        <v>94</v>
      </c>
      <c r="O14" s="1">
        <v>56.8</v>
      </c>
      <c r="P14" s="1">
        <v>46</v>
      </c>
      <c r="Q14" s="1">
        <v>62.4</v>
      </c>
      <c r="R14" s="1">
        <v>60</v>
      </c>
      <c r="S14" s="1">
        <v>48.4</v>
      </c>
      <c r="T14" s="1">
        <v>66.3</v>
      </c>
      <c r="U14" s="1" t="s">
        <v>37</v>
      </c>
      <c r="V14" s="1">
        <v>25.7</v>
      </c>
      <c r="W14" s="1">
        <v>20.2</v>
      </c>
      <c r="X14" s="1">
        <v>30.8</v>
      </c>
      <c r="Y14" s="1">
        <v>30.5</v>
      </c>
      <c r="Z14" s="1">
        <v>25.3</v>
      </c>
      <c r="AA14" s="1">
        <v>34.9</v>
      </c>
      <c r="AB14" s="1" t="s">
        <v>38</v>
      </c>
      <c r="AC14" s="1">
        <v>12.1</v>
      </c>
      <c r="AD14" s="1">
        <v>8.1999999999999993</v>
      </c>
      <c r="AE14" s="1">
        <v>15.8</v>
      </c>
      <c r="AF14" s="1">
        <v>15.5</v>
      </c>
      <c r="AG14" s="1">
        <v>12.9</v>
      </c>
      <c r="AH14" s="1">
        <v>18.399999999999999</v>
      </c>
      <c r="AI14" s="1" t="s">
        <v>39</v>
      </c>
      <c r="AJ14" s="1">
        <v>3.3</v>
      </c>
      <c r="AK14" s="1">
        <v>2.9</v>
      </c>
      <c r="AL14" s="1">
        <v>3.8</v>
      </c>
      <c r="AM14" s="1">
        <v>3.5</v>
      </c>
      <c r="AN14" s="1">
        <v>2.8</v>
      </c>
      <c r="AO14" s="1">
        <v>4.3</v>
      </c>
      <c r="AP14" s="1" t="s">
        <v>40</v>
      </c>
      <c r="AQ14" s="1">
        <v>1.3</v>
      </c>
      <c r="AR14" s="1">
        <v>1</v>
      </c>
      <c r="AS14" s="1">
        <v>1.5</v>
      </c>
      <c r="AT14" s="1">
        <v>1.5</v>
      </c>
      <c r="AU14" s="1">
        <v>1.4</v>
      </c>
      <c r="AV14" s="1">
        <v>1.6</v>
      </c>
      <c r="AW14" s="1" t="s">
        <v>41</v>
      </c>
      <c r="AX14" s="1">
        <v>0.3</v>
      </c>
      <c r="AY14" s="1">
        <v>0.2</v>
      </c>
      <c r="AZ14" s="1">
        <v>0.4</v>
      </c>
      <c r="BA14" s="1">
        <v>0.9</v>
      </c>
      <c r="BB14" s="1">
        <v>0.7</v>
      </c>
      <c r="BC14" s="1">
        <v>1.3</v>
      </c>
    </row>
    <row r="15" spans="1:55" x14ac:dyDescent="0.45">
      <c r="A15" s="8">
        <v>9</v>
      </c>
      <c r="B15" s="7" t="s">
        <v>10</v>
      </c>
      <c r="C15" s="7">
        <v>18.2</v>
      </c>
      <c r="D15" s="7">
        <v>13.4</v>
      </c>
      <c r="E15" s="7">
        <v>23.3</v>
      </c>
      <c r="F15" s="7">
        <v>18.7</v>
      </c>
      <c r="G15" s="7">
        <v>14.9</v>
      </c>
      <c r="H15" s="7">
        <v>22.7</v>
      </c>
      <c r="I15" s="7">
        <v>0.44</v>
      </c>
      <c r="J15" s="7">
        <v>1.46</v>
      </c>
      <c r="K15" s="7">
        <v>-0.64</v>
      </c>
      <c r="M15" s="2" t="s">
        <v>10</v>
      </c>
      <c r="N15" s="5" t="s">
        <v>94</v>
      </c>
      <c r="O15" s="1">
        <v>88.1</v>
      </c>
      <c r="P15" s="1">
        <v>68.7</v>
      </c>
      <c r="Q15" s="1">
        <v>100.3</v>
      </c>
      <c r="R15" s="1">
        <v>80.8</v>
      </c>
      <c r="S15" s="1">
        <v>70.7</v>
      </c>
      <c r="T15" s="1">
        <v>85.4</v>
      </c>
      <c r="U15" s="1" t="s">
        <v>37</v>
      </c>
      <c r="V15" s="1">
        <v>20.6</v>
      </c>
      <c r="W15" s="1">
        <v>16.100000000000001</v>
      </c>
      <c r="X15" s="1">
        <v>24.9</v>
      </c>
      <c r="Y15" s="1">
        <v>24.2</v>
      </c>
      <c r="Z15" s="1">
        <v>19.5</v>
      </c>
      <c r="AA15" s="1">
        <v>28.7</v>
      </c>
      <c r="AB15" s="1" t="s">
        <v>38</v>
      </c>
      <c r="AC15" s="1">
        <v>6.4</v>
      </c>
      <c r="AD15" s="1">
        <v>3</v>
      </c>
      <c r="AE15" s="1">
        <v>9.9</v>
      </c>
      <c r="AF15" s="1">
        <v>7.7</v>
      </c>
      <c r="AG15" s="1">
        <v>4</v>
      </c>
      <c r="AH15" s="1">
        <v>11.6</v>
      </c>
      <c r="AI15" s="1" t="s">
        <v>39</v>
      </c>
      <c r="AJ15" s="1">
        <v>5.6</v>
      </c>
      <c r="AK15" s="1">
        <v>3.7</v>
      </c>
      <c r="AL15" s="1">
        <v>7.8</v>
      </c>
      <c r="AM15" s="1">
        <v>6.5</v>
      </c>
      <c r="AN15" s="1">
        <v>4.7</v>
      </c>
      <c r="AO15" s="1">
        <v>8.5</v>
      </c>
      <c r="AP15" s="1" t="s">
        <v>40</v>
      </c>
      <c r="AQ15" s="1">
        <v>3.3</v>
      </c>
      <c r="AR15" s="1">
        <v>2.2999999999999998</v>
      </c>
      <c r="AS15" s="1">
        <v>4.4000000000000004</v>
      </c>
      <c r="AT15" s="1">
        <v>3.5</v>
      </c>
      <c r="AU15" s="1">
        <v>2.4</v>
      </c>
      <c r="AV15" s="1">
        <v>4.7</v>
      </c>
      <c r="AW15" s="1" t="s">
        <v>41</v>
      </c>
      <c r="AX15" s="1">
        <v>2.2000000000000002</v>
      </c>
      <c r="AY15" s="1">
        <v>1.3</v>
      </c>
      <c r="AZ15" s="1">
        <v>3.5</v>
      </c>
      <c r="BA15" s="1">
        <v>2.5</v>
      </c>
      <c r="BB15" s="1">
        <v>1.9</v>
      </c>
      <c r="BC15" s="1">
        <v>3.4</v>
      </c>
    </row>
    <row r="16" spans="1:55" x14ac:dyDescent="0.45">
      <c r="A16" s="8">
        <v>10</v>
      </c>
      <c r="B16" s="7" t="s">
        <v>9</v>
      </c>
      <c r="C16" s="7">
        <v>6.8</v>
      </c>
      <c r="D16" s="7">
        <v>3.9</v>
      </c>
      <c r="E16" s="7">
        <v>9.6</v>
      </c>
      <c r="F16" s="7">
        <v>7.1</v>
      </c>
      <c r="G16" s="7">
        <v>4.7</v>
      </c>
      <c r="H16" s="7">
        <v>9.5</v>
      </c>
      <c r="I16" s="7">
        <v>0.33</v>
      </c>
      <c r="J16" s="7">
        <v>0.75</v>
      </c>
      <c r="K16" s="7">
        <v>-0.13</v>
      </c>
      <c r="M16" s="2" t="s">
        <v>9</v>
      </c>
      <c r="N16" s="5" t="s">
        <v>94</v>
      </c>
      <c r="O16" s="1">
        <v>29.3</v>
      </c>
      <c r="P16" s="1">
        <v>18.5</v>
      </c>
      <c r="Q16" s="1">
        <v>37.1</v>
      </c>
      <c r="R16" s="1">
        <v>28.8</v>
      </c>
      <c r="S16" s="1">
        <v>21.5</v>
      </c>
      <c r="T16" s="1">
        <v>33.200000000000003</v>
      </c>
      <c r="U16" s="1" t="s">
        <v>37</v>
      </c>
      <c r="V16" s="1">
        <v>10.7</v>
      </c>
      <c r="W16" s="1">
        <v>5.0999999999999996</v>
      </c>
      <c r="X16" s="1">
        <v>15.9</v>
      </c>
      <c r="Y16" s="1">
        <v>11.2</v>
      </c>
      <c r="Z16" s="1">
        <v>6.3</v>
      </c>
      <c r="AA16" s="1">
        <v>15.6</v>
      </c>
      <c r="AB16" s="1" t="s">
        <v>38</v>
      </c>
      <c r="AC16" s="1">
        <v>3.6</v>
      </c>
      <c r="AD16" s="1">
        <v>1.5</v>
      </c>
      <c r="AE16" s="1">
        <v>5.6</v>
      </c>
      <c r="AF16" s="1">
        <v>4.4000000000000004</v>
      </c>
      <c r="AG16" s="1">
        <v>2</v>
      </c>
      <c r="AH16" s="1">
        <v>6.6</v>
      </c>
      <c r="AI16" s="1" t="s">
        <v>39</v>
      </c>
      <c r="AJ16" s="1">
        <v>1.6</v>
      </c>
      <c r="AK16" s="1">
        <v>0.9</v>
      </c>
      <c r="AL16" s="1">
        <v>2.2999999999999998</v>
      </c>
      <c r="AM16" s="1">
        <v>2.4</v>
      </c>
      <c r="AN16" s="1">
        <v>1.3</v>
      </c>
      <c r="AO16" s="1">
        <v>3.5</v>
      </c>
      <c r="AP16" s="1" t="s">
        <v>40</v>
      </c>
      <c r="AQ16" s="1">
        <v>0.3</v>
      </c>
      <c r="AR16" s="1">
        <v>0.2</v>
      </c>
      <c r="AS16" s="1">
        <v>0.4</v>
      </c>
      <c r="AT16" s="1">
        <v>0.5</v>
      </c>
      <c r="AU16" s="1">
        <v>0.4</v>
      </c>
      <c r="AV16" s="1">
        <v>0.7</v>
      </c>
      <c r="AW16" s="1" t="s">
        <v>41</v>
      </c>
      <c r="AX16" s="1">
        <v>0.1</v>
      </c>
      <c r="AY16" s="1">
        <v>0.1</v>
      </c>
      <c r="AZ16" s="1">
        <v>0.1</v>
      </c>
      <c r="BA16" s="1">
        <v>0.2</v>
      </c>
      <c r="BB16" s="1">
        <v>0.2</v>
      </c>
      <c r="BC16" s="1">
        <v>0.2</v>
      </c>
    </row>
    <row r="17" spans="1:55" x14ac:dyDescent="0.45">
      <c r="A17" s="8">
        <v>11</v>
      </c>
      <c r="B17" s="7" t="s">
        <v>48</v>
      </c>
      <c r="C17" s="7">
        <v>35.6</v>
      </c>
      <c r="D17" s="7">
        <v>29.1</v>
      </c>
      <c r="E17" s="7">
        <v>42.1</v>
      </c>
      <c r="F17" s="7">
        <v>30.8</v>
      </c>
      <c r="G17" s="7">
        <v>26</v>
      </c>
      <c r="H17" s="7">
        <v>35.4</v>
      </c>
      <c r="I17" s="7">
        <v>-4.76</v>
      </c>
      <c r="J17" s="7">
        <v>-3.07</v>
      </c>
      <c r="K17" s="7">
        <v>-6.7</v>
      </c>
      <c r="M17" s="2" t="s">
        <v>48</v>
      </c>
      <c r="N17" s="5" t="s">
        <v>94</v>
      </c>
      <c r="O17" s="1">
        <v>129.30000000000001</v>
      </c>
      <c r="P17" s="1">
        <v>96.1</v>
      </c>
      <c r="Q17" s="1">
        <v>154.19999999999999</v>
      </c>
      <c r="R17" s="1">
        <v>115</v>
      </c>
      <c r="S17" s="1">
        <v>93.7</v>
      </c>
      <c r="T17" s="1">
        <v>127.2</v>
      </c>
      <c r="U17" s="1" t="s">
        <v>37</v>
      </c>
      <c r="V17" s="1">
        <v>102.8</v>
      </c>
      <c r="W17" s="1">
        <v>90.6</v>
      </c>
      <c r="X17" s="1">
        <v>112.9</v>
      </c>
      <c r="Y17" s="1">
        <v>94.3</v>
      </c>
      <c r="Z17" s="1">
        <v>80.8</v>
      </c>
      <c r="AA17" s="1">
        <v>104.8</v>
      </c>
      <c r="AB17" s="1" t="s">
        <v>38</v>
      </c>
      <c r="AC17" s="1">
        <v>34.5</v>
      </c>
      <c r="AD17" s="1">
        <v>26.7</v>
      </c>
      <c r="AE17" s="1">
        <v>43.1</v>
      </c>
      <c r="AF17" s="1">
        <v>38.9</v>
      </c>
      <c r="AG17" s="1">
        <v>29.9</v>
      </c>
      <c r="AH17" s="1">
        <v>47.5</v>
      </c>
      <c r="AI17" s="1" t="s">
        <v>39</v>
      </c>
      <c r="AJ17" s="1">
        <v>11.9</v>
      </c>
      <c r="AK17" s="1">
        <v>11.1</v>
      </c>
      <c r="AL17" s="1">
        <v>12.8</v>
      </c>
      <c r="AM17" s="1">
        <v>10.7</v>
      </c>
      <c r="AN17" s="1">
        <v>11.1</v>
      </c>
      <c r="AO17" s="1">
        <v>10.3</v>
      </c>
      <c r="AP17" s="1" t="s">
        <v>40</v>
      </c>
      <c r="AQ17" s="1">
        <v>3.1</v>
      </c>
      <c r="AR17" s="1">
        <v>4.2</v>
      </c>
      <c r="AS17" s="1">
        <v>2.1</v>
      </c>
      <c r="AT17" s="1">
        <v>1.7</v>
      </c>
      <c r="AU17" s="1">
        <v>2.4</v>
      </c>
      <c r="AV17" s="1">
        <v>1.1000000000000001</v>
      </c>
      <c r="AW17" s="1" t="s">
        <v>41</v>
      </c>
      <c r="AX17" s="1">
        <v>0.6</v>
      </c>
      <c r="AY17" s="1">
        <v>0.6</v>
      </c>
      <c r="AZ17" s="1">
        <v>0.8</v>
      </c>
      <c r="BA17" s="1">
        <v>1</v>
      </c>
      <c r="BB17" s="1">
        <v>1.1000000000000001</v>
      </c>
      <c r="BC17" s="1">
        <v>0.9</v>
      </c>
    </row>
    <row r="18" spans="1:55" x14ac:dyDescent="0.45">
      <c r="A18" s="8">
        <v>12</v>
      </c>
      <c r="B18" s="7" t="s">
        <v>49</v>
      </c>
      <c r="C18" s="7">
        <v>19.8</v>
      </c>
      <c r="D18" s="7">
        <v>15.5</v>
      </c>
      <c r="E18" s="7">
        <v>24</v>
      </c>
      <c r="F18" s="7">
        <v>19.399999999999999</v>
      </c>
      <c r="G18" s="7">
        <v>14.9</v>
      </c>
      <c r="H18" s="7">
        <v>23.9</v>
      </c>
      <c r="I18" s="7">
        <v>-0.35</v>
      </c>
      <c r="J18" s="7">
        <v>-0.61</v>
      </c>
      <c r="K18" s="7">
        <v>0</v>
      </c>
      <c r="M18" s="2" t="s">
        <v>49</v>
      </c>
      <c r="N18" s="5" t="s">
        <v>94</v>
      </c>
      <c r="O18" s="1">
        <v>80.099999999999994</v>
      </c>
      <c r="P18" s="1">
        <v>66</v>
      </c>
      <c r="Q18" s="1">
        <v>86.9</v>
      </c>
      <c r="R18" s="1">
        <v>77.599999999999994</v>
      </c>
      <c r="S18" s="1">
        <v>60.1</v>
      </c>
      <c r="T18" s="1">
        <v>89</v>
      </c>
      <c r="U18" s="1" t="s">
        <v>37</v>
      </c>
      <c r="V18" s="1">
        <v>40.200000000000003</v>
      </c>
      <c r="W18" s="1">
        <v>30.3</v>
      </c>
      <c r="X18" s="1">
        <v>48.7</v>
      </c>
      <c r="Y18" s="1">
        <v>41.4</v>
      </c>
      <c r="Z18" s="1">
        <v>30.4</v>
      </c>
      <c r="AA18" s="1">
        <v>50.9</v>
      </c>
      <c r="AB18" s="1" t="s">
        <v>38</v>
      </c>
      <c r="AC18" s="1">
        <v>14.9</v>
      </c>
      <c r="AD18" s="1">
        <v>11.2</v>
      </c>
      <c r="AE18" s="1">
        <v>18.8</v>
      </c>
      <c r="AF18" s="1">
        <v>15.7</v>
      </c>
      <c r="AG18" s="1">
        <v>11</v>
      </c>
      <c r="AH18" s="1">
        <v>20.7</v>
      </c>
      <c r="AI18" s="1" t="s">
        <v>39</v>
      </c>
      <c r="AJ18" s="1">
        <v>5</v>
      </c>
      <c r="AK18" s="1">
        <v>4.0999999999999996</v>
      </c>
      <c r="AL18" s="1">
        <v>5.9</v>
      </c>
      <c r="AM18" s="1">
        <v>5.8</v>
      </c>
      <c r="AN18" s="1">
        <v>5.7</v>
      </c>
      <c r="AO18" s="1">
        <v>5.8</v>
      </c>
      <c r="AP18" s="1" t="s">
        <v>40</v>
      </c>
      <c r="AQ18" s="1">
        <v>1.1000000000000001</v>
      </c>
      <c r="AR18" s="1">
        <v>1.1000000000000001</v>
      </c>
      <c r="AS18" s="1">
        <v>1.1000000000000001</v>
      </c>
      <c r="AT18" s="1">
        <v>1.2</v>
      </c>
      <c r="AU18" s="1">
        <v>1.4</v>
      </c>
      <c r="AV18" s="1">
        <v>1</v>
      </c>
      <c r="AW18" s="1" t="s">
        <v>41</v>
      </c>
      <c r="AX18" s="1">
        <v>0.4</v>
      </c>
      <c r="AY18" s="1">
        <v>0.2</v>
      </c>
      <c r="AZ18" s="1">
        <v>0.5</v>
      </c>
      <c r="BA18" s="1">
        <v>0.4</v>
      </c>
      <c r="BB18" s="1">
        <v>0.5</v>
      </c>
      <c r="BC18" s="1">
        <v>0.3</v>
      </c>
    </row>
    <row r="19" spans="1:55" x14ac:dyDescent="0.45">
      <c r="A19" s="8">
        <v>13</v>
      </c>
      <c r="B19" s="7" t="s">
        <v>31</v>
      </c>
      <c r="C19" s="7">
        <v>15.2</v>
      </c>
      <c r="D19" s="7">
        <v>10.6</v>
      </c>
      <c r="E19" s="7">
        <v>19.899999999999999</v>
      </c>
      <c r="F19" s="7">
        <v>14.6</v>
      </c>
      <c r="G19" s="7">
        <v>10.9</v>
      </c>
      <c r="H19" s="7">
        <v>18.3</v>
      </c>
      <c r="I19" s="7">
        <v>-0.64</v>
      </c>
      <c r="J19" s="7">
        <v>0.25</v>
      </c>
      <c r="K19" s="7">
        <v>-1.53</v>
      </c>
      <c r="M19" s="2" t="s">
        <v>31</v>
      </c>
      <c r="N19" s="5" t="s">
        <v>94</v>
      </c>
      <c r="O19" s="1">
        <v>49.7</v>
      </c>
      <c r="P19" s="1">
        <v>34.700000000000003</v>
      </c>
      <c r="Q19" s="1">
        <v>59.8</v>
      </c>
      <c r="R19" s="1">
        <v>44.7</v>
      </c>
      <c r="S19" s="1">
        <v>33.9</v>
      </c>
      <c r="T19" s="1">
        <v>51.3</v>
      </c>
      <c r="U19" s="1" t="s">
        <v>37</v>
      </c>
      <c r="V19" s="1">
        <v>21.5</v>
      </c>
      <c r="W19" s="1">
        <v>14.3</v>
      </c>
      <c r="X19" s="1">
        <v>28.3</v>
      </c>
      <c r="Y19" s="1">
        <v>22.2</v>
      </c>
      <c r="Z19" s="1">
        <v>15.4</v>
      </c>
      <c r="AA19" s="1">
        <v>28.6</v>
      </c>
      <c r="AB19" s="1" t="s">
        <v>38</v>
      </c>
      <c r="AC19" s="1">
        <v>9.6999999999999993</v>
      </c>
      <c r="AD19" s="1">
        <v>6.2</v>
      </c>
      <c r="AE19" s="1">
        <v>13.5</v>
      </c>
      <c r="AF19" s="1">
        <v>8.6999999999999993</v>
      </c>
      <c r="AG19" s="1">
        <v>6</v>
      </c>
      <c r="AH19" s="1">
        <v>11.6</v>
      </c>
      <c r="AI19" s="1" t="s">
        <v>39</v>
      </c>
      <c r="AJ19" s="1">
        <v>5.6</v>
      </c>
      <c r="AK19" s="1">
        <v>3.9</v>
      </c>
      <c r="AL19" s="1">
        <v>7.3</v>
      </c>
      <c r="AM19" s="1">
        <v>4.7</v>
      </c>
      <c r="AN19" s="1">
        <v>3.7</v>
      </c>
      <c r="AO19" s="1">
        <v>5.7</v>
      </c>
      <c r="AP19" s="1" t="s">
        <v>40</v>
      </c>
      <c r="AQ19" s="1">
        <v>2.8</v>
      </c>
      <c r="AR19" s="1">
        <v>2.2999999999999998</v>
      </c>
      <c r="AS19" s="1">
        <v>3.2</v>
      </c>
      <c r="AT19" s="1">
        <v>1.8</v>
      </c>
      <c r="AU19" s="1">
        <v>1.5</v>
      </c>
      <c r="AV19" s="1">
        <v>2</v>
      </c>
      <c r="AW19" s="1" t="s">
        <v>41</v>
      </c>
      <c r="AX19" s="1">
        <v>1.8</v>
      </c>
      <c r="AY19" s="1">
        <v>1.5</v>
      </c>
      <c r="AZ19" s="1">
        <v>2.2999999999999998</v>
      </c>
      <c r="BA19" s="1">
        <v>1.5</v>
      </c>
      <c r="BB19" s="1">
        <v>1.4</v>
      </c>
      <c r="BC19" s="1">
        <v>1.6</v>
      </c>
    </row>
    <row r="20" spans="1:55" x14ac:dyDescent="0.45">
      <c r="A20" s="8">
        <v>14</v>
      </c>
      <c r="B20" s="7" t="s">
        <v>15</v>
      </c>
      <c r="C20" s="7">
        <v>11.1</v>
      </c>
      <c r="D20" s="7">
        <v>7</v>
      </c>
      <c r="E20" s="7">
        <v>15.3</v>
      </c>
      <c r="F20" s="7">
        <v>10.6</v>
      </c>
      <c r="G20" s="7">
        <v>7</v>
      </c>
      <c r="H20" s="7">
        <v>14.1</v>
      </c>
      <c r="I20" s="7">
        <v>-0.56999999999999995</v>
      </c>
      <c r="J20" s="7">
        <v>-0.01</v>
      </c>
      <c r="K20" s="7">
        <v>-1.17</v>
      </c>
      <c r="M20" s="2" t="s">
        <v>15</v>
      </c>
      <c r="N20" s="5" t="s">
        <v>94</v>
      </c>
      <c r="O20" s="1">
        <v>39.1</v>
      </c>
      <c r="P20" s="1">
        <v>25.9</v>
      </c>
      <c r="Q20" s="1">
        <v>48.2</v>
      </c>
      <c r="R20" s="1">
        <v>33.200000000000003</v>
      </c>
      <c r="S20" s="1">
        <v>24</v>
      </c>
      <c r="T20" s="1">
        <v>39.1</v>
      </c>
      <c r="U20" s="1" t="s">
        <v>37</v>
      </c>
      <c r="V20" s="1">
        <v>17.2</v>
      </c>
      <c r="W20" s="1">
        <v>10.3</v>
      </c>
      <c r="X20" s="1">
        <v>23.6</v>
      </c>
      <c r="Y20" s="1">
        <v>16.8</v>
      </c>
      <c r="Z20" s="1">
        <v>10.1</v>
      </c>
      <c r="AA20" s="1">
        <v>22.9</v>
      </c>
      <c r="AB20" s="1" t="s">
        <v>38</v>
      </c>
      <c r="AC20" s="1">
        <v>6.1</v>
      </c>
      <c r="AD20" s="1">
        <v>3.2</v>
      </c>
      <c r="AE20" s="1">
        <v>9.1999999999999993</v>
      </c>
      <c r="AF20" s="1">
        <v>5.7</v>
      </c>
      <c r="AG20" s="1">
        <v>2.9</v>
      </c>
      <c r="AH20" s="1">
        <v>8.5</v>
      </c>
      <c r="AI20" s="1" t="s">
        <v>39</v>
      </c>
      <c r="AJ20" s="1">
        <v>2.6</v>
      </c>
      <c r="AK20" s="1">
        <v>1.5</v>
      </c>
      <c r="AL20" s="1">
        <v>3.7</v>
      </c>
      <c r="AM20" s="1">
        <v>2.9</v>
      </c>
      <c r="AN20" s="1">
        <v>1.9</v>
      </c>
      <c r="AO20" s="1">
        <v>4</v>
      </c>
      <c r="AP20" s="1" t="s">
        <v>40</v>
      </c>
      <c r="AQ20" s="1">
        <v>0.8</v>
      </c>
      <c r="AR20" s="1">
        <v>0.5</v>
      </c>
      <c r="AS20" s="1">
        <v>1.2</v>
      </c>
      <c r="AT20" s="1">
        <v>1</v>
      </c>
      <c r="AU20" s="1">
        <v>0.7</v>
      </c>
      <c r="AV20" s="1">
        <v>1.3</v>
      </c>
      <c r="AW20" s="1" t="s">
        <v>41</v>
      </c>
      <c r="AX20" s="1">
        <v>0.7</v>
      </c>
      <c r="AY20" s="1">
        <v>0.4</v>
      </c>
      <c r="AZ20" s="1">
        <v>1</v>
      </c>
      <c r="BA20" s="1">
        <v>0.6</v>
      </c>
      <c r="BB20" s="1">
        <v>0.4</v>
      </c>
      <c r="BC20" s="1">
        <v>0.8</v>
      </c>
    </row>
    <row r="21" spans="1:55" x14ac:dyDescent="0.45">
      <c r="A21" s="8">
        <v>15</v>
      </c>
      <c r="B21" s="7" t="s">
        <v>51</v>
      </c>
      <c r="C21" s="7">
        <v>17.100000000000001</v>
      </c>
      <c r="D21" s="7">
        <v>14</v>
      </c>
      <c r="E21" s="7">
        <v>20.3</v>
      </c>
      <c r="F21" s="7">
        <v>18.399999999999999</v>
      </c>
      <c r="G21" s="7">
        <v>15.2</v>
      </c>
      <c r="H21" s="7">
        <v>21.7</v>
      </c>
      <c r="I21" s="7">
        <v>1.33</v>
      </c>
      <c r="J21" s="7">
        <v>1.19</v>
      </c>
      <c r="K21" s="7">
        <v>1.44</v>
      </c>
      <c r="M21" s="2" t="s">
        <v>51</v>
      </c>
      <c r="N21" s="5" t="s">
        <v>94</v>
      </c>
      <c r="O21" s="1">
        <v>64.900000000000006</v>
      </c>
      <c r="P21" s="1">
        <v>57.8</v>
      </c>
      <c r="Q21" s="1">
        <v>65.8</v>
      </c>
      <c r="R21" s="1">
        <v>76.5</v>
      </c>
      <c r="S21" s="1">
        <v>67.599999999999994</v>
      </c>
      <c r="T21" s="1">
        <v>79</v>
      </c>
      <c r="U21" s="1" t="s">
        <v>37</v>
      </c>
      <c r="V21" s="1">
        <v>55.3</v>
      </c>
      <c r="W21" s="1">
        <v>41.5</v>
      </c>
      <c r="X21" s="1">
        <v>68.5</v>
      </c>
      <c r="Y21" s="1">
        <v>44.2</v>
      </c>
      <c r="Z21" s="1">
        <v>33</v>
      </c>
      <c r="AA21" s="1">
        <v>54.3</v>
      </c>
      <c r="AB21" s="1" t="s">
        <v>38</v>
      </c>
      <c r="AC21" s="1">
        <v>17.600000000000001</v>
      </c>
      <c r="AD21" s="1">
        <v>12.9</v>
      </c>
      <c r="AE21" s="1">
        <v>23</v>
      </c>
      <c r="AF21" s="1">
        <v>21.7</v>
      </c>
      <c r="AG21" s="1">
        <v>15.6</v>
      </c>
      <c r="AH21" s="1">
        <v>28.1</v>
      </c>
      <c r="AI21" s="1" t="s">
        <v>39</v>
      </c>
      <c r="AJ21" s="1">
        <v>4.7</v>
      </c>
      <c r="AK21" s="1">
        <v>4.0999999999999996</v>
      </c>
      <c r="AL21" s="1">
        <v>5.4</v>
      </c>
      <c r="AM21" s="1">
        <v>5.8</v>
      </c>
      <c r="AN21" s="1">
        <v>5.2</v>
      </c>
      <c r="AO21" s="1">
        <v>6.5</v>
      </c>
      <c r="AP21" s="1" t="s">
        <v>40</v>
      </c>
      <c r="AQ21" s="1">
        <v>1.2</v>
      </c>
      <c r="AR21" s="1">
        <v>1.3</v>
      </c>
      <c r="AS21" s="1">
        <v>1.1000000000000001</v>
      </c>
      <c r="AT21" s="1">
        <v>1.4</v>
      </c>
      <c r="AU21" s="1">
        <v>1.2</v>
      </c>
      <c r="AV21" s="1">
        <v>1.5</v>
      </c>
      <c r="AW21" s="1" t="s">
        <v>41</v>
      </c>
      <c r="AX21" s="1">
        <v>0.3</v>
      </c>
      <c r="AY21" s="1">
        <v>0.4</v>
      </c>
      <c r="AZ21" s="1">
        <v>0.2</v>
      </c>
      <c r="BA21" s="1">
        <v>0.7</v>
      </c>
      <c r="BB21" s="1">
        <v>0.9</v>
      </c>
      <c r="BC21" s="1">
        <v>0.5</v>
      </c>
    </row>
    <row r="22" spans="1:55" x14ac:dyDescent="0.45">
      <c r="A22" s="8">
        <v>16</v>
      </c>
      <c r="B22" s="7" t="s">
        <v>95</v>
      </c>
      <c r="C22" s="7">
        <v>26.3</v>
      </c>
      <c r="D22" s="7">
        <v>20.3</v>
      </c>
      <c r="E22" s="7">
        <v>32.200000000000003</v>
      </c>
      <c r="F22" s="7">
        <v>20.399999999999999</v>
      </c>
      <c r="G22" s="7">
        <v>16</v>
      </c>
      <c r="H22" s="7">
        <v>24.7</v>
      </c>
      <c r="I22" s="7">
        <v>-5.91</v>
      </c>
      <c r="J22" s="7">
        <v>-4.32</v>
      </c>
      <c r="K22" s="7">
        <v>-7.45</v>
      </c>
      <c r="M22" s="2" t="s">
        <v>50</v>
      </c>
      <c r="N22" s="5" t="s">
        <v>94</v>
      </c>
      <c r="O22" s="1">
        <v>113</v>
      </c>
      <c r="P22" s="1">
        <v>96.8</v>
      </c>
      <c r="Q22" s="1">
        <v>118.7</v>
      </c>
      <c r="R22" s="1">
        <v>72.099999999999994</v>
      </c>
      <c r="S22" s="1">
        <v>63.8</v>
      </c>
      <c r="T22" s="1">
        <v>74.5</v>
      </c>
      <c r="U22" s="1" t="s">
        <v>37</v>
      </c>
      <c r="V22" s="1">
        <v>57</v>
      </c>
      <c r="W22" s="1">
        <v>40.5</v>
      </c>
      <c r="X22" s="1">
        <v>71.7</v>
      </c>
      <c r="Y22" s="1">
        <v>51.1</v>
      </c>
      <c r="Z22" s="1">
        <v>35.9</v>
      </c>
      <c r="AA22" s="1">
        <v>64.599999999999994</v>
      </c>
      <c r="AB22" s="1" t="s">
        <v>38</v>
      </c>
      <c r="AC22" s="1">
        <v>20.7</v>
      </c>
      <c r="AD22" s="1">
        <v>14</v>
      </c>
      <c r="AE22" s="1">
        <v>27</v>
      </c>
      <c r="AF22" s="1">
        <v>18</v>
      </c>
      <c r="AG22" s="1">
        <v>12.6</v>
      </c>
      <c r="AH22" s="1">
        <v>22.9</v>
      </c>
      <c r="AI22" s="1" t="s">
        <v>39</v>
      </c>
      <c r="AJ22" s="1">
        <v>6.5</v>
      </c>
      <c r="AK22" s="1">
        <v>4.9000000000000004</v>
      </c>
      <c r="AL22" s="1">
        <v>8</v>
      </c>
      <c r="AM22" s="1">
        <v>7.4</v>
      </c>
      <c r="AN22" s="1">
        <v>6</v>
      </c>
      <c r="AO22" s="1">
        <v>8.8000000000000007</v>
      </c>
      <c r="AP22" s="1" t="s">
        <v>40</v>
      </c>
      <c r="AQ22" s="1">
        <v>1.8</v>
      </c>
      <c r="AR22" s="1">
        <v>1.1000000000000001</v>
      </c>
      <c r="AS22" s="1">
        <v>2.4</v>
      </c>
      <c r="AT22" s="1">
        <v>1.7</v>
      </c>
      <c r="AU22" s="1">
        <v>1.3</v>
      </c>
      <c r="AV22" s="1">
        <v>2.2000000000000002</v>
      </c>
      <c r="AW22" s="1" t="s">
        <v>41</v>
      </c>
      <c r="AX22" s="1">
        <v>0.7</v>
      </c>
      <c r="AY22" s="1">
        <v>0.7</v>
      </c>
      <c r="AZ22" s="1">
        <v>0.7</v>
      </c>
      <c r="BA22" s="1">
        <v>1.3</v>
      </c>
      <c r="BB22" s="1">
        <v>0.6</v>
      </c>
      <c r="BC22" s="1">
        <v>2.1</v>
      </c>
    </row>
    <row r="23" spans="1:55" x14ac:dyDescent="0.45">
      <c r="A23" s="8">
        <v>17</v>
      </c>
      <c r="B23" s="7" t="s">
        <v>52</v>
      </c>
      <c r="C23" s="7">
        <v>27</v>
      </c>
      <c r="D23" s="7">
        <v>19.2</v>
      </c>
      <c r="E23" s="7">
        <v>34.4</v>
      </c>
      <c r="F23" s="7">
        <v>26</v>
      </c>
      <c r="G23" s="7">
        <v>19.2</v>
      </c>
      <c r="H23" s="7">
        <v>32.6</v>
      </c>
      <c r="I23" s="7">
        <v>-1.05</v>
      </c>
      <c r="J23" s="7">
        <v>-7.0000000000000007E-2</v>
      </c>
      <c r="K23" s="7">
        <v>-1.85</v>
      </c>
      <c r="M23" s="2" t="s">
        <v>52</v>
      </c>
      <c r="N23" s="5" t="s">
        <v>94</v>
      </c>
      <c r="O23" s="1">
        <v>94.3</v>
      </c>
      <c r="P23" s="1">
        <v>74.599999999999994</v>
      </c>
      <c r="Q23" s="1">
        <v>105.5</v>
      </c>
      <c r="R23" s="1">
        <v>91.8</v>
      </c>
      <c r="S23" s="1">
        <v>79.099999999999994</v>
      </c>
      <c r="T23" s="1">
        <v>96.2</v>
      </c>
      <c r="U23" s="1" t="s">
        <v>37</v>
      </c>
      <c r="V23" s="1">
        <v>62.8</v>
      </c>
      <c r="W23" s="1">
        <v>39.700000000000003</v>
      </c>
      <c r="X23" s="1">
        <v>82.4</v>
      </c>
      <c r="Y23" s="1">
        <v>66.599999999999994</v>
      </c>
      <c r="Z23" s="1">
        <v>43.3</v>
      </c>
      <c r="AA23" s="1">
        <v>86.1</v>
      </c>
      <c r="AB23" s="1" t="s">
        <v>38</v>
      </c>
      <c r="AC23" s="1">
        <v>26.8</v>
      </c>
      <c r="AD23" s="1">
        <v>16.100000000000001</v>
      </c>
      <c r="AE23" s="1">
        <v>36.9</v>
      </c>
      <c r="AF23" s="1">
        <v>25.9</v>
      </c>
      <c r="AG23" s="1">
        <v>14.1</v>
      </c>
      <c r="AH23" s="1">
        <v>37.5</v>
      </c>
      <c r="AI23" s="1" t="s">
        <v>39</v>
      </c>
      <c r="AJ23" s="1">
        <v>6.8</v>
      </c>
      <c r="AK23" s="1">
        <v>4.2</v>
      </c>
      <c r="AL23" s="1">
        <v>9.1999999999999993</v>
      </c>
      <c r="AM23" s="1">
        <v>8.1</v>
      </c>
      <c r="AN23" s="1">
        <v>6.8</v>
      </c>
      <c r="AO23" s="1">
        <v>9.4</v>
      </c>
      <c r="AP23" s="1" t="s">
        <v>40</v>
      </c>
      <c r="AQ23" s="1">
        <v>1.1000000000000001</v>
      </c>
      <c r="AR23" s="1">
        <v>0.8</v>
      </c>
      <c r="AS23" s="1">
        <v>1.4</v>
      </c>
      <c r="AT23" s="1">
        <v>1</v>
      </c>
      <c r="AU23" s="1">
        <v>0.9</v>
      </c>
      <c r="AV23" s="1">
        <v>1.1000000000000001</v>
      </c>
      <c r="AW23" s="1" t="s">
        <v>41</v>
      </c>
      <c r="AX23" s="1">
        <v>0.3</v>
      </c>
      <c r="AY23" s="1">
        <v>0.3</v>
      </c>
      <c r="AZ23" s="1">
        <v>0.3</v>
      </c>
      <c r="BA23" s="1">
        <v>0.7</v>
      </c>
      <c r="BB23" s="1">
        <v>0.6</v>
      </c>
      <c r="BC23" s="1">
        <v>0.7</v>
      </c>
    </row>
    <row r="24" spans="1:55" x14ac:dyDescent="0.45">
      <c r="A24" s="8">
        <v>18</v>
      </c>
      <c r="B24" s="7" t="s">
        <v>8</v>
      </c>
      <c r="C24" s="7">
        <v>9</v>
      </c>
      <c r="D24" s="7">
        <v>5.8</v>
      </c>
      <c r="E24" s="7">
        <v>12.4</v>
      </c>
      <c r="F24" s="7">
        <v>11</v>
      </c>
      <c r="G24" s="7">
        <v>7.9</v>
      </c>
      <c r="H24" s="7">
        <v>14.3</v>
      </c>
      <c r="I24" s="7">
        <v>2</v>
      </c>
      <c r="J24" s="7">
        <v>2.04</v>
      </c>
      <c r="K24" s="7">
        <v>1.92</v>
      </c>
      <c r="M24" s="2" t="s">
        <v>8</v>
      </c>
      <c r="N24" s="5" t="s">
        <v>94</v>
      </c>
      <c r="O24" s="1">
        <v>47.3</v>
      </c>
      <c r="P24" s="1">
        <v>34.200000000000003</v>
      </c>
      <c r="Q24" s="1">
        <v>55.5</v>
      </c>
      <c r="R24" s="1">
        <v>55.7</v>
      </c>
      <c r="S24" s="1">
        <v>45.1</v>
      </c>
      <c r="T24" s="1">
        <v>61.1</v>
      </c>
      <c r="U24" s="1" t="s">
        <v>37</v>
      </c>
      <c r="V24" s="1">
        <v>14.4</v>
      </c>
      <c r="W24" s="1">
        <v>8.1999999999999993</v>
      </c>
      <c r="X24" s="1">
        <v>20.7</v>
      </c>
      <c r="Y24" s="1">
        <v>15.6</v>
      </c>
      <c r="Z24" s="1">
        <v>10.1</v>
      </c>
      <c r="AA24" s="1">
        <v>21.1</v>
      </c>
      <c r="AB24" s="1" t="s">
        <v>38</v>
      </c>
      <c r="AC24" s="1">
        <v>4.3</v>
      </c>
      <c r="AD24" s="1">
        <v>1.9</v>
      </c>
      <c r="AE24" s="1">
        <v>6.8</v>
      </c>
      <c r="AF24" s="1">
        <v>5.3</v>
      </c>
      <c r="AG24" s="1">
        <v>2.7</v>
      </c>
      <c r="AH24" s="1">
        <v>8</v>
      </c>
      <c r="AI24" s="1" t="s">
        <v>39</v>
      </c>
      <c r="AJ24" s="1">
        <v>2.4</v>
      </c>
      <c r="AK24" s="1">
        <v>1.3</v>
      </c>
      <c r="AL24" s="1">
        <v>3.5</v>
      </c>
      <c r="AM24" s="1">
        <v>4</v>
      </c>
      <c r="AN24" s="1">
        <v>2.6</v>
      </c>
      <c r="AO24" s="1">
        <v>5.4</v>
      </c>
      <c r="AP24" s="1" t="s">
        <v>40</v>
      </c>
      <c r="AQ24" s="1">
        <v>0.9</v>
      </c>
      <c r="AR24" s="1">
        <v>0.5</v>
      </c>
      <c r="AS24" s="1">
        <v>1.2</v>
      </c>
      <c r="AT24" s="1">
        <v>1.4</v>
      </c>
      <c r="AU24" s="1">
        <v>0.8</v>
      </c>
      <c r="AV24" s="1">
        <v>2.2000000000000002</v>
      </c>
      <c r="AW24" s="1" t="s">
        <v>41</v>
      </c>
      <c r="AX24" s="1">
        <v>0.2</v>
      </c>
      <c r="AY24" s="1">
        <v>0.2</v>
      </c>
      <c r="AZ24" s="1">
        <v>0.3</v>
      </c>
      <c r="BA24" s="1">
        <v>0.4</v>
      </c>
      <c r="BB24" s="1">
        <v>0.3</v>
      </c>
      <c r="BC24" s="1">
        <v>0.6</v>
      </c>
    </row>
    <row r="25" spans="1:55" x14ac:dyDescent="0.45">
      <c r="A25" s="8">
        <v>19</v>
      </c>
      <c r="B25" s="7" t="s">
        <v>53</v>
      </c>
      <c r="C25" s="7">
        <v>14.2</v>
      </c>
      <c r="D25" s="7">
        <v>10.7</v>
      </c>
      <c r="E25" s="7">
        <v>17.7</v>
      </c>
      <c r="F25" s="7">
        <v>14.6</v>
      </c>
      <c r="G25" s="7">
        <v>11</v>
      </c>
      <c r="H25" s="7">
        <v>18.3</v>
      </c>
      <c r="I25" s="7">
        <v>0.36</v>
      </c>
      <c r="J25" s="7">
        <v>0.25</v>
      </c>
      <c r="K25" s="7">
        <v>0.51</v>
      </c>
      <c r="M25" s="2" t="s">
        <v>53</v>
      </c>
      <c r="N25" s="5" t="s">
        <v>94</v>
      </c>
      <c r="O25" s="1">
        <v>57.5</v>
      </c>
      <c r="P25" s="1">
        <v>44.1</v>
      </c>
      <c r="Q25" s="1">
        <v>65.2</v>
      </c>
      <c r="R25" s="1">
        <v>61.5</v>
      </c>
      <c r="S25" s="1">
        <v>47.6</v>
      </c>
      <c r="T25" s="1">
        <v>70</v>
      </c>
      <c r="U25" s="1" t="s">
        <v>37</v>
      </c>
      <c r="V25" s="1">
        <v>34.4</v>
      </c>
      <c r="W25" s="1">
        <v>25.7</v>
      </c>
      <c r="X25" s="1">
        <v>42</v>
      </c>
      <c r="Y25" s="1">
        <v>31.8</v>
      </c>
      <c r="Z25" s="1">
        <v>22</v>
      </c>
      <c r="AA25" s="1">
        <v>40.700000000000003</v>
      </c>
      <c r="AB25" s="1" t="s">
        <v>38</v>
      </c>
      <c r="AC25" s="1">
        <v>14.9</v>
      </c>
      <c r="AD25" s="1">
        <v>11.3</v>
      </c>
      <c r="AE25" s="1">
        <v>18.899999999999999</v>
      </c>
      <c r="AF25" s="1">
        <v>16.399999999999999</v>
      </c>
      <c r="AG25" s="1">
        <v>12.7</v>
      </c>
      <c r="AH25" s="1">
        <v>20.399999999999999</v>
      </c>
      <c r="AI25" s="1" t="s">
        <v>39</v>
      </c>
      <c r="AJ25" s="1">
        <v>4.7</v>
      </c>
      <c r="AK25" s="1">
        <v>3.5</v>
      </c>
      <c r="AL25" s="1">
        <v>6</v>
      </c>
      <c r="AM25" s="1">
        <v>5.2</v>
      </c>
      <c r="AN25" s="1">
        <v>3.7</v>
      </c>
      <c r="AO25" s="1">
        <v>6.8</v>
      </c>
      <c r="AP25" s="1" t="s">
        <v>40</v>
      </c>
      <c r="AQ25" s="1">
        <v>1.3</v>
      </c>
      <c r="AR25" s="1">
        <v>1.1000000000000001</v>
      </c>
      <c r="AS25" s="1">
        <v>1.5</v>
      </c>
      <c r="AT25" s="1">
        <v>1.4</v>
      </c>
      <c r="AU25" s="1">
        <v>1</v>
      </c>
      <c r="AV25" s="1">
        <v>1.8</v>
      </c>
      <c r="AW25" s="1" t="s">
        <v>41</v>
      </c>
      <c r="AX25" s="1">
        <v>1.2</v>
      </c>
      <c r="AY25" s="1">
        <v>0.8</v>
      </c>
      <c r="AZ25" s="1">
        <v>1.7</v>
      </c>
      <c r="BA25" s="1">
        <v>1.8</v>
      </c>
      <c r="BB25" s="1">
        <v>1</v>
      </c>
      <c r="BC25" s="1">
        <v>2.6</v>
      </c>
    </row>
    <row r="26" spans="1:55" x14ac:dyDescent="0.45">
      <c r="A26" s="8">
        <v>20</v>
      </c>
      <c r="B26" s="7" t="s">
        <v>7</v>
      </c>
      <c r="C26" s="7">
        <v>13.1</v>
      </c>
      <c r="D26" s="7">
        <v>8.9</v>
      </c>
      <c r="E26" s="7">
        <v>17.399999999999999</v>
      </c>
      <c r="F26" s="7">
        <v>15.1</v>
      </c>
      <c r="G26" s="7">
        <v>10.199999999999999</v>
      </c>
      <c r="H26" s="7">
        <v>20.2</v>
      </c>
      <c r="I26" s="7">
        <v>1.99</v>
      </c>
      <c r="J26" s="7">
        <v>1.3</v>
      </c>
      <c r="K26" s="7">
        <v>2.76</v>
      </c>
      <c r="M26" s="2" t="s">
        <v>7</v>
      </c>
      <c r="N26" s="5" t="s">
        <v>94</v>
      </c>
      <c r="O26" s="1">
        <v>59.8</v>
      </c>
      <c r="P26" s="1">
        <v>42.4</v>
      </c>
      <c r="Q26" s="1">
        <v>70.8</v>
      </c>
      <c r="R26" s="1">
        <v>59.1</v>
      </c>
      <c r="S26" s="1">
        <v>42.7</v>
      </c>
      <c r="T26" s="1">
        <v>69.7</v>
      </c>
      <c r="U26" s="1" t="s">
        <v>37</v>
      </c>
      <c r="V26" s="1">
        <v>18.5</v>
      </c>
      <c r="W26" s="1">
        <v>13.1</v>
      </c>
      <c r="X26" s="1">
        <v>23.8</v>
      </c>
      <c r="Y26" s="1">
        <v>27.4</v>
      </c>
      <c r="Z26" s="1">
        <v>17</v>
      </c>
      <c r="AA26" s="1">
        <v>37.200000000000003</v>
      </c>
      <c r="AB26" s="1" t="s">
        <v>38</v>
      </c>
      <c r="AC26" s="1">
        <v>6.5</v>
      </c>
      <c r="AD26" s="1">
        <v>3.9</v>
      </c>
      <c r="AE26" s="1">
        <v>9.1999999999999993</v>
      </c>
      <c r="AF26" s="1">
        <v>10.199999999999999</v>
      </c>
      <c r="AG26" s="1">
        <v>6.5</v>
      </c>
      <c r="AH26" s="1">
        <v>14.1</v>
      </c>
      <c r="AI26" s="1" t="s">
        <v>39</v>
      </c>
      <c r="AJ26" s="1">
        <v>3.3</v>
      </c>
      <c r="AK26" s="1">
        <v>2</v>
      </c>
      <c r="AL26" s="1">
        <v>4.7</v>
      </c>
      <c r="AM26" s="1">
        <v>4.5</v>
      </c>
      <c r="AN26" s="1">
        <v>3</v>
      </c>
      <c r="AO26" s="1">
        <v>6.1</v>
      </c>
      <c r="AP26" s="1" t="s">
        <v>40</v>
      </c>
      <c r="AQ26" s="1">
        <v>1.3</v>
      </c>
      <c r="AR26" s="1">
        <v>0.8</v>
      </c>
      <c r="AS26" s="1">
        <v>1.9</v>
      </c>
      <c r="AT26" s="1">
        <v>1.7</v>
      </c>
      <c r="AU26" s="1">
        <v>1.2</v>
      </c>
      <c r="AV26" s="1">
        <v>2.2999999999999998</v>
      </c>
      <c r="AW26" s="1" t="s">
        <v>41</v>
      </c>
      <c r="AX26" s="1">
        <v>1.4</v>
      </c>
      <c r="AY26" s="1">
        <v>1</v>
      </c>
      <c r="AZ26" s="1">
        <v>2</v>
      </c>
      <c r="BA26" s="1">
        <v>1.4</v>
      </c>
      <c r="BB26" s="1">
        <v>1.2</v>
      </c>
      <c r="BC26" s="1">
        <v>1.8</v>
      </c>
    </row>
    <row r="27" spans="1:55" x14ac:dyDescent="0.45">
      <c r="A27" s="8">
        <v>21</v>
      </c>
      <c r="B27" s="7" t="s">
        <v>54</v>
      </c>
      <c r="C27" s="7">
        <v>22.2</v>
      </c>
      <c r="D27" s="7">
        <v>17.8</v>
      </c>
      <c r="E27" s="7">
        <v>26.7</v>
      </c>
      <c r="F27" s="7">
        <v>24.3</v>
      </c>
      <c r="G27" s="7">
        <v>18.899999999999999</v>
      </c>
      <c r="H27" s="7">
        <v>29.6</v>
      </c>
      <c r="I27" s="7">
        <v>2.0499999999999998</v>
      </c>
      <c r="J27" s="7">
        <v>1.1000000000000001</v>
      </c>
      <c r="K27" s="7">
        <v>2.91</v>
      </c>
      <c r="M27" s="2" t="s">
        <v>54</v>
      </c>
      <c r="N27" s="5" t="s">
        <v>94</v>
      </c>
      <c r="O27" s="1">
        <v>96.6</v>
      </c>
      <c r="P27" s="1">
        <v>83.6</v>
      </c>
      <c r="Q27" s="1">
        <v>100</v>
      </c>
      <c r="R27" s="1">
        <v>94.6</v>
      </c>
      <c r="S27" s="1">
        <v>77.599999999999994</v>
      </c>
      <c r="T27" s="1">
        <v>101.8</v>
      </c>
      <c r="U27" s="1" t="s">
        <v>37</v>
      </c>
      <c r="V27" s="1">
        <v>58.8</v>
      </c>
      <c r="W27" s="1">
        <v>43.2</v>
      </c>
      <c r="X27" s="1">
        <v>73</v>
      </c>
      <c r="Y27" s="1">
        <v>74.3</v>
      </c>
      <c r="Z27" s="1">
        <v>55.2</v>
      </c>
      <c r="AA27" s="1">
        <v>91.1</v>
      </c>
      <c r="AB27" s="1" t="s">
        <v>38</v>
      </c>
      <c r="AC27" s="1">
        <v>21.2</v>
      </c>
      <c r="AD27" s="1">
        <v>15.3</v>
      </c>
      <c r="AE27" s="1">
        <v>27</v>
      </c>
      <c r="AF27" s="1">
        <v>24.2</v>
      </c>
      <c r="AG27" s="1">
        <v>18.399999999999999</v>
      </c>
      <c r="AH27" s="1">
        <v>30</v>
      </c>
      <c r="AI27" s="1" t="s">
        <v>39</v>
      </c>
      <c r="AJ27" s="1">
        <v>6.1</v>
      </c>
      <c r="AK27" s="1">
        <v>5</v>
      </c>
      <c r="AL27" s="1">
        <v>7.4</v>
      </c>
      <c r="AM27" s="1">
        <v>8</v>
      </c>
      <c r="AN27" s="1">
        <v>6.4</v>
      </c>
      <c r="AO27" s="1">
        <v>9.6</v>
      </c>
      <c r="AP27" s="1" t="s">
        <v>40</v>
      </c>
      <c r="AQ27" s="1">
        <v>0.4</v>
      </c>
      <c r="AR27" s="1">
        <v>0.2</v>
      </c>
      <c r="AS27" s="1">
        <v>0.6</v>
      </c>
      <c r="AT27" s="1">
        <v>0.6</v>
      </c>
      <c r="AU27" s="1">
        <v>0.6</v>
      </c>
      <c r="AV27" s="1">
        <v>0.6</v>
      </c>
      <c r="AW27" s="1" t="s">
        <v>41</v>
      </c>
      <c r="AX27" s="1">
        <v>0.1</v>
      </c>
      <c r="AY27" s="1">
        <v>0.2</v>
      </c>
      <c r="AZ27" s="1">
        <v>0</v>
      </c>
      <c r="BA27" s="1">
        <v>0</v>
      </c>
      <c r="BB27" s="1">
        <v>0</v>
      </c>
      <c r="BC27" s="1">
        <v>0</v>
      </c>
    </row>
    <row r="28" spans="1:55" x14ac:dyDescent="0.45">
      <c r="A28" s="8">
        <v>22</v>
      </c>
      <c r="B28" s="7" t="s">
        <v>6</v>
      </c>
      <c r="C28" s="7">
        <v>13.7</v>
      </c>
      <c r="D28" s="7">
        <v>9.4</v>
      </c>
      <c r="E28" s="7">
        <v>18.100000000000001</v>
      </c>
      <c r="F28" s="7">
        <v>14.3</v>
      </c>
      <c r="G28" s="7">
        <v>10.5</v>
      </c>
      <c r="H28" s="7">
        <v>18.3</v>
      </c>
      <c r="I28" s="7">
        <v>0.66</v>
      </c>
      <c r="J28" s="7">
        <v>1.1200000000000001</v>
      </c>
      <c r="K28" s="7">
        <v>0.22</v>
      </c>
      <c r="M28" s="2" t="s">
        <v>6</v>
      </c>
      <c r="N28" s="5" t="s">
        <v>94</v>
      </c>
      <c r="O28" s="1">
        <v>67.3</v>
      </c>
      <c r="P28" s="1">
        <v>49.7</v>
      </c>
      <c r="Q28" s="1">
        <v>78.3</v>
      </c>
      <c r="R28" s="1">
        <v>64.099999999999994</v>
      </c>
      <c r="S28" s="1">
        <v>51.7</v>
      </c>
      <c r="T28" s="1">
        <v>71</v>
      </c>
      <c r="U28" s="1" t="s">
        <v>37</v>
      </c>
      <c r="V28" s="1">
        <v>18</v>
      </c>
      <c r="W28" s="1">
        <v>12.6</v>
      </c>
      <c r="X28" s="1">
        <v>22.9</v>
      </c>
      <c r="Y28" s="1">
        <v>19</v>
      </c>
      <c r="Z28" s="1">
        <v>13.5</v>
      </c>
      <c r="AA28" s="1">
        <v>24.4</v>
      </c>
      <c r="AB28" s="1" t="s">
        <v>38</v>
      </c>
      <c r="AC28" s="1">
        <v>5.0999999999999996</v>
      </c>
      <c r="AD28" s="1">
        <v>2.4</v>
      </c>
      <c r="AE28" s="1">
        <v>7.8</v>
      </c>
      <c r="AF28" s="1">
        <v>5.9</v>
      </c>
      <c r="AG28" s="1">
        <v>3</v>
      </c>
      <c r="AH28" s="1">
        <v>8.9</v>
      </c>
      <c r="AI28" s="1" t="s">
        <v>39</v>
      </c>
      <c r="AJ28" s="1">
        <v>3.6</v>
      </c>
      <c r="AK28" s="1">
        <v>2.2999999999999998</v>
      </c>
      <c r="AL28" s="1">
        <v>5.0999999999999996</v>
      </c>
      <c r="AM28" s="1">
        <v>5</v>
      </c>
      <c r="AN28" s="1">
        <v>3.5</v>
      </c>
      <c r="AO28" s="1">
        <v>6.5</v>
      </c>
      <c r="AP28" s="1" t="s">
        <v>40</v>
      </c>
      <c r="AQ28" s="1">
        <v>1.7</v>
      </c>
      <c r="AR28" s="1">
        <v>1.1000000000000001</v>
      </c>
      <c r="AS28" s="1">
        <v>2.4</v>
      </c>
      <c r="AT28" s="1">
        <v>2.1</v>
      </c>
      <c r="AU28" s="1">
        <v>1.4</v>
      </c>
      <c r="AV28" s="1">
        <v>2.8</v>
      </c>
      <c r="AW28" s="1" t="s">
        <v>41</v>
      </c>
      <c r="AX28" s="1">
        <v>0.8</v>
      </c>
      <c r="AY28" s="1">
        <v>0.5</v>
      </c>
      <c r="AZ28" s="1">
        <v>1.3</v>
      </c>
      <c r="BA28" s="1">
        <v>0.9</v>
      </c>
      <c r="BB28" s="1">
        <v>0.6</v>
      </c>
      <c r="BC28" s="1">
        <v>1.3</v>
      </c>
    </row>
    <row r="29" spans="1:55" x14ac:dyDescent="0.45">
      <c r="A29" s="8">
        <v>23</v>
      </c>
      <c r="B29" s="7" t="s">
        <v>55</v>
      </c>
      <c r="C29" s="7">
        <v>20.6</v>
      </c>
      <c r="D29" s="7">
        <v>17.8</v>
      </c>
      <c r="E29" s="7">
        <v>23.3</v>
      </c>
      <c r="F29" s="7">
        <v>20.100000000000001</v>
      </c>
      <c r="G29" s="7">
        <v>17.899999999999999</v>
      </c>
      <c r="H29" s="7">
        <v>22.2</v>
      </c>
      <c r="I29" s="7">
        <v>-0.56999999999999995</v>
      </c>
      <c r="J29" s="7">
        <v>0.1</v>
      </c>
      <c r="K29" s="7">
        <v>-1.1399999999999999</v>
      </c>
      <c r="M29" s="2" t="s">
        <v>55</v>
      </c>
      <c r="N29" s="5" t="s">
        <v>94</v>
      </c>
      <c r="O29" s="1">
        <v>73.099999999999994</v>
      </c>
      <c r="P29" s="1">
        <v>64.2</v>
      </c>
      <c r="Q29" s="1">
        <v>75.5</v>
      </c>
      <c r="R29" s="1">
        <v>72.400000000000006</v>
      </c>
      <c r="S29" s="1">
        <v>68.099999999999994</v>
      </c>
      <c r="T29" s="1">
        <v>70.2</v>
      </c>
      <c r="U29" s="1" t="s">
        <v>37</v>
      </c>
      <c r="V29" s="1">
        <v>48.4</v>
      </c>
      <c r="W29" s="1">
        <v>40.1</v>
      </c>
      <c r="X29" s="1">
        <v>55.5</v>
      </c>
      <c r="Y29" s="1">
        <v>48.6</v>
      </c>
      <c r="Z29" s="1">
        <v>41.5</v>
      </c>
      <c r="AA29" s="1">
        <v>54.6</v>
      </c>
      <c r="AB29" s="1" t="s">
        <v>38</v>
      </c>
      <c r="AC29" s="1">
        <v>24</v>
      </c>
      <c r="AD29" s="1">
        <v>19.7</v>
      </c>
      <c r="AE29" s="1">
        <v>28.4</v>
      </c>
      <c r="AF29" s="1">
        <v>24.8</v>
      </c>
      <c r="AG29" s="1">
        <v>20.7</v>
      </c>
      <c r="AH29" s="1">
        <v>29.2</v>
      </c>
      <c r="AI29" s="1" t="s">
        <v>39</v>
      </c>
      <c r="AJ29" s="1">
        <v>6.9</v>
      </c>
      <c r="AK29" s="1">
        <v>6.9</v>
      </c>
      <c r="AL29" s="1">
        <v>6.8</v>
      </c>
      <c r="AM29" s="1">
        <v>8.6999999999999993</v>
      </c>
      <c r="AN29" s="1">
        <v>8.8000000000000007</v>
      </c>
      <c r="AO29" s="1">
        <v>8.6</v>
      </c>
      <c r="AP29" s="1" t="s">
        <v>40</v>
      </c>
      <c r="AQ29" s="1">
        <v>1.9</v>
      </c>
      <c r="AR29" s="1">
        <v>1.8</v>
      </c>
      <c r="AS29" s="1">
        <v>2</v>
      </c>
      <c r="AT29" s="1">
        <v>2</v>
      </c>
      <c r="AU29" s="1">
        <v>1.9</v>
      </c>
      <c r="AV29" s="1">
        <v>2.2000000000000002</v>
      </c>
      <c r="AW29" s="1" t="s">
        <v>41</v>
      </c>
      <c r="AX29" s="1">
        <v>0.2</v>
      </c>
      <c r="AY29" s="1">
        <v>0.2</v>
      </c>
      <c r="AZ29" s="1">
        <v>0.3</v>
      </c>
      <c r="BA29" s="1">
        <v>1</v>
      </c>
      <c r="BB29" s="1">
        <v>0.5</v>
      </c>
      <c r="BC29" s="1">
        <v>1.6</v>
      </c>
    </row>
    <row r="30" spans="1:55" x14ac:dyDescent="0.45">
      <c r="A30" s="8">
        <v>24</v>
      </c>
      <c r="B30" s="7" t="s">
        <v>56</v>
      </c>
      <c r="C30" s="7">
        <v>15.1</v>
      </c>
      <c r="D30" s="7">
        <v>10.9</v>
      </c>
      <c r="E30" s="7">
        <v>19</v>
      </c>
      <c r="F30" s="7">
        <v>17.100000000000001</v>
      </c>
      <c r="G30" s="7">
        <v>11.9</v>
      </c>
      <c r="H30" s="7">
        <v>22.1</v>
      </c>
      <c r="I30" s="7">
        <v>2.0099999999999998</v>
      </c>
      <c r="J30" s="7">
        <v>0.97</v>
      </c>
      <c r="K30" s="7">
        <v>3.04</v>
      </c>
      <c r="M30" s="2" t="s">
        <v>56</v>
      </c>
      <c r="N30" s="5" t="s">
        <v>94</v>
      </c>
      <c r="O30" s="1">
        <v>52.1</v>
      </c>
      <c r="P30" s="1">
        <v>37.1</v>
      </c>
      <c r="Q30" s="1">
        <v>62.5</v>
      </c>
      <c r="R30" s="1">
        <v>57</v>
      </c>
      <c r="S30" s="1">
        <v>40.5</v>
      </c>
      <c r="T30" s="1">
        <v>68.599999999999994</v>
      </c>
      <c r="U30" s="1" t="s">
        <v>37</v>
      </c>
      <c r="V30" s="1">
        <v>28.7</v>
      </c>
      <c r="W30" s="1">
        <v>20.2</v>
      </c>
      <c r="X30" s="1">
        <v>36.700000000000003</v>
      </c>
      <c r="Y30" s="1">
        <v>28.3</v>
      </c>
      <c r="Z30" s="1">
        <v>18.100000000000001</v>
      </c>
      <c r="AA30" s="1">
        <v>37.1</v>
      </c>
      <c r="AB30" s="1" t="s">
        <v>38</v>
      </c>
      <c r="AC30" s="1">
        <v>8.8000000000000007</v>
      </c>
      <c r="AD30" s="1">
        <v>5.8</v>
      </c>
      <c r="AE30" s="1">
        <v>11.9</v>
      </c>
      <c r="AF30" s="1">
        <v>10.7</v>
      </c>
      <c r="AG30" s="1">
        <v>6.5</v>
      </c>
      <c r="AH30" s="1">
        <v>15.3</v>
      </c>
      <c r="AI30" s="1" t="s">
        <v>39</v>
      </c>
      <c r="AJ30" s="1">
        <v>3.1</v>
      </c>
      <c r="AK30" s="1">
        <v>2.2000000000000002</v>
      </c>
      <c r="AL30" s="1">
        <v>3.8</v>
      </c>
      <c r="AM30" s="1">
        <v>3.9</v>
      </c>
      <c r="AN30" s="1">
        <v>2.8</v>
      </c>
      <c r="AO30" s="1">
        <v>5</v>
      </c>
      <c r="AP30" s="1" t="s">
        <v>40</v>
      </c>
      <c r="AQ30" s="1">
        <v>1</v>
      </c>
      <c r="AR30" s="1">
        <v>0.8</v>
      </c>
      <c r="AS30" s="1">
        <v>1.1000000000000001</v>
      </c>
      <c r="AT30" s="1">
        <v>1.3</v>
      </c>
      <c r="AU30" s="1">
        <v>1.2</v>
      </c>
      <c r="AV30" s="1">
        <v>1.3</v>
      </c>
      <c r="AW30" s="1" t="s">
        <v>41</v>
      </c>
      <c r="AX30" s="1">
        <v>1.2</v>
      </c>
      <c r="AY30" s="1">
        <v>0.8</v>
      </c>
      <c r="AZ30" s="1">
        <v>1.5</v>
      </c>
      <c r="BA30" s="1">
        <v>0.4</v>
      </c>
      <c r="BB30" s="1">
        <v>0.5</v>
      </c>
      <c r="BC30" s="1">
        <v>0.4</v>
      </c>
    </row>
    <row r="31" spans="1:55" x14ac:dyDescent="0.45">
      <c r="A31" s="8">
        <v>25</v>
      </c>
      <c r="B31" s="7" t="s">
        <v>97</v>
      </c>
      <c r="C31" s="7">
        <v>17.399999999999999</v>
      </c>
      <c r="D31" s="7">
        <v>13.4</v>
      </c>
      <c r="E31" s="7">
        <v>21.6</v>
      </c>
      <c r="F31" s="7">
        <v>17.3</v>
      </c>
      <c r="G31" s="7">
        <v>13.3</v>
      </c>
      <c r="H31" s="7">
        <v>21.4</v>
      </c>
      <c r="I31" s="7">
        <v>-0.15</v>
      </c>
      <c r="J31" s="7">
        <v>-0.02</v>
      </c>
      <c r="K31" s="7">
        <v>-0.26</v>
      </c>
      <c r="M31" s="2" t="s">
        <v>57</v>
      </c>
      <c r="N31" s="5" t="s">
        <v>94</v>
      </c>
      <c r="O31" s="1">
        <v>76.2</v>
      </c>
      <c r="P31" s="1">
        <v>61.2</v>
      </c>
      <c r="Q31" s="1">
        <v>83.7</v>
      </c>
      <c r="R31" s="1">
        <v>63.5</v>
      </c>
      <c r="S31" s="1">
        <v>53.5</v>
      </c>
      <c r="T31" s="1">
        <v>67.599999999999994</v>
      </c>
      <c r="U31" s="1" t="s">
        <v>37</v>
      </c>
      <c r="V31" s="1">
        <v>23.7</v>
      </c>
      <c r="W31" s="1">
        <v>18.5</v>
      </c>
      <c r="X31" s="1">
        <v>28.9</v>
      </c>
      <c r="Y31" s="1">
        <v>29.6</v>
      </c>
      <c r="Z31" s="1">
        <v>21.3</v>
      </c>
      <c r="AA31" s="1">
        <v>37.700000000000003</v>
      </c>
      <c r="AB31" s="1" t="s">
        <v>38</v>
      </c>
      <c r="AC31" s="1">
        <v>10.4</v>
      </c>
      <c r="AD31" s="1">
        <v>6.3</v>
      </c>
      <c r="AE31" s="1">
        <v>14.8</v>
      </c>
      <c r="AF31" s="1">
        <v>11.8</v>
      </c>
      <c r="AG31" s="1">
        <v>7.4</v>
      </c>
      <c r="AH31" s="1">
        <v>16.399999999999999</v>
      </c>
      <c r="AI31" s="1" t="s">
        <v>39</v>
      </c>
      <c r="AJ31" s="1">
        <v>3.3</v>
      </c>
      <c r="AK31" s="1">
        <v>2.6</v>
      </c>
      <c r="AL31" s="1">
        <v>4</v>
      </c>
      <c r="AM31" s="1">
        <v>4.7</v>
      </c>
      <c r="AN31" s="1">
        <v>3.6</v>
      </c>
      <c r="AO31" s="1">
        <v>5.9</v>
      </c>
      <c r="AP31" s="1" t="s">
        <v>40</v>
      </c>
      <c r="AQ31" s="1">
        <v>1</v>
      </c>
      <c r="AR31" s="1">
        <v>0.8</v>
      </c>
      <c r="AS31" s="1">
        <v>1.2</v>
      </c>
      <c r="AT31" s="1">
        <v>1.2</v>
      </c>
      <c r="AU31" s="1">
        <v>1.1000000000000001</v>
      </c>
      <c r="AV31" s="1">
        <v>1.4</v>
      </c>
      <c r="AW31" s="1" t="s">
        <v>41</v>
      </c>
      <c r="AX31" s="1">
        <v>0.8</v>
      </c>
      <c r="AY31" s="1">
        <v>0.6</v>
      </c>
      <c r="AZ31" s="1">
        <v>1.1000000000000001</v>
      </c>
      <c r="BA31" s="1">
        <v>1.2</v>
      </c>
      <c r="BB31" s="1">
        <v>0.8</v>
      </c>
      <c r="BC31" s="1">
        <v>1.7</v>
      </c>
    </row>
    <row r="32" spans="1:55" x14ac:dyDescent="0.45">
      <c r="A32" s="8">
        <v>26</v>
      </c>
      <c r="B32" s="7" t="s">
        <v>5</v>
      </c>
      <c r="C32" s="7">
        <v>5.9</v>
      </c>
      <c r="D32" s="7">
        <v>3.3</v>
      </c>
      <c r="E32" s="7">
        <v>8.4</v>
      </c>
      <c r="F32" s="7">
        <v>5.7</v>
      </c>
      <c r="G32" s="7">
        <v>3.2</v>
      </c>
      <c r="H32" s="7">
        <v>8</v>
      </c>
      <c r="I32" s="7">
        <v>-0.23</v>
      </c>
      <c r="J32" s="7">
        <v>-7.0000000000000007E-2</v>
      </c>
      <c r="K32" s="7">
        <v>-0.41</v>
      </c>
      <c r="M32" s="2" t="s">
        <v>5</v>
      </c>
      <c r="N32" s="5" t="s">
        <v>94</v>
      </c>
      <c r="O32" s="1">
        <v>23.8</v>
      </c>
      <c r="P32" s="1">
        <v>16</v>
      </c>
      <c r="Q32" s="1">
        <v>28.8</v>
      </c>
      <c r="R32" s="1">
        <v>21.5</v>
      </c>
      <c r="S32" s="1">
        <v>15</v>
      </c>
      <c r="T32" s="1">
        <v>25.9</v>
      </c>
      <c r="U32" s="1" t="s">
        <v>37</v>
      </c>
      <c r="V32" s="1">
        <v>10.3</v>
      </c>
      <c r="W32" s="1">
        <v>4.7</v>
      </c>
      <c r="X32" s="1">
        <v>15.2</v>
      </c>
      <c r="Y32" s="1">
        <v>8.6999999999999993</v>
      </c>
      <c r="Z32" s="1">
        <v>4.0999999999999996</v>
      </c>
      <c r="AA32" s="1">
        <v>12.5</v>
      </c>
      <c r="AB32" s="1" t="s">
        <v>38</v>
      </c>
      <c r="AC32" s="1">
        <v>4.0999999999999996</v>
      </c>
      <c r="AD32" s="1">
        <v>1.3</v>
      </c>
      <c r="AE32" s="1">
        <v>6.6</v>
      </c>
      <c r="AF32" s="1">
        <v>4.3</v>
      </c>
      <c r="AG32" s="1">
        <v>1.5</v>
      </c>
      <c r="AH32" s="1">
        <v>6.8</v>
      </c>
      <c r="AI32" s="1" t="s">
        <v>39</v>
      </c>
      <c r="AJ32" s="1">
        <v>1.4</v>
      </c>
      <c r="AK32" s="1">
        <v>0.7</v>
      </c>
      <c r="AL32" s="1">
        <v>2.2000000000000002</v>
      </c>
      <c r="AM32" s="1">
        <v>2.1</v>
      </c>
      <c r="AN32" s="1">
        <v>1</v>
      </c>
      <c r="AO32" s="1">
        <v>3.1</v>
      </c>
      <c r="AP32" s="1" t="s">
        <v>40</v>
      </c>
      <c r="AQ32" s="1">
        <v>0.5</v>
      </c>
      <c r="AR32" s="1">
        <v>0.4</v>
      </c>
      <c r="AS32" s="1">
        <v>0.7</v>
      </c>
      <c r="AT32" s="1">
        <v>0.6</v>
      </c>
      <c r="AU32" s="1">
        <v>0.3</v>
      </c>
      <c r="AV32" s="1">
        <v>0.8</v>
      </c>
      <c r="AW32" s="1" t="s">
        <v>41</v>
      </c>
      <c r="AX32" s="1">
        <v>0.3</v>
      </c>
      <c r="AY32" s="1">
        <v>0.3</v>
      </c>
      <c r="AZ32" s="1">
        <v>0.4</v>
      </c>
      <c r="BA32" s="1">
        <v>0.5</v>
      </c>
      <c r="BB32" s="1">
        <v>0.4</v>
      </c>
      <c r="BC32" s="1">
        <v>0.6</v>
      </c>
    </row>
    <row r="33" spans="1:55" x14ac:dyDescent="0.45">
      <c r="A33" s="8">
        <v>27</v>
      </c>
      <c r="B33" s="7" t="s">
        <v>98</v>
      </c>
      <c r="C33" s="7">
        <v>15.4</v>
      </c>
      <c r="D33" s="7">
        <v>11.3</v>
      </c>
      <c r="E33" s="7">
        <v>19.7</v>
      </c>
      <c r="F33" s="7">
        <v>15.5</v>
      </c>
      <c r="G33" s="7">
        <v>11.2</v>
      </c>
      <c r="H33" s="7">
        <v>20.100000000000001</v>
      </c>
      <c r="I33" s="7">
        <v>0.1</v>
      </c>
      <c r="J33" s="7">
        <v>-0.14000000000000001</v>
      </c>
      <c r="K33" s="7">
        <v>0.38</v>
      </c>
      <c r="M33" s="2" t="s">
        <v>58</v>
      </c>
      <c r="N33" s="5" t="s">
        <v>94</v>
      </c>
      <c r="O33" s="1">
        <v>69.3</v>
      </c>
      <c r="P33" s="1">
        <v>55.2</v>
      </c>
      <c r="Q33" s="1">
        <v>76.7</v>
      </c>
      <c r="R33" s="1">
        <v>60.9</v>
      </c>
      <c r="S33" s="1">
        <v>46.2</v>
      </c>
      <c r="T33" s="1">
        <v>70</v>
      </c>
      <c r="U33" s="1" t="s">
        <v>37</v>
      </c>
      <c r="V33" s="1">
        <v>21.4</v>
      </c>
      <c r="W33" s="1">
        <v>13.8</v>
      </c>
      <c r="X33" s="1">
        <v>28.5</v>
      </c>
      <c r="Y33" s="1">
        <v>25.8</v>
      </c>
      <c r="Z33" s="1">
        <v>17.2</v>
      </c>
      <c r="AA33" s="1">
        <v>34</v>
      </c>
      <c r="AB33" s="1" t="s">
        <v>38</v>
      </c>
      <c r="AC33" s="1">
        <v>8.5</v>
      </c>
      <c r="AD33" s="1">
        <v>5.8</v>
      </c>
      <c r="AE33" s="1">
        <v>11.2</v>
      </c>
      <c r="AF33" s="1">
        <v>9.6</v>
      </c>
      <c r="AG33" s="1">
        <v>6.4</v>
      </c>
      <c r="AH33" s="1">
        <v>12.8</v>
      </c>
      <c r="AI33" s="1" t="s">
        <v>39</v>
      </c>
      <c r="AJ33" s="1">
        <v>4.4000000000000004</v>
      </c>
      <c r="AK33" s="1">
        <v>3.1</v>
      </c>
      <c r="AL33" s="1">
        <v>5.7</v>
      </c>
      <c r="AM33" s="1">
        <v>5</v>
      </c>
      <c r="AN33" s="1">
        <v>3.9</v>
      </c>
      <c r="AO33" s="1">
        <v>6.2</v>
      </c>
      <c r="AP33" s="1" t="s">
        <v>40</v>
      </c>
      <c r="AQ33" s="1">
        <v>2.2999999999999998</v>
      </c>
      <c r="AR33" s="1">
        <v>1.5</v>
      </c>
      <c r="AS33" s="1">
        <v>3.2</v>
      </c>
      <c r="AT33" s="1">
        <v>1.9</v>
      </c>
      <c r="AU33" s="1">
        <v>1.7</v>
      </c>
      <c r="AV33" s="1">
        <v>2.2000000000000002</v>
      </c>
      <c r="AW33" s="1" t="s">
        <v>41</v>
      </c>
      <c r="AX33" s="1">
        <v>1.8</v>
      </c>
      <c r="AY33" s="1">
        <v>1.2</v>
      </c>
      <c r="AZ33" s="1">
        <v>2.5</v>
      </c>
      <c r="BA33" s="1">
        <v>1.5</v>
      </c>
      <c r="BB33" s="1">
        <v>1.3</v>
      </c>
      <c r="BC33" s="1">
        <v>1.8</v>
      </c>
    </row>
    <row r="34" spans="1:55" x14ac:dyDescent="0.45">
      <c r="A34" s="8">
        <v>28</v>
      </c>
      <c r="B34" s="7" t="s">
        <v>59</v>
      </c>
      <c r="C34" s="7">
        <v>16.899999999999999</v>
      </c>
      <c r="D34" s="7">
        <v>14.1</v>
      </c>
      <c r="E34" s="7">
        <v>19.7</v>
      </c>
      <c r="F34" s="7">
        <v>18</v>
      </c>
      <c r="G34" s="7">
        <v>14</v>
      </c>
      <c r="H34" s="7">
        <v>22</v>
      </c>
      <c r="I34" s="7">
        <v>1.08</v>
      </c>
      <c r="J34" s="7">
        <v>-0.16</v>
      </c>
      <c r="K34" s="7">
        <v>2.2799999999999998</v>
      </c>
      <c r="M34" s="2" t="s">
        <v>59</v>
      </c>
      <c r="N34" s="5" t="s">
        <v>94</v>
      </c>
      <c r="O34" s="1">
        <v>64.599999999999994</v>
      </c>
      <c r="P34" s="1">
        <v>57.1</v>
      </c>
      <c r="Q34" s="1">
        <v>66.2</v>
      </c>
      <c r="R34" s="1">
        <v>67.3</v>
      </c>
      <c r="S34" s="1">
        <v>54.2</v>
      </c>
      <c r="T34" s="1">
        <v>74.099999999999994</v>
      </c>
      <c r="U34" s="1" t="s">
        <v>37</v>
      </c>
      <c r="V34" s="1">
        <v>26.8</v>
      </c>
      <c r="W34" s="1">
        <v>18.899999999999999</v>
      </c>
      <c r="X34" s="1">
        <v>34</v>
      </c>
      <c r="Y34" s="1">
        <v>32</v>
      </c>
      <c r="Z34" s="1">
        <v>23.2</v>
      </c>
      <c r="AA34" s="1">
        <v>40</v>
      </c>
      <c r="AB34" s="1" t="s">
        <v>38</v>
      </c>
      <c r="AC34" s="1">
        <v>11.2</v>
      </c>
      <c r="AD34" s="1">
        <v>7.4</v>
      </c>
      <c r="AE34" s="1">
        <v>15</v>
      </c>
      <c r="AF34" s="1">
        <v>11.5</v>
      </c>
      <c r="AG34" s="1">
        <v>6.9</v>
      </c>
      <c r="AH34" s="1">
        <v>16.3</v>
      </c>
      <c r="AI34" s="1" t="s">
        <v>39</v>
      </c>
      <c r="AJ34" s="1">
        <v>4</v>
      </c>
      <c r="AK34" s="1">
        <v>3.6</v>
      </c>
      <c r="AL34" s="1">
        <v>4.4000000000000004</v>
      </c>
      <c r="AM34" s="1">
        <v>4.5</v>
      </c>
      <c r="AN34" s="1">
        <v>4.3</v>
      </c>
      <c r="AO34" s="1">
        <v>4.7</v>
      </c>
      <c r="AP34" s="1" t="s">
        <v>40</v>
      </c>
      <c r="AQ34" s="1">
        <v>1.7</v>
      </c>
      <c r="AR34" s="1">
        <v>1.6</v>
      </c>
      <c r="AS34" s="1">
        <v>1.8</v>
      </c>
      <c r="AT34" s="1">
        <v>1.7</v>
      </c>
      <c r="AU34" s="1">
        <v>2</v>
      </c>
      <c r="AV34" s="1">
        <v>1.4</v>
      </c>
      <c r="AW34" s="1" t="s">
        <v>41</v>
      </c>
      <c r="AX34" s="1">
        <v>0.9</v>
      </c>
      <c r="AY34" s="1">
        <v>1.1000000000000001</v>
      </c>
      <c r="AZ34" s="1">
        <v>0.7</v>
      </c>
      <c r="BA34" s="1">
        <v>1.1000000000000001</v>
      </c>
      <c r="BB34" s="1">
        <v>1.2</v>
      </c>
      <c r="BC34" s="1">
        <v>0.9</v>
      </c>
    </row>
    <row r="35" spans="1:55" x14ac:dyDescent="0.45">
      <c r="A35" s="8">
        <v>29</v>
      </c>
      <c r="B35" s="7" t="s">
        <v>60</v>
      </c>
      <c r="C35" s="7">
        <v>11.6</v>
      </c>
      <c r="D35" s="7">
        <v>8.5</v>
      </c>
      <c r="E35" s="7">
        <v>14.8</v>
      </c>
      <c r="F35" s="7">
        <v>11.9</v>
      </c>
      <c r="G35" s="7">
        <v>9.1</v>
      </c>
      <c r="H35" s="7">
        <v>15</v>
      </c>
      <c r="I35" s="7">
        <v>0.35</v>
      </c>
      <c r="J35" s="7">
        <v>0.51</v>
      </c>
      <c r="K35" s="7">
        <v>0.18</v>
      </c>
      <c r="M35" s="2" t="s">
        <v>60</v>
      </c>
      <c r="N35" s="5" t="s">
        <v>94</v>
      </c>
      <c r="O35" s="1">
        <v>46.6</v>
      </c>
      <c r="P35" s="1">
        <v>37.200000000000003</v>
      </c>
      <c r="Q35" s="1">
        <v>52.2</v>
      </c>
      <c r="R35" s="1">
        <v>51.4</v>
      </c>
      <c r="S35" s="1">
        <v>39.4</v>
      </c>
      <c r="T35" s="1">
        <v>60.7</v>
      </c>
      <c r="U35" s="1" t="s">
        <v>37</v>
      </c>
      <c r="V35" s="1">
        <v>36.6</v>
      </c>
      <c r="W35" s="1">
        <v>27</v>
      </c>
      <c r="X35" s="1">
        <v>44.8</v>
      </c>
      <c r="Y35" s="1">
        <v>30.7</v>
      </c>
      <c r="Z35" s="1">
        <v>22.5</v>
      </c>
      <c r="AA35" s="1">
        <v>38</v>
      </c>
      <c r="AB35" s="1" t="s">
        <v>38</v>
      </c>
      <c r="AC35" s="1">
        <v>9.6999999999999993</v>
      </c>
      <c r="AD35" s="1">
        <v>5.9</v>
      </c>
      <c r="AE35" s="1">
        <v>13.8</v>
      </c>
      <c r="AF35" s="1">
        <v>11.8</v>
      </c>
      <c r="AG35" s="1">
        <v>6.9</v>
      </c>
      <c r="AH35" s="1">
        <v>17.3</v>
      </c>
      <c r="AI35" s="1" t="s">
        <v>39</v>
      </c>
      <c r="AJ35" s="1">
        <v>3.8</v>
      </c>
      <c r="AK35" s="1">
        <v>2.9</v>
      </c>
      <c r="AL35" s="1">
        <v>4.7</v>
      </c>
      <c r="AM35" s="1">
        <v>4.0999999999999996</v>
      </c>
      <c r="AN35" s="1">
        <v>4.0999999999999996</v>
      </c>
      <c r="AO35" s="1">
        <v>4.0999999999999996</v>
      </c>
      <c r="AP35" s="1" t="s">
        <v>40</v>
      </c>
      <c r="AQ35" s="1">
        <v>0.9</v>
      </c>
      <c r="AR35" s="1">
        <v>0.6</v>
      </c>
      <c r="AS35" s="1">
        <v>1.1000000000000001</v>
      </c>
      <c r="AT35" s="1">
        <v>1.6</v>
      </c>
      <c r="AU35" s="1">
        <v>1.2</v>
      </c>
      <c r="AV35" s="1">
        <v>2</v>
      </c>
      <c r="AW35" s="1" t="s">
        <v>41</v>
      </c>
      <c r="AX35" s="1">
        <v>0.4</v>
      </c>
      <c r="AY35" s="1">
        <v>0.7</v>
      </c>
      <c r="AZ35" s="1">
        <v>0</v>
      </c>
      <c r="BA35" s="1">
        <v>0.3</v>
      </c>
      <c r="BB35" s="1">
        <v>0.4</v>
      </c>
      <c r="BC35" s="1">
        <v>0.3</v>
      </c>
    </row>
    <row r="36" spans="1:55" x14ac:dyDescent="0.45">
      <c r="A36" s="8">
        <v>30</v>
      </c>
      <c r="B36" s="7" t="s">
        <v>61</v>
      </c>
      <c r="C36" s="7">
        <v>28.7</v>
      </c>
      <c r="D36" s="7">
        <v>25.4</v>
      </c>
      <c r="E36" s="7">
        <v>31.9</v>
      </c>
      <c r="F36" s="7">
        <v>26.9</v>
      </c>
      <c r="G36" s="7">
        <v>24.7</v>
      </c>
      <c r="H36" s="7">
        <v>29</v>
      </c>
      <c r="I36" s="7">
        <v>-1.83</v>
      </c>
      <c r="J36" s="7">
        <v>-0.72</v>
      </c>
      <c r="K36" s="7">
        <v>-2.89</v>
      </c>
      <c r="M36" s="2" t="s">
        <v>61</v>
      </c>
      <c r="N36" s="5" t="s">
        <v>94</v>
      </c>
      <c r="O36" s="1">
        <v>114.8</v>
      </c>
      <c r="P36" s="1">
        <v>98.1</v>
      </c>
      <c r="Q36" s="1">
        <v>124.7</v>
      </c>
      <c r="R36" s="1">
        <v>99.7</v>
      </c>
      <c r="S36" s="1">
        <v>98</v>
      </c>
      <c r="T36" s="1">
        <v>94.3</v>
      </c>
      <c r="U36" s="1" t="s">
        <v>37</v>
      </c>
      <c r="V36" s="1">
        <v>78.900000000000006</v>
      </c>
      <c r="W36" s="1">
        <v>78.400000000000006</v>
      </c>
      <c r="X36" s="1">
        <v>79.3</v>
      </c>
      <c r="Y36" s="1">
        <v>83.1</v>
      </c>
      <c r="Z36" s="1">
        <v>73</v>
      </c>
      <c r="AA36" s="1">
        <v>92.6</v>
      </c>
      <c r="AB36" s="1" t="s">
        <v>38</v>
      </c>
      <c r="AC36" s="1">
        <v>31.9</v>
      </c>
      <c r="AD36" s="1">
        <v>30.1</v>
      </c>
      <c r="AE36" s="1">
        <v>33.299999999999997</v>
      </c>
      <c r="AF36" s="1">
        <v>39.4</v>
      </c>
      <c r="AG36" s="1">
        <v>37</v>
      </c>
      <c r="AH36" s="1">
        <v>41.7</v>
      </c>
      <c r="AI36" s="1" t="s">
        <v>39</v>
      </c>
      <c r="AJ36" s="1">
        <v>11.5</v>
      </c>
      <c r="AK36" s="1">
        <v>11</v>
      </c>
      <c r="AL36" s="1">
        <v>11.9</v>
      </c>
      <c r="AM36" s="1">
        <v>9.3000000000000007</v>
      </c>
      <c r="AN36" s="1">
        <v>7.1</v>
      </c>
      <c r="AO36" s="1">
        <v>11.5</v>
      </c>
      <c r="AP36" s="1" t="s">
        <v>40</v>
      </c>
      <c r="AQ36" s="1">
        <v>1.6</v>
      </c>
      <c r="AR36" s="1">
        <v>0.8</v>
      </c>
      <c r="AS36" s="1">
        <v>2.4</v>
      </c>
      <c r="AT36" s="1">
        <v>1</v>
      </c>
      <c r="AU36" s="1">
        <v>0.7</v>
      </c>
      <c r="AV36" s="1">
        <v>1.3</v>
      </c>
      <c r="AW36" s="1" t="s">
        <v>41</v>
      </c>
      <c r="AX36" s="1">
        <v>0</v>
      </c>
      <c r="AY36" s="1">
        <v>0</v>
      </c>
      <c r="AZ36" s="1">
        <v>0</v>
      </c>
      <c r="BA36" s="1">
        <v>0</v>
      </c>
      <c r="BB36" s="1">
        <v>0</v>
      </c>
      <c r="BC36" s="1">
        <v>0</v>
      </c>
    </row>
    <row r="37" spans="1:55" x14ac:dyDescent="0.45">
      <c r="A37" s="8">
        <v>31</v>
      </c>
      <c r="B37" s="7" t="s">
        <v>17</v>
      </c>
      <c r="C37" s="7">
        <v>12.8</v>
      </c>
      <c r="D37" s="7">
        <v>8.8000000000000007</v>
      </c>
      <c r="E37" s="7">
        <v>16.7</v>
      </c>
      <c r="F37" s="7">
        <v>13.9</v>
      </c>
      <c r="G37" s="7">
        <v>10.4</v>
      </c>
      <c r="H37" s="7">
        <v>17.399999999999999</v>
      </c>
      <c r="I37" s="7">
        <v>1.0900000000000001</v>
      </c>
      <c r="J37" s="7">
        <v>1.56</v>
      </c>
      <c r="K37" s="7">
        <v>0.7</v>
      </c>
      <c r="M37" s="2" t="s">
        <v>17</v>
      </c>
      <c r="N37" s="5" t="s">
        <v>94</v>
      </c>
      <c r="O37" s="1">
        <v>60.2</v>
      </c>
      <c r="P37" s="1">
        <v>43.5</v>
      </c>
      <c r="Q37" s="1">
        <v>70.3</v>
      </c>
      <c r="R37" s="1">
        <v>60.4</v>
      </c>
      <c r="S37" s="1">
        <v>47</v>
      </c>
      <c r="T37" s="1">
        <v>68.5</v>
      </c>
      <c r="U37" s="1" t="s">
        <v>37</v>
      </c>
      <c r="V37" s="1">
        <v>20.8</v>
      </c>
      <c r="W37" s="1">
        <v>12.7</v>
      </c>
      <c r="X37" s="1">
        <v>28</v>
      </c>
      <c r="Y37" s="1">
        <v>21.4</v>
      </c>
      <c r="Z37" s="1">
        <v>14.4</v>
      </c>
      <c r="AA37" s="1">
        <v>27.4</v>
      </c>
      <c r="AB37" s="1" t="s">
        <v>38</v>
      </c>
      <c r="AC37" s="1">
        <v>5.4</v>
      </c>
      <c r="AD37" s="1">
        <v>3.2</v>
      </c>
      <c r="AE37" s="1">
        <v>7.5</v>
      </c>
      <c r="AF37" s="1">
        <v>6.8</v>
      </c>
      <c r="AG37" s="1">
        <v>3.6</v>
      </c>
      <c r="AH37" s="1">
        <v>9.9</v>
      </c>
      <c r="AI37" s="1" t="s">
        <v>39</v>
      </c>
      <c r="AJ37" s="1">
        <v>4</v>
      </c>
      <c r="AK37" s="1">
        <v>3.1</v>
      </c>
      <c r="AL37" s="1">
        <v>4.9000000000000004</v>
      </c>
      <c r="AM37" s="1">
        <v>5.0999999999999996</v>
      </c>
      <c r="AN37" s="1">
        <v>4.4000000000000004</v>
      </c>
      <c r="AO37" s="1">
        <v>5.8</v>
      </c>
      <c r="AP37" s="1" t="s">
        <v>40</v>
      </c>
      <c r="AQ37" s="1">
        <v>1.9</v>
      </c>
      <c r="AR37" s="1">
        <v>1.2</v>
      </c>
      <c r="AS37" s="1">
        <v>2.6</v>
      </c>
      <c r="AT37" s="1">
        <v>2.2999999999999998</v>
      </c>
      <c r="AU37" s="1">
        <v>2.2000000000000002</v>
      </c>
      <c r="AV37" s="1">
        <v>2.2999999999999998</v>
      </c>
      <c r="AW37" s="1" t="s">
        <v>41</v>
      </c>
      <c r="AX37" s="1">
        <v>1</v>
      </c>
      <c r="AY37" s="1">
        <v>0.4</v>
      </c>
      <c r="AZ37" s="1">
        <v>1.9</v>
      </c>
      <c r="BA37" s="1">
        <v>1</v>
      </c>
      <c r="BB37" s="1">
        <v>0.8</v>
      </c>
      <c r="BC37" s="1">
        <v>1.3</v>
      </c>
    </row>
    <row r="38" spans="1:55" x14ac:dyDescent="0.45">
      <c r="A38" s="8">
        <v>32</v>
      </c>
      <c r="B38" s="7" t="s">
        <v>62</v>
      </c>
      <c r="C38" s="7">
        <v>19.7</v>
      </c>
      <c r="D38" s="7">
        <v>16.100000000000001</v>
      </c>
      <c r="E38" s="7">
        <v>23.3</v>
      </c>
      <c r="F38" s="7">
        <v>21</v>
      </c>
      <c r="G38" s="7">
        <v>17</v>
      </c>
      <c r="H38" s="7">
        <v>25.1</v>
      </c>
      <c r="I38" s="7">
        <v>1.26</v>
      </c>
      <c r="J38" s="7">
        <v>0.84</v>
      </c>
      <c r="K38" s="7">
        <v>1.76</v>
      </c>
      <c r="M38" s="2" t="s">
        <v>62</v>
      </c>
      <c r="N38" s="5" t="s">
        <v>94</v>
      </c>
      <c r="O38" s="1">
        <v>73.3</v>
      </c>
      <c r="P38" s="1">
        <v>67.5</v>
      </c>
      <c r="Q38" s="1">
        <v>72.8</v>
      </c>
      <c r="R38" s="1">
        <v>66.5</v>
      </c>
      <c r="S38" s="1">
        <v>60.8</v>
      </c>
      <c r="T38" s="1">
        <v>66.599999999999994</v>
      </c>
      <c r="U38" s="1" t="s">
        <v>37</v>
      </c>
      <c r="V38" s="1">
        <v>37.9</v>
      </c>
      <c r="W38" s="1">
        <v>27.9</v>
      </c>
      <c r="X38" s="1">
        <v>47.9</v>
      </c>
      <c r="Y38" s="1">
        <v>46.1</v>
      </c>
      <c r="Z38" s="1">
        <v>35</v>
      </c>
      <c r="AA38" s="1">
        <v>55.7</v>
      </c>
      <c r="AB38" s="1" t="s">
        <v>38</v>
      </c>
      <c r="AC38" s="1">
        <v>17.7</v>
      </c>
      <c r="AD38" s="1">
        <v>12.2</v>
      </c>
      <c r="AE38" s="1">
        <v>23</v>
      </c>
      <c r="AF38" s="1">
        <v>21</v>
      </c>
      <c r="AG38" s="1">
        <v>15</v>
      </c>
      <c r="AH38" s="1">
        <v>27.6</v>
      </c>
      <c r="AI38" s="1" t="s">
        <v>39</v>
      </c>
      <c r="AJ38" s="1">
        <v>5.0999999999999996</v>
      </c>
      <c r="AK38" s="1">
        <v>4.3</v>
      </c>
      <c r="AL38" s="1">
        <v>5.9</v>
      </c>
      <c r="AM38" s="1">
        <v>8.1</v>
      </c>
      <c r="AN38" s="1">
        <v>7.1</v>
      </c>
      <c r="AO38" s="1">
        <v>9.1</v>
      </c>
      <c r="AP38" s="1" t="s">
        <v>40</v>
      </c>
      <c r="AQ38" s="1">
        <v>1.4</v>
      </c>
      <c r="AR38" s="1">
        <v>1.2</v>
      </c>
      <c r="AS38" s="1">
        <v>1.5</v>
      </c>
      <c r="AT38" s="1">
        <v>1</v>
      </c>
      <c r="AU38" s="1">
        <v>1</v>
      </c>
      <c r="AV38" s="1">
        <v>1.1000000000000001</v>
      </c>
      <c r="AW38" s="1" t="s">
        <v>41</v>
      </c>
      <c r="AX38" s="1">
        <v>0.1</v>
      </c>
      <c r="AY38" s="1">
        <v>0.2</v>
      </c>
      <c r="AZ38" s="1">
        <v>0</v>
      </c>
      <c r="BA38" s="1">
        <v>0.3</v>
      </c>
      <c r="BB38" s="1">
        <v>0</v>
      </c>
      <c r="BC38" s="1">
        <v>0.7</v>
      </c>
    </row>
    <row r="39" spans="1:55" x14ac:dyDescent="0.45">
      <c r="A39" s="8">
        <v>33</v>
      </c>
      <c r="B39" s="7" t="s">
        <v>16</v>
      </c>
      <c r="C39" s="7">
        <v>11.7</v>
      </c>
      <c r="D39" s="7">
        <v>7.3</v>
      </c>
      <c r="E39" s="7">
        <v>16.100000000000001</v>
      </c>
      <c r="F39" s="7">
        <v>10.6</v>
      </c>
      <c r="G39" s="7">
        <v>6.9</v>
      </c>
      <c r="H39" s="7">
        <v>14.4</v>
      </c>
      <c r="I39" s="7">
        <v>-1.04</v>
      </c>
      <c r="J39" s="7">
        <v>-0.41</v>
      </c>
      <c r="K39" s="7">
        <v>-1.73</v>
      </c>
      <c r="M39" s="2" t="s">
        <v>16</v>
      </c>
      <c r="N39" s="5" t="s">
        <v>94</v>
      </c>
      <c r="O39" s="1">
        <v>41.2</v>
      </c>
      <c r="P39" s="1">
        <v>27.3</v>
      </c>
      <c r="Q39" s="1">
        <v>50.9</v>
      </c>
      <c r="R39" s="1">
        <v>31.1</v>
      </c>
      <c r="S39" s="1">
        <v>22</v>
      </c>
      <c r="T39" s="1">
        <v>37</v>
      </c>
      <c r="U39" s="1" t="s">
        <v>37</v>
      </c>
      <c r="V39" s="1">
        <v>17.899999999999999</v>
      </c>
      <c r="W39" s="1">
        <v>9.6</v>
      </c>
      <c r="X39" s="1">
        <v>26.1</v>
      </c>
      <c r="Y39" s="1">
        <v>18.8</v>
      </c>
      <c r="Z39" s="1">
        <v>11</v>
      </c>
      <c r="AA39" s="1">
        <v>26.3</v>
      </c>
      <c r="AB39" s="1" t="s">
        <v>38</v>
      </c>
      <c r="AC39" s="1">
        <v>6.7</v>
      </c>
      <c r="AD39" s="1">
        <v>3.6</v>
      </c>
      <c r="AE39" s="1">
        <v>9.6999999999999993</v>
      </c>
      <c r="AF39" s="1">
        <v>6.8</v>
      </c>
      <c r="AG39" s="1">
        <v>3.6</v>
      </c>
      <c r="AH39" s="1">
        <v>10.1</v>
      </c>
      <c r="AI39" s="1" t="s">
        <v>39</v>
      </c>
      <c r="AJ39" s="1">
        <v>2.4</v>
      </c>
      <c r="AK39" s="1">
        <v>1.6</v>
      </c>
      <c r="AL39" s="1">
        <v>3.3</v>
      </c>
      <c r="AM39" s="1">
        <v>2.8</v>
      </c>
      <c r="AN39" s="1">
        <v>1.9</v>
      </c>
      <c r="AO39" s="1">
        <v>3.6</v>
      </c>
      <c r="AP39" s="1" t="s">
        <v>40</v>
      </c>
      <c r="AQ39" s="1">
        <v>0.8</v>
      </c>
      <c r="AR39" s="1">
        <v>0.5</v>
      </c>
      <c r="AS39" s="1">
        <v>1.1000000000000001</v>
      </c>
      <c r="AT39" s="1">
        <v>0.7</v>
      </c>
      <c r="AU39" s="1">
        <v>0.6</v>
      </c>
      <c r="AV39" s="1">
        <v>0.9</v>
      </c>
      <c r="AW39" s="1" t="s">
        <v>41</v>
      </c>
      <c r="AX39" s="1">
        <v>0.4</v>
      </c>
      <c r="AY39" s="1">
        <v>0.3</v>
      </c>
      <c r="AZ39" s="1">
        <v>0.5</v>
      </c>
      <c r="BA39" s="1">
        <v>0.6</v>
      </c>
      <c r="BB39" s="1">
        <v>0.4</v>
      </c>
      <c r="BC39" s="1">
        <v>0.8</v>
      </c>
    </row>
    <row r="40" spans="1:55" x14ac:dyDescent="0.45">
      <c r="A40" s="8">
        <v>34</v>
      </c>
      <c r="B40" s="7" t="s">
        <v>63</v>
      </c>
      <c r="C40" s="7">
        <v>17.8</v>
      </c>
      <c r="D40" s="7">
        <v>14.3</v>
      </c>
      <c r="E40" s="7">
        <v>21.3</v>
      </c>
      <c r="F40" s="7">
        <v>17.2</v>
      </c>
      <c r="G40" s="7">
        <v>14.2</v>
      </c>
      <c r="H40" s="7">
        <v>20.3</v>
      </c>
      <c r="I40" s="7">
        <v>-0.6</v>
      </c>
      <c r="J40" s="7">
        <v>-0.12</v>
      </c>
      <c r="K40" s="7">
        <v>-1.01</v>
      </c>
      <c r="M40" s="2" t="s">
        <v>63</v>
      </c>
      <c r="N40" s="5" t="s">
        <v>94</v>
      </c>
      <c r="O40" s="1">
        <v>68.5</v>
      </c>
      <c r="P40" s="1">
        <v>54.6</v>
      </c>
      <c r="Q40" s="1">
        <v>76.5</v>
      </c>
      <c r="R40" s="1">
        <v>64</v>
      </c>
      <c r="S40" s="1">
        <v>51.6</v>
      </c>
      <c r="T40" s="1">
        <v>71</v>
      </c>
      <c r="U40" s="1" t="s">
        <v>37</v>
      </c>
      <c r="V40" s="1">
        <v>39.200000000000003</v>
      </c>
      <c r="W40" s="1">
        <v>27.3</v>
      </c>
      <c r="X40" s="1">
        <v>50</v>
      </c>
      <c r="Y40" s="1">
        <v>34.700000000000003</v>
      </c>
      <c r="Z40" s="1">
        <v>24.6</v>
      </c>
      <c r="AA40" s="1">
        <v>44.6</v>
      </c>
      <c r="AB40" s="1" t="s">
        <v>38</v>
      </c>
      <c r="AC40" s="1">
        <v>14.1</v>
      </c>
      <c r="AD40" s="1">
        <v>11.3</v>
      </c>
      <c r="AE40" s="1">
        <v>17</v>
      </c>
      <c r="AF40" s="1">
        <v>14.3</v>
      </c>
      <c r="AG40" s="1">
        <v>10.7</v>
      </c>
      <c r="AH40" s="1">
        <v>17.7</v>
      </c>
      <c r="AI40" s="1" t="s">
        <v>39</v>
      </c>
      <c r="AJ40" s="1">
        <v>6.5</v>
      </c>
      <c r="AK40" s="1">
        <v>6.8</v>
      </c>
      <c r="AL40" s="1">
        <v>6.2</v>
      </c>
      <c r="AM40" s="1">
        <v>7.5</v>
      </c>
      <c r="AN40" s="1">
        <v>7.4</v>
      </c>
      <c r="AO40" s="1">
        <v>7.6</v>
      </c>
      <c r="AP40" s="1" t="s">
        <v>40</v>
      </c>
      <c r="AQ40" s="1">
        <v>1.5</v>
      </c>
      <c r="AR40" s="1">
        <v>1.6</v>
      </c>
      <c r="AS40" s="1">
        <v>1.5</v>
      </c>
      <c r="AT40" s="1">
        <v>2</v>
      </c>
      <c r="AU40" s="1">
        <v>1.7</v>
      </c>
      <c r="AV40" s="1">
        <v>2.2000000000000002</v>
      </c>
      <c r="AW40" s="1" t="s">
        <v>41</v>
      </c>
      <c r="AX40" s="1">
        <v>0.7</v>
      </c>
      <c r="AY40" s="1">
        <v>0.1</v>
      </c>
      <c r="AZ40" s="1">
        <v>1.3</v>
      </c>
      <c r="BA40" s="1">
        <v>1.7</v>
      </c>
      <c r="BB40" s="1">
        <v>2.2000000000000002</v>
      </c>
      <c r="BC40" s="1">
        <v>1.1000000000000001</v>
      </c>
    </row>
    <row r="41" spans="1:55" x14ac:dyDescent="0.45">
      <c r="A41" s="8">
        <v>35</v>
      </c>
      <c r="B41" s="7" t="s">
        <v>18</v>
      </c>
      <c r="C41" s="7">
        <v>14</v>
      </c>
      <c r="D41" s="7">
        <v>9.1</v>
      </c>
      <c r="E41" s="7">
        <v>19.2</v>
      </c>
      <c r="F41" s="7">
        <v>16.399999999999999</v>
      </c>
      <c r="G41" s="7">
        <v>11.6</v>
      </c>
      <c r="H41" s="7">
        <v>21.3</v>
      </c>
      <c r="I41" s="7">
        <v>2.34</v>
      </c>
      <c r="J41" s="7">
        <v>2.5099999999999998</v>
      </c>
      <c r="K41" s="7">
        <v>2.1</v>
      </c>
      <c r="M41" s="2" t="s">
        <v>18</v>
      </c>
      <c r="N41" s="5" t="s">
        <v>94</v>
      </c>
      <c r="O41" s="1">
        <v>67</v>
      </c>
      <c r="P41" s="1">
        <v>47</v>
      </c>
      <c r="Q41" s="1">
        <v>80.7</v>
      </c>
      <c r="R41" s="1">
        <v>70.599999999999994</v>
      </c>
      <c r="S41" s="1">
        <v>53.8</v>
      </c>
      <c r="T41" s="1">
        <v>81</v>
      </c>
      <c r="U41" s="1" t="s">
        <v>37</v>
      </c>
      <c r="V41" s="1">
        <v>21.3</v>
      </c>
      <c r="W41" s="1">
        <v>13.6</v>
      </c>
      <c r="X41" s="1">
        <v>28.6</v>
      </c>
      <c r="Y41" s="1">
        <v>25.9</v>
      </c>
      <c r="Z41" s="1">
        <v>18.5</v>
      </c>
      <c r="AA41" s="1">
        <v>32.5</v>
      </c>
      <c r="AB41" s="1" t="s">
        <v>38</v>
      </c>
      <c r="AC41" s="1">
        <v>6.9</v>
      </c>
      <c r="AD41" s="1">
        <v>3.3</v>
      </c>
      <c r="AE41" s="1">
        <v>10.6</v>
      </c>
      <c r="AF41" s="1">
        <v>8.4</v>
      </c>
      <c r="AG41" s="1">
        <v>4.8</v>
      </c>
      <c r="AH41" s="1">
        <v>12</v>
      </c>
      <c r="AI41" s="1" t="s">
        <v>39</v>
      </c>
      <c r="AJ41" s="1">
        <v>4.5999999999999996</v>
      </c>
      <c r="AK41" s="1">
        <v>2.7</v>
      </c>
      <c r="AL41" s="1">
        <v>6.6</v>
      </c>
      <c r="AM41" s="1">
        <v>6.5</v>
      </c>
      <c r="AN41" s="1">
        <v>4.4000000000000004</v>
      </c>
      <c r="AO41" s="1">
        <v>8.6999999999999993</v>
      </c>
      <c r="AP41" s="1" t="s">
        <v>40</v>
      </c>
      <c r="AQ41" s="1">
        <v>1.8</v>
      </c>
      <c r="AR41" s="1">
        <v>1</v>
      </c>
      <c r="AS41" s="1">
        <v>2.7</v>
      </c>
      <c r="AT41" s="1">
        <v>2.4</v>
      </c>
      <c r="AU41" s="1">
        <v>1.7</v>
      </c>
      <c r="AV41" s="1">
        <v>3.2</v>
      </c>
      <c r="AW41" s="1" t="s">
        <v>41</v>
      </c>
      <c r="AX41" s="1">
        <v>1.1000000000000001</v>
      </c>
      <c r="AY41" s="1">
        <v>0.5</v>
      </c>
      <c r="AZ41" s="1">
        <v>1.9</v>
      </c>
      <c r="BA41" s="1">
        <v>1.4</v>
      </c>
      <c r="BB41" s="1">
        <v>1</v>
      </c>
      <c r="BC41" s="1">
        <v>1.9</v>
      </c>
    </row>
    <row r="42" spans="1:55" x14ac:dyDescent="0.45">
      <c r="A42" s="8">
        <v>36</v>
      </c>
      <c r="B42" s="7" t="s">
        <v>19</v>
      </c>
      <c r="C42" s="7">
        <v>16.5</v>
      </c>
      <c r="D42" s="7">
        <v>11.3</v>
      </c>
      <c r="E42" s="7">
        <v>21.8</v>
      </c>
      <c r="F42" s="7">
        <v>14.9</v>
      </c>
      <c r="G42" s="7">
        <v>10.1</v>
      </c>
      <c r="H42" s="7">
        <v>19.899999999999999</v>
      </c>
      <c r="I42" s="7">
        <v>-1.55</v>
      </c>
      <c r="J42" s="7">
        <v>-1.23</v>
      </c>
      <c r="K42" s="7">
        <v>-1.8</v>
      </c>
      <c r="M42" s="2" t="s">
        <v>19</v>
      </c>
      <c r="N42" s="5" t="s">
        <v>94</v>
      </c>
      <c r="O42" s="1">
        <v>66.400000000000006</v>
      </c>
      <c r="P42" s="1">
        <v>48.2</v>
      </c>
      <c r="Q42" s="1">
        <v>78.8</v>
      </c>
      <c r="R42" s="1">
        <v>58.2</v>
      </c>
      <c r="S42" s="1">
        <v>43.5</v>
      </c>
      <c r="T42" s="1">
        <v>67.599999999999994</v>
      </c>
      <c r="U42" s="1" t="s">
        <v>37</v>
      </c>
      <c r="V42" s="1">
        <v>29.6</v>
      </c>
      <c r="W42" s="1">
        <v>20.8</v>
      </c>
      <c r="X42" s="1">
        <v>38</v>
      </c>
      <c r="Y42" s="1">
        <v>27.9</v>
      </c>
      <c r="Z42" s="1">
        <v>18.2</v>
      </c>
      <c r="AA42" s="1">
        <v>37.1</v>
      </c>
      <c r="AB42" s="1" t="s">
        <v>38</v>
      </c>
      <c r="AC42" s="1">
        <v>11.3</v>
      </c>
      <c r="AD42" s="1">
        <v>6.6</v>
      </c>
      <c r="AE42" s="1">
        <v>16</v>
      </c>
      <c r="AF42" s="1">
        <v>9.4</v>
      </c>
      <c r="AG42" s="1">
        <v>5.5</v>
      </c>
      <c r="AH42" s="1">
        <v>13.3</v>
      </c>
      <c r="AI42" s="1" t="s">
        <v>39</v>
      </c>
      <c r="AJ42" s="1">
        <v>4.5999999999999996</v>
      </c>
      <c r="AK42" s="1">
        <v>2.8</v>
      </c>
      <c r="AL42" s="1">
        <v>6.6</v>
      </c>
      <c r="AM42" s="1">
        <v>4.9000000000000004</v>
      </c>
      <c r="AN42" s="1">
        <v>2.8</v>
      </c>
      <c r="AO42" s="1">
        <v>7.3</v>
      </c>
      <c r="AP42" s="1" t="s">
        <v>40</v>
      </c>
      <c r="AQ42" s="1">
        <v>1.5</v>
      </c>
      <c r="AR42" s="1">
        <v>0.9</v>
      </c>
      <c r="AS42" s="1">
        <v>2.2000000000000002</v>
      </c>
      <c r="AT42" s="1">
        <v>1.6</v>
      </c>
      <c r="AU42" s="1">
        <v>1.1000000000000001</v>
      </c>
      <c r="AV42" s="1">
        <v>2.2000000000000002</v>
      </c>
      <c r="AW42" s="1" t="s">
        <v>41</v>
      </c>
      <c r="AX42" s="1">
        <v>1</v>
      </c>
      <c r="AY42" s="1">
        <v>0.7</v>
      </c>
      <c r="AZ42" s="1">
        <v>1.5</v>
      </c>
      <c r="BA42" s="1">
        <v>1.2</v>
      </c>
      <c r="BB42" s="1">
        <v>0.9</v>
      </c>
      <c r="BC42" s="1">
        <v>1.6</v>
      </c>
    </row>
    <row r="43" spans="1:55" x14ac:dyDescent="0.45">
      <c r="A43" s="8">
        <v>37</v>
      </c>
      <c r="B43" s="7" t="s">
        <v>64</v>
      </c>
      <c r="C43" s="7">
        <v>16.899999999999999</v>
      </c>
      <c r="D43" s="7">
        <v>12.8</v>
      </c>
      <c r="E43" s="7">
        <v>21</v>
      </c>
      <c r="F43" s="7">
        <v>16.399999999999999</v>
      </c>
      <c r="G43" s="7">
        <v>12</v>
      </c>
      <c r="H43" s="7">
        <v>20.9</v>
      </c>
      <c r="I43" s="7">
        <v>-0.49</v>
      </c>
      <c r="J43" s="7">
        <v>-0.78</v>
      </c>
      <c r="K43" s="7">
        <v>-0.16</v>
      </c>
      <c r="M43" s="2" t="s">
        <v>64</v>
      </c>
      <c r="N43" s="5" t="s">
        <v>94</v>
      </c>
      <c r="O43" s="1">
        <v>69.900000000000006</v>
      </c>
      <c r="P43" s="1">
        <v>59</v>
      </c>
      <c r="Q43" s="1">
        <v>74.599999999999994</v>
      </c>
      <c r="R43" s="1">
        <v>65.099999999999994</v>
      </c>
      <c r="S43" s="1">
        <v>53.6</v>
      </c>
      <c r="T43" s="1">
        <v>71.099999999999994</v>
      </c>
      <c r="U43" s="1" t="s">
        <v>37</v>
      </c>
      <c r="V43" s="1">
        <v>27.9</v>
      </c>
      <c r="W43" s="1">
        <v>18.2</v>
      </c>
      <c r="X43" s="1">
        <v>37.299999999999997</v>
      </c>
      <c r="Y43" s="1">
        <v>29.5</v>
      </c>
      <c r="Z43" s="1">
        <v>19</v>
      </c>
      <c r="AA43" s="1">
        <v>39.299999999999997</v>
      </c>
      <c r="AB43" s="1" t="s">
        <v>38</v>
      </c>
      <c r="AC43" s="1">
        <v>11.9</v>
      </c>
      <c r="AD43" s="1">
        <v>6.7</v>
      </c>
      <c r="AE43" s="1">
        <v>17.3</v>
      </c>
      <c r="AF43" s="1">
        <v>12.4</v>
      </c>
      <c r="AG43" s="1">
        <v>7</v>
      </c>
      <c r="AH43" s="1">
        <v>18.100000000000001</v>
      </c>
      <c r="AI43" s="1" t="s">
        <v>39</v>
      </c>
      <c r="AJ43" s="1">
        <v>4.4000000000000004</v>
      </c>
      <c r="AK43" s="1">
        <v>3.2</v>
      </c>
      <c r="AL43" s="1">
        <v>5.6</v>
      </c>
      <c r="AM43" s="1">
        <v>5.7</v>
      </c>
      <c r="AN43" s="1">
        <v>4</v>
      </c>
      <c r="AO43" s="1">
        <v>7.5</v>
      </c>
      <c r="AP43" s="1" t="s">
        <v>40</v>
      </c>
      <c r="AQ43" s="1">
        <v>1</v>
      </c>
      <c r="AR43" s="1">
        <v>0.7</v>
      </c>
      <c r="AS43" s="1">
        <v>1.2</v>
      </c>
      <c r="AT43" s="1">
        <v>1.2</v>
      </c>
      <c r="AU43" s="1">
        <v>1.1000000000000001</v>
      </c>
      <c r="AV43" s="1">
        <v>1.4</v>
      </c>
      <c r="AW43" s="1" t="s">
        <v>41</v>
      </c>
      <c r="AX43" s="1">
        <v>0.7</v>
      </c>
      <c r="AY43" s="1">
        <v>0.5</v>
      </c>
      <c r="AZ43" s="1">
        <v>1</v>
      </c>
      <c r="BA43" s="1">
        <v>0.6</v>
      </c>
      <c r="BB43" s="1">
        <v>0.5</v>
      </c>
      <c r="BC43" s="1">
        <v>0.7</v>
      </c>
    </row>
    <row r="44" spans="1:55" x14ac:dyDescent="0.45">
      <c r="A44" s="8">
        <v>38</v>
      </c>
      <c r="B44" s="7" t="s">
        <v>65</v>
      </c>
      <c r="C44" s="7">
        <v>24.1</v>
      </c>
      <c r="D44" s="7">
        <v>22.9</v>
      </c>
      <c r="E44" s="7">
        <v>25.3</v>
      </c>
      <c r="F44" s="7">
        <v>23.8</v>
      </c>
      <c r="G44" s="7">
        <v>22.4</v>
      </c>
      <c r="H44" s="7">
        <v>25.1</v>
      </c>
      <c r="I44" s="7">
        <v>-0.33</v>
      </c>
      <c r="J44" s="7">
        <v>-0.49</v>
      </c>
      <c r="K44" s="7">
        <v>-0.21</v>
      </c>
      <c r="M44" s="2" t="s">
        <v>65</v>
      </c>
      <c r="N44" s="5" t="s">
        <v>94</v>
      </c>
      <c r="O44" s="1">
        <v>99.2</v>
      </c>
      <c r="P44" s="1">
        <v>89.3</v>
      </c>
      <c r="Q44" s="1">
        <v>99.9</v>
      </c>
      <c r="R44" s="1">
        <v>97</v>
      </c>
      <c r="S44" s="1">
        <v>93.4</v>
      </c>
      <c r="T44" s="1">
        <v>93.5</v>
      </c>
      <c r="U44" s="1" t="s">
        <v>37</v>
      </c>
      <c r="V44" s="1">
        <v>80.400000000000006</v>
      </c>
      <c r="W44" s="1">
        <v>68.900000000000006</v>
      </c>
      <c r="X44" s="1">
        <v>91.7</v>
      </c>
      <c r="Y44" s="1">
        <v>69.8</v>
      </c>
      <c r="Z44" s="1">
        <v>60.9</v>
      </c>
      <c r="AA44" s="1">
        <v>77.2</v>
      </c>
      <c r="AB44" s="1" t="s">
        <v>38</v>
      </c>
      <c r="AC44" s="1">
        <v>28.8</v>
      </c>
      <c r="AD44" s="1">
        <v>23.2</v>
      </c>
      <c r="AE44" s="1">
        <v>35.4</v>
      </c>
      <c r="AF44" s="1">
        <v>29.3</v>
      </c>
      <c r="AG44" s="1">
        <v>21.5</v>
      </c>
      <c r="AH44" s="1">
        <v>37.200000000000003</v>
      </c>
      <c r="AI44" s="1" t="s">
        <v>39</v>
      </c>
      <c r="AJ44" s="1">
        <v>8.9</v>
      </c>
      <c r="AK44" s="1">
        <v>8.3000000000000007</v>
      </c>
      <c r="AL44" s="1">
        <v>9.5</v>
      </c>
      <c r="AM44" s="1">
        <v>9.5</v>
      </c>
      <c r="AN44" s="1">
        <v>9.9</v>
      </c>
      <c r="AO44" s="1">
        <v>9.1999999999999993</v>
      </c>
      <c r="AP44" s="1" t="s">
        <v>40</v>
      </c>
      <c r="AQ44" s="1">
        <v>2.2000000000000002</v>
      </c>
      <c r="AR44" s="1">
        <v>2.1</v>
      </c>
      <c r="AS44" s="1">
        <v>2.2999999999999998</v>
      </c>
      <c r="AT44" s="1">
        <v>1.7</v>
      </c>
      <c r="AU44" s="1">
        <v>2</v>
      </c>
      <c r="AV44" s="1">
        <v>1.5</v>
      </c>
      <c r="AW44" s="1" t="s">
        <v>41</v>
      </c>
      <c r="AX44" s="1">
        <v>0.4</v>
      </c>
      <c r="AY44" s="1">
        <v>0.4</v>
      </c>
      <c r="AZ44" s="1">
        <v>0.4</v>
      </c>
      <c r="BA44" s="1">
        <v>0.7</v>
      </c>
      <c r="BB44" s="1">
        <v>0.8</v>
      </c>
      <c r="BC44" s="1">
        <v>0.6</v>
      </c>
    </row>
    <row r="45" spans="1:55" x14ac:dyDescent="0.45">
      <c r="A45" s="8">
        <v>39</v>
      </c>
      <c r="B45" s="7" t="s">
        <v>66</v>
      </c>
      <c r="C45" s="7">
        <v>17.899999999999999</v>
      </c>
      <c r="D45" s="7">
        <v>13.4</v>
      </c>
      <c r="E45" s="7">
        <v>22.5</v>
      </c>
      <c r="F45" s="7">
        <v>19</v>
      </c>
      <c r="G45" s="7">
        <v>15</v>
      </c>
      <c r="H45" s="7">
        <v>23.1</v>
      </c>
      <c r="I45" s="7">
        <v>1.1299999999999999</v>
      </c>
      <c r="J45" s="7">
        <v>1.61</v>
      </c>
      <c r="K45" s="7">
        <v>0.56999999999999995</v>
      </c>
      <c r="M45" s="2" t="s">
        <v>66</v>
      </c>
      <c r="N45" s="5" t="s">
        <v>94</v>
      </c>
      <c r="O45" s="1">
        <v>67.900000000000006</v>
      </c>
      <c r="P45" s="1">
        <v>50.8</v>
      </c>
      <c r="Q45" s="1">
        <v>78.099999999999994</v>
      </c>
      <c r="R45" s="1">
        <v>65.2</v>
      </c>
      <c r="S45" s="1">
        <v>52.2</v>
      </c>
      <c r="T45" s="1">
        <v>72.3</v>
      </c>
      <c r="U45" s="1" t="s">
        <v>37</v>
      </c>
      <c r="V45" s="1">
        <v>30.2</v>
      </c>
      <c r="W45" s="1">
        <v>22.6</v>
      </c>
      <c r="X45" s="1">
        <v>37.1</v>
      </c>
      <c r="Y45" s="1">
        <v>35.1</v>
      </c>
      <c r="Z45" s="1">
        <v>25.9</v>
      </c>
      <c r="AA45" s="1">
        <v>42.9</v>
      </c>
      <c r="AB45" s="1" t="s">
        <v>38</v>
      </c>
      <c r="AC45" s="1">
        <v>10.1</v>
      </c>
      <c r="AD45" s="1">
        <v>7.5</v>
      </c>
      <c r="AE45" s="1">
        <v>13</v>
      </c>
      <c r="AF45" s="1">
        <v>10.7</v>
      </c>
      <c r="AG45" s="1">
        <v>7.9</v>
      </c>
      <c r="AH45" s="1">
        <v>13.8</v>
      </c>
      <c r="AI45" s="1" t="s">
        <v>39</v>
      </c>
      <c r="AJ45" s="1">
        <v>5.4</v>
      </c>
      <c r="AK45" s="1">
        <v>4.8</v>
      </c>
      <c r="AL45" s="1">
        <v>6.1</v>
      </c>
      <c r="AM45" s="1">
        <v>6.6</v>
      </c>
      <c r="AN45" s="1">
        <v>6.3</v>
      </c>
      <c r="AO45" s="1">
        <v>6.9</v>
      </c>
      <c r="AP45" s="1" t="s">
        <v>40</v>
      </c>
      <c r="AQ45" s="1">
        <v>1.7</v>
      </c>
      <c r="AR45" s="1">
        <v>1.2</v>
      </c>
      <c r="AS45" s="1">
        <v>2.2999999999999998</v>
      </c>
      <c r="AT45" s="1">
        <v>2.1</v>
      </c>
      <c r="AU45" s="1">
        <v>1.9</v>
      </c>
      <c r="AV45" s="1">
        <v>2.4</v>
      </c>
      <c r="AW45" s="1" t="s">
        <v>41</v>
      </c>
      <c r="AX45" s="1">
        <v>0.9</v>
      </c>
      <c r="AY45" s="1">
        <v>0.5</v>
      </c>
      <c r="AZ45" s="1">
        <v>1.4</v>
      </c>
      <c r="BA45" s="1">
        <v>1.2</v>
      </c>
      <c r="BB45" s="1">
        <v>1.2</v>
      </c>
      <c r="BC45" s="1">
        <v>1.2</v>
      </c>
    </row>
    <row r="46" spans="1:55" x14ac:dyDescent="0.45">
      <c r="A46" s="8">
        <v>40</v>
      </c>
      <c r="B46" s="7" t="s">
        <v>20</v>
      </c>
      <c r="C46" s="7">
        <v>13.7</v>
      </c>
      <c r="D46" s="7">
        <v>9.6</v>
      </c>
      <c r="E46" s="7">
        <v>18</v>
      </c>
      <c r="F46" s="7">
        <v>15.5</v>
      </c>
      <c r="G46" s="7">
        <v>11.1</v>
      </c>
      <c r="H46" s="7">
        <v>20.100000000000001</v>
      </c>
      <c r="I46" s="7">
        <v>1.83</v>
      </c>
      <c r="J46" s="7">
        <v>1.5</v>
      </c>
      <c r="K46" s="7">
        <v>2.15</v>
      </c>
      <c r="M46" s="2" t="s">
        <v>20</v>
      </c>
      <c r="N46" s="5" t="s">
        <v>94</v>
      </c>
      <c r="O46" s="1">
        <v>67.2</v>
      </c>
      <c r="P46" s="1">
        <v>52.1</v>
      </c>
      <c r="Q46" s="1">
        <v>76.400000000000006</v>
      </c>
      <c r="R46" s="1">
        <v>73</v>
      </c>
      <c r="S46" s="1">
        <v>57.8</v>
      </c>
      <c r="T46" s="1">
        <v>82</v>
      </c>
      <c r="U46" s="1" t="s">
        <v>37</v>
      </c>
      <c r="V46" s="1">
        <v>21.9</v>
      </c>
      <c r="W46" s="1">
        <v>15.3</v>
      </c>
      <c r="X46" s="1">
        <v>27.9</v>
      </c>
      <c r="Y46" s="1">
        <v>22.9</v>
      </c>
      <c r="Z46" s="1">
        <v>16.3</v>
      </c>
      <c r="AA46" s="1">
        <v>28.6</v>
      </c>
      <c r="AB46" s="1" t="s">
        <v>38</v>
      </c>
      <c r="AC46" s="1">
        <v>6.5</v>
      </c>
      <c r="AD46" s="1">
        <v>3</v>
      </c>
      <c r="AE46" s="1">
        <v>10</v>
      </c>
      <c r="AF46" s="1">
        <v>6.2</v>
      </c>
      <c r="AG46" s="1">
        <v>2.7</v>
      </c>
      <c r="AH46" s="1">
        <v>9.6999999999999993</v>
      </c>
      <c r="AI46" s="1" t="s">
        <v>39</v>
      </c>
      <c r="AJ46" s="1">
        <v>4.3</v>
      </c>
      <c r="AK46" s="1">
        <v>2.7</v>
      </c>
      <c r="AL46" s="1">
        <v>6</v>
      </c>
      <c r="AM46" s="1">
        <v>5.0999999999999996</v>
      </c>
      <c r="AN46" s="1">
        <v>3.2</v>
      </c>
      <c r="AO46" s="1">
        <v>7.1</v>
      </c>
      <c r="AP46" s="1" t="s">
        <v>40</v>
      </c>
      <c r="AQ46" s="1">
        <v>1.6</v>
      </c>
      <c r="AR46" s="1">
        <v>1.2</v>
      </c>
      <c r="AS46" s="1">
        <v>2.2000000000000002</v>
      </c>
      <c r="AT46" s="1">
        <v>2.2000000000000002</v>
      </c>
      <c r="AU46" s="1">
        <v>1.4</v>
      </c>
      <c r="AV46" s="1">
        <v>3.1</v>
      </c>
      <c r="AW46" s="1" t="s">
        <v>41</v>
      </c>
      <c r="AX46" s="1">
        <v>1.7</v>
      </c>
      <c r="AY46" s="1">
        <v>1.2</v>
      </c>
      <c r="AZ46" s="1">
        <v>2.2000000000000002</v>
      </c>
      <c r="BA46" s="1">
        <v>1.7</v>
      </c>
      <c r="BB46" s="1">
        <v>1.1000000000000001</v>
      </c>
      <c r="BC46" s="1">
        <v>2.5</v>
      </c>
    </row>
    <row r="47" spans="1:55" x14ac:dyDescent="0.45">
      <c r="A47" s="8">
        <v>41</v>
      </c>
      <c r="B47" s="7" t="s">
        <v>67</v>
      </c>
      <c r="C47" s="7">
        <v>17.3</v>
      </c>
      <c r="D47" s="7">
        <v>14.8</v>
      </c>
      <c r="E47" s="7">
        <v>19.8</v>
      </c>
      <c r="F47" s="7">
        <v>18.2</v>
      </c>
      <c r="G47" s="7">
        <v>15.8</v>
      </c>
      <c r="H47" s="7">
        <v>20.6</v>
      </c>
      <c r="I47" s="7">
        <v>0.93</v>
      </c>
      <c r="J47" s="7">
        <v>1.03</v>
      </c>
      <c r="K47" s="7">
        <v>0.81</v>
      </c>
      <c r="M47" s="2" t="s">
        <v>67</v>
      </c>
      <c r="N47" s="5" t="s">
        <v>94</v>
      </c>
      <c r="O47" s="1">
        <v>80</v>
      </c>
      <c r="P47" s="1">
        <v>69.2</v>
      </c>
      <c r="Q47" s="1">
        <v>84.3</v>
      </c>
      <c r="R47" s="1">
        <v>71.8</v>
      </c>
      <c r="S47" s="1">
        <v>67.599999999999994</v>
      </c>
      <c r="T47" s="1">
        <v>71.400000000000006</v>
      </c>
      <c r="U47" s="1" t="s">
        <v>37</v>
      </c>
      <c r="V47" s="1">
        <v>21.3</v>
      </c>
      <c r="W47" s="1">
        <v>12.8</v>
      </c>
      <c r="X47" s="1">
        <v>29.1</v>
      </c>
      <c r="Y47" s="1">
        <v>30.6</v>
      </c>
      <c r="Z47" s="1">
        <v>17.100000000000001</v>
      </c>
      <c r="AA47" s="1">
        <v>43</v>
      </c>
      <c r="AB47" s="1" t="s">
        <v>38</v>
      </c>
      <c r="AC47" s="1">
        <v>14</v>
      </c>
      <c r="AD47" s="1">
        <v>11.3</v>
      </c>
      <c r="AE47" s="1">
        <v>17.399999999999999</v>
      </c>
      <c r="AF47" s="1">
        <v>15.6</v>
      </c>
      <c r="AG47" s="1">
        <v>12.4</v>
      </c>
      <c r="AH47" s="1">
        <v>19</v>
      </c>
      <c r="AI47" s="1" t="s">
        <v>39</v>
      </c>
      <c r="AJ47" s="1">
        <v>4.0999999999999996</v>
      </c>
      <c r="AK47" s="1">
        <v>3.6</v>
      </c>
      <c r="AL47" s="1">
        <v>4.5999999999999996</v>
      </c>
      <c r="AM47" s="1">
        <v>8.3000000000000007</v>
      </c>
      <c r="AN47" s="1">
        <v>8</v>
      </c>
      <c r="AO47" s="1">
        <v>8.5</v>
      </c>
      <c r="AP47" s="1" t="s">
        <v>40</v>
      </c>
      <c r="AQ47" s="1">
        <v>1.4</v>
      </c>
      <c r="AR47" s="1">
        <v>1.5</v>
      </c>
      <c r="AS47" s="1">
        <v>1.3</v>
      </c>
      <c r="AT47" s="1">
        <v>2.2000000000000002</v>
      </c>
      <c r="AU47" s="1">
        <v>2.1</v>
      </c>
      <c r="AV47" s="1">
        <v>2.4</v>
      </c>
      <c r="AW47" s="1" t="s">
        <v>41</v>
      </c>
      <c r="AX47" s="1">
        <v>0.3</v>
      </c>
      <c r="AY47" s="1">
        <v>0.6</v>
      </c>
      <c r="AZ47" s="1">
        <v>0</v>
      </c>
      <c r="BA47" s="1">
        <v>0.9</v>
      </c>
      <c r="BB47" s="1">
        <v>0.4</v>
      </c>
      <c r="BC47" s="1">
        <v>1.4</v>
      </c>
    </row>
    <row r="48" spans="1:55" x14ac:dyDescent="0.45">
      <c r="A48" s="8">
        <v>42</v>
      </c>
      <c r="B48" s="7" t="s">
        <v>21</v>
      </c>
      <c r="C48" s="7">
        <v>7.7</v>
      </c>
      <c r="D48" s="7">
        <v>5.4</v>
      </c>
      <c r="E48" s="7">
        <v>10</v>
      </c>
      <c r="F48" s="7">
        <v>8.9</v>
      </c>
      <c r="G48" s="7">
        <v>6.6</v>
      </c>
      <c r="H48" s="7">
        <v>11.1</v>
      </c>
      <c r="I48" s="7">
        <v>1.1599999999999999</v>
      </c>
      <c r="J48" s="7">
        <v>1.2</v>
      </c>
      <c r="K48" s="7">
        <v>1.1599999999999999</v>
      </c>
      <c r="M48" s="2" t="s">
        <v>21</v>
      </c>
      <c r="N48" s="5" t="s">
        <v>94</v>
      </c>
      <c r="O48" s="1">
        <v>44</v>
      </c>
      <c r="P48" s="1">
        <v>31.4</v>
      </c>
      <c r="Q48" s="1">
        <v>51.6</v>
      </c>
      <c r="R48" s="1">
        <v>49.7</v>
      </c>
      <c r="S48" s="1">
        <v>40.200000000000003</v>
      </c>
      <c r="T48" s="1">
        <v>54.2</v>
      </c>
      <c r="U48" s="1" t="s">
        <v>37</v>
      </c>
      <c r="V48" s="1">
        <v>9.4</v>
      </c>
      <c r="W48" s="1">
        <v>5.4</v>
      </c>
      <c r="X48" s="1">
        <v>13</v>
      </c>
      <c r="Y48" s="1">
        <v>10.3</v>
      </c>
      <c r="Z48" s="1">
        <v>6.1</v>
      </c>
      <c r="AA48" s="1">
        <v>14.1</v>
      </c>
      <c r="AB48" s="1" t="s">
        <v>38</v>
      </c>
      <c r="AC48" s="1">
        <v>3.7</v>
      </c>
      <c r="AD48" s="1">
        <v>2.2000000000000002</v>
      </c>
      <c r="AE48" s="1">
        <v>5</v>
      </c>
      <c r="AF48" s="1">
        <v>4.3</v>
      </c>
      <c r="AG48" s="1">
        <v>2.4</v>
      </c>
      <c r="AH48" s="1">
        <v>5.9</v>
      </c>
      <c r="AI48" s="1" t="s">
        <v>39</v>
      </c>
      <c r="AJ48" s="1">
        <v>2</v>
      </c>
      <c r="AK48" s="1">
        <v>1.6</v>
      </c>
      <c r="AL48" s="1">
        <v>2.4</v>
      </c>
      <c r="AM48" s="1">
        <v>3</v>
      </c>
      <c r="AN48" s="1">
        <v>2.1</v>
      </c>
      <c r="AO48" s="1">
        <v>3.9</v>
      </c>
      <c r="AP48" s="1" t="s">
        <v>40</v>
      </c>
      <c r="AQ48" s="1">
        <v>0.9</v>
      </c>
      <c r="AR48" s="1">
        <v>0.6</v>
      </c>
      <c r="AS48" s="1">
        <v>1.1000000000000001</v>
      </c>
      <c r="AT48" s="1">
        <v>0.9</v>
      </c>
      <c r="AU48" s="1">
        <v>0.5</v>
      </c>
      <c r="AV48" s="1">
        <v>1.4</v>
      </c>
      <c r="AW48" s="1" t="s">
        <v>41</v>
      </c>
      <c r="AX48" s="1">
        <v>0.4</v>
      </c>
      <c r="AY48" s="1">
        <v>0.3</v>
      </c>
      <c r="AZ48" s="1">
        <v>0.6</v>
      </c>
      <c r="BA48" s="1">
        <v>0.5</v>
      </c>
      <c r="BB48" s="1">
        <v>0.3</v>
      </c>
      <c r="BC48" s="1">
        <v>0.7</v>
      </c>
    </row>
    <row r="49" spans="1:55" x14ac:dyDescent="0.45">
      <c r="A49" s="8">
        <v>43</v>
      </c>
      <c r="B49" s="7" t="s">
        <v>22</v>
      </c>
      <c r="C49" s="7">
        <v>18</v>
      </c>
      <c r="D49" s="7">
        <v>12.6</v>
      </c>
      <c r="E49" s="7">
        <v>23.6</v>
      </c>
      <c r="F49" s="7">
        <v>16.2</v>
      </c>
      <c r="G49" s="7">
        <v>11.5</v>
      </c>
      <c r="H49" s="7">
        <v>21.1</v>
      </c>
      <c r="I49" s="7">
        <v>-1.8</v>
      </c>
      <c r="J49" s="7">
        <v>-1.1299999999999999</v>
      </c>
      <c r="K49" s="7">
        <v>-2.4</v>
      </c>
      <c r="M49" s="2" t="s">
        <v>22</v>
      </c>
      <c r="N49" s="5" t="s">
        <v>94</v>
      </c>
      <c r="O49" s="1">
        <v>74.8</v>
      </c>
      <c r="P49" s="1">
        <v>57.7</v>
      </c>
      <c r="Q49" s="1">
        <v>84.1</v>
      </c>
      <c r="R49" s="1">
        <v>62</v>
      </c>
      <c r="S49" s="1">
        <v>49.2</v>
      </c>
      <c r="T49" s="1">
        <v>69.099999999999994</v>
      </c>
      <c r="U49" s="1" t="s">
        <v>37</v>
      </c>
      <c r="V49" s="1">
        <v>30.5</v>
      </c>
      <c r="W49" s="1">
        <v>20.9</v>
      </c>
      <c r="X49" s="1">
        <v>39.4</v>
      </c>
      <c r="Y49" s="1">
        <v>29.4</v>
      </c>
      <c r="Z49" s="1">
        <v>20.2</v>
      </c>
      <c r="AA49" s="1">
        <v>37.700000000000003</v>
      </c>
      <c r="AB49" s="1" t="s">
        <v>38</v>
      </c>
      <c r="AC49" s="1">
        <v>10.5</v>
      </c>
      <c r="AD49" s="1">
        <v>5.9</v>
      </c>
      <c r="AE49" s="1">
        <v>15.1</v>
      </c>
      <c r="AF49" s="1">
        <v>9.6999999999999993</v>
      </c>
      <c r="AG49" s="1">
        <v>5.4</v>
      </c>
      <c r="AH49" s="1">
        <v>14</v>
      </c>
      <c r="AI49" s="1" t="s">
        <v>39</v>
      </c>
      <c r="AJ49" s="1">
        <v>5.7</v>
      </c>
      <c r="AK49" s="1">
        <v>3.7</v>
      </c>
      <c r="AL49" s="1">
        <v>7.8</v>
      </c>
      <c r="AM49" s="1">
        <v>5.9</v>
      </c>
      <c r="AN49" s="1">
        <v>3.8</v>
      </c>
      <c r="AO49" s="1">
        <v>8.1999999999999993</v>
      </c>
      <c r="AP49" s="1" t="s">
        <v>40</v>
      </c>
      <c r="AQ49" s="1">
        <v>1.6</v>
      </c>
      <c r="AR49" s="1">
        <v>0.9</v>
      </c>
      <c r="AS49" s="1">
        <v>2.4</v>
      </c>
      <c r="AT49" s="1">
        <v>2</v>
      </c>
      <c r="AU49" s="1">
        <v>1.3</v>
      </c>
      <c r="AV49" s="1">
        <v>2.9</v>
      </c>
      <c r="AW49" s="1" t="s">
        <v>41</v>
      </c>
      <c r="AX49" s="1">
        <v>1.5</v>
      </c>
      <c r="AY49" s="1">
        <v>1</v>
      </c>
      <c r="AZ49" s="1">
        <v>2.2000000000000002</v>
      </c>
      <c r="BA49" s="1">
        <v>1.6</v>
      </c>
      <c r="BB49" s="1">
        <v>1.1000000000000001</v>
      </c>
      <c r="BC49" s="1">
        <v>2.2000000000000002</v>
      </c>
    </row>
    <row r="50" spans="1:55" x14ac:dyDescent="0.45">
      <c r="A50" s="8">
        <v>44</v>
      </c>
      <c r="B50" s="7" t="s">
        <v>23</v>
      </c>
      <c r="C50" s="7">
        <v>4.5</v>
      </c>
      <c r="D50" s="7">
        <v>2.8</v>
      </c>
      <c r="E50" s="7">
        <v>6.1</v>
      </c>
      <c r="F50" s="7">
        <v>6.1</v>
      </c>
      <c r="G50" s="7">
        <v>3.7</v>
      </c>
      <c r="H50" s="7">
        <v>8.5</v>
      </c>
      <c r="I50" s="7">
        <v>1.61</v>
      </c>
      <c r="J50" s="7">
        <v>0.87</v>
      </c>
      <c r="K50" s="7">
        <v>2.4700000000000002</v>
      </c>
      <c r="M50" s="2" t="s">
        <v>23</v>
      </c>
      <c r="N50" s="5" t="s">
        <v>94</v>
      </c>
      <c r="O50" s="1">
        <v>37.299999999999997</v>
      </c>
      <c r="P50" s="1">
        <v>29</v>
      </c>
      <c r="Q50" s="1">
        <v>41</v>
      </c>
      <c r="R50" s="1">
        <v>37.700000000000003</v>
      </c>
      <c r="S50" s="1">
        <v>29.3</v>
      </c>
      <c r="T50" s="1">
        <v>41.9</v>
      </c>
      <c r="U50" s="1" t="s">
        <v>37</v>
      </c>
      <c r="V50" s="1">
        <v>4.2</v>
      </c>
      <c r="W50" s="1">
        <v>2.4</v>
      </c>
      <c r="X50" s="1">
        <v>6.2</v>
      </c>
      <c r="Y50" s="1">
        <v>4.3</v>
      </c>
      <c r="Z50" s="1">
        <v>2.4</v>
      </c>
      <c r="AA50" s="1">
        <v>6.4</v>
      </c>
      <c r="AB50" s="1" t="s">
        <v>38</v>
      </c>
      <c r="AC50" s="1">
        <v>3.1</v>
      </c>
      <c r="AD50" s="1">
        <v>1.5</v>
      </c>
      <c r="AE50" s="1">
        <v>4.5999999999999996</v>
      </c>
      <c r="AF50" s="1">
        <v>3.9</v>
      </c>
      <c r="AG50" s="1">
        <v>2.1</v>
      </c>
      <c r="AH50" s="1">
        <v>5.8</v>
      </c>
      <c r="AI50" s="1" t="s">
        <v>39</v>
      </c>
      <c r="AJ50" s="1">
        <v>2.4</v>
      </c>
      <c r="AK50" s="1">
        <v>1.6</v>
      </c>
      <c r="AL50" s="1">
        <v>3.1</v>
      </c>
      <c r="AM50" s="1">
        <v>5.5</v>
      </c>
      <c r="AN50" s="1">
        <v>3.5</v>
      </c>
      <c r="AO50" s="1">
        <v>7.4</v>
      </c>
      <c r="AP50" s="1" t="s">
        <v>40</v>
      </c>
      <c r="AQ50" s="1">
        <v>2.1</v>
      </c>
      <c r="AR50" s="1">
        <v>1.4</v>
      </c>
      <c r="AS50" s="1">
        <v>2.8</v>
      </c>
      <c r="AT50" s="1">
        <v>6.2</v>
      </c>
      <c r="AU50" s="1">
        <v>3.4</v>
      </c>
      <c r="AV50" s="1">
        <v>9</v>
      </c>
      <c r="AW50" s="1" t="s">
        <v>41</v>
      </c>
      <c r="AX50" s="1">
        <v>2.2000000000000002</v>
      </c>
      <c r="AY50" s="1">
        <v>1.1000000000000001</v>
      </c>
      <c r="AZ50" s="1">
        <v>3.5</v>
      </c>
      <c r="BA50" s="1">
        <v>12.7</v>
      </c>
      <c r="BB50" s="1">
        <v>5.0999999999999996</v>
      </c>
      <c r="BC50" s="1">
        <v>21.3</v>
      </c>
    </row>
    <row r="51" spans="1:55" x14ac:dyDescent="0.45">
      <c r="A51" s="8">
        <v>45</v>
      </c>
      <c r="B51" s="7" t="s">
        <v>32</v>
      </c>
      <c r="C51" s="7">
        <v>9</v>
      </c>
      <c r="D51" s="7">
        <v>5.6</v>
      </c>
      <c r="E51" s="7">
        <v>12.4</v>
      </c>
      <c r="F51" s="7">
        <v>8.3000000000000007</v>
      </c>
      <c r="G51" s="7">
        <v>5.4</v>
      </c>
      <c r="H51" s="7">
        <v>11.2</v>
      </c>
      <c r="I51" s="7">
        <v>-0.68</v>
      </c>
      <c r="J51" s="7">
        <v>-0.19</v>
      </c>
      <c r="K51" s="7">
        <v>-1.18</v>
      </c>
      <c r="M51" s="2" t="s">
        <v>32</v>
      </c>
      <c r="N51" s="5" t="s">
        <v>94</v>
      </c>
      <c r="O51" s="1">
        <v>31.4</v>
      </c>
      <c r="P51" s="1">
        <v>19.899999999999999</v>
      </c>
      <c r="Q51" s="1">
        <v>39.9</v>
      </c>
      <c r="R51" s="1">
        <v>23.6</v>
      </c>
      <c r="S51" s="1">
        <v>16.399999999999999</v>
      </c>
      <c r="T51" s="1">
        <v>28.7</v>
      </c>
      <c r="U51" s="1" t="s">
        <v>37</v>
      </c>
      <c r="V51" s="1">
        <v>13.6</v>
      </c>
      <c r="W51" s="1">
        <v>7.8</v>
      </c>
      <c r="X51" s="1">
        <v>19.100000000000001</v>
      </c>
      <c r="Y51" s="1">
        <v>13.6</v>
      </c>
      <c r="Z51" s="1">
        <v>7.8</v>
      </c>
      <c r="AA51" s="1">
        <v>19</v>
      </c>
      <c r="AB51" s="1" t="s">
        <v>38</v>
      </c>
      <c r="AC51" s="1">
        <v>4.2</v>
      </c>
      <c r="AD51" s="1">
        <v>2.4</v>
      </c>
      <c r="AE51" s="1">
        <v>6</v>
      </c>
      <c r="AF51" s="1">
        <v>4.5999999999999996</v>
      </c>
      <c r="AG51" s="1">
        <v>2.6</v>
      </c>
      <c r="AH51" s="1">
        <v>6.7</v>
      </c>
      <c r="AI51" s="1" t="s">
        <v>39</v>
      </c>
      <c r="AJ51" s="1">
        <v>1.9</v>
      </c>
      <c r="AK51" s="1">
        <v>1.2</v>
      </c>
      <c r="AL51" s="1">
        <v>2.6</v>
      </c>
      <c r="AM51" s="1">
        <v>2.4</v>
      </c>
      <c r="AN51" s="1">
        <v>1.4</v>
      </c>
      <c r="AO51" s="1">
        <v>3.3</v>
      </c>
      <c r="AP51" s="1" t="s">
        <v>40</v>
      </c>
      <c r="AQ51" s="1">
        <v>0.5</v>
      </c>
      <c r="AR51" s="1">
        <v>0.4</v>
      </c>
      <c r="AS51" s="1">
        <v>0.6</v>
      </c>
      <c r="AT51" s="1">
        <v>0.6</v>
      </c>
      <c r="AU51" s="1">
        <v>0.5</v>
      </c>
      <c r="AV51" s="1">
        <v>0.7</v>
      </c>
      <c r="AW51" s="1" t="s">
        <v>41</v>
      </c>
      <c r="AX51" s="1">
        <v>0.3</v>
      </c>
      <c r="AY51" s="1">
        <v>0.3</v>
      </c>
      <c r="AZ51" s="1">
        <v>0.4</v>
      </c>
      <c r="BA51" s="1">
        <v>0.4</v>
      </c>
      <c r="BB51" s="1">
        <v>0.3</v>
      </c>
      <c r="BC51" s="1">
        <v>0.4</v>
      </c>
    </row>
    <row r="52" spans="1:55" x14ac:dyDescent="0.45">
      <c r="A52" s="8">
        <v>46</v>
      </c>
      <c r="B52" s="7" t="s">
        <v>68</v>
      </c>
      <c r="C52" s="7">
        <v>17.3</v>
      </c>
      <c r="D52" s="7">
        <v>13.7</v>
      </c>
      <c r="E52" s="7">
        <v>21.1</v>
      </c>
      <c r="F52" s="7">
        <v>15.9</v>
      </c>
      <c r="G52" s="7">
        <v>12.6</v>
      </c>
      <c r="H52" s="7">
        <v>19.399999999999999</v>
      </c>
      <c r="I52" s="7">
        <v>-1.37</v>
      </c>
      <c r="J52" s="7">
        <v>-1.1000000000000001</v>
      </c>
      <c r="K52" s="7">
        <v>-1.6</v>
      </c>
      <c r="M52" s="2" t="s">
        <v>68</v>
      </c>
      <c r="N52" s="5" t="s">
        <v>94</v>
      </c>
      <c r="O52" s="1">
        <v>68.599999999999994</v>
      </c>
      <c r="P52" s="1">
        <v>56</v>
      </c>
      <c r="Q52" s="1">
        <v>74.900000000000006</v>
      </c>
      <c r="R52" s="1">
        <v>56</v>
      </c>
      <c r="S52" s="1">
        <v>45.9</v>
      </c>
      <c r="T52" s="1">
        <v>60.6</v>
      </c>
      <c r="U52" s="1" t="s">
        <v>37</v>
      </c>
      <c r="V52" s="1">
        <v>25.5</v>
      </c>
      <c r="W52" s="1">
        <v>18.600000000000001</v>
      </c>
      <c r="X52" s="1">
        <v>32.5</v>
      </c>
      <c r="Y52" s="1">
        <v>29.6</v>
      </c>
      <c r="Z52" s="1">
        <v>22.5</v>
      </c>
      <c r="AA52" s="1">
        <v>36.299999999999997</v>
      </c>
      <c r="AB52" s="1" t="s">
        <v>38</v>
      </c>
      <c r="AC52" s="1">
        <v>12.5</v>
      </c>
      <c r="AD52" s="1">
        <v>9.1999999999999993</v>
      </c>
      <c r="AE52" s="1">
        <v>16.100000000000001</v>
      </c>
      <c r="AF52" s="1">
        <v>13.5</v>
      </c>
      <c r="AG52" s="1">
        <v>9.9</v>
      </c>
      <c r="AH52" s="1">
        <v>17.2</v>
      </c>
      <c r="AI52" s="1" t="s">
        <v>39</v>
      </c>
      <c r="AJ52" s="1">
        <v>4.5999999999999996</v>
      </c>
      <c r="AK52" s="1">
        <v>3.7</v>
      </c>
      <c r="AL52" s="1">
        <v>5.5</v>
      </c>
      <c r="AM52" s="1">
        <v>5.7</v>
      </c>
      <c r="AN52" s="1">
        <v>4.5999999999999996</v>
      </c>
      <c r="AO52" s="1">
        <v>6.9</v>
      </c>
      <c r="AP52" s="1" t="s">
        <v>40</v>
      </c>
      <c r="AQ52" s="1">
        <v>0.9</v>
      </c>
      <c r="AR52" s="1">
        <v>0.9</v>
      </c>
      <c r="AS52" s="1">
        <v>0.9</v>
      </c>
      <c r="AT52" s="1">
        <v>0.8</v>
      </c>
      <c r="AU52" s="1">
        <v>0.8</v>
      </c>
      <c r="AV52" s="1">
        <v>0.8</v>
      </c>
      <c r="AW52" s="1" t="s">
        <v>41</v>
      </c>
      <c r="AX52" s="1">
        <v>0.5</v>
      </c>
      <c r="AY52" s="1">
        <v>0.5</v>
      </c>
      <c r="AZ52" s="1">
        <v>0.5</v>
      </c>
      <c r="BA52" s="1">
        <v>0.5</v>
      </c>
      <c r="BB52" s="1">
        <v>0.4</v>
      </c>
      <c r="BC52" s="1">
        <v>0.6</v>
      </c>
    </row>
    <row r="53" spans="1:55" x14ac:dyDescent="0.45">
      <c r="A53" s="8">
        <v>47</v>
      </c>
      <c r="B53" s="7" t="s">
        <v>33</v>
      </c>
      <c r="C53" s="7">
        <v>14.5</v>
      </c>
      <c r="D53" s="7">
        <v>11.3</v>
      </c>
      <c r="E53" s="7">
        <v>17.8</v>
      </c>
      <c r="F53" s="7">
        <v>13.6</v>
      </c>
      <c r="G53" s="7">
        <v>10.1</v>
      </c>
      <c r="H53" s="7">
        <v>17</v>
      </c>
      <c r="I53" s="7">
        <v>-0.93</v>
      </c>
      <c r="J53" s="7">
        <v>-1.1299999999999999</v>
      </c>
      <c r="K53" s="7">
        <v>-0.77</v>
      </c>
      <c r="M53" s="2" t="s">
        <v>33</v>
      </c>
      <c r="N53" s="5" t="s">
        <v>94</v>
      </c>
      <c r="O53" s="1">
        <v>58.5</v>
      </c>
      <c r="P53" s="1">
        <v>45.1</v>
      </c>
      <c r="Q53" s="1">
        <v>67.400000000000006</v>
      </c>
      <c r="R53" s="1">
        <v>47.2</v>
      </c>
      <c r="S53" s="1">
        <v>37.299999999999997</v>
      </c>
      <c r="T53" s="1">
        <v>52.6</v>
      </c>
      <c r="U53" s="1" t="s">
        <v>37</v>
      </c>
      <c r="V53" s="1">
        <v>21</v>
      </c>
      <c r="W53" s="1">
        <v>15.1</v>
      </c>
      <c r="X53" s="1">
        <v>26.1</v>
      </c>
      <c r="Y53" s="1">
        <v>22.9</v>
      </c>
      <c r="Z53" s="1">
        <v>15.2</v>
      </c>
      <c r="AA53" s="1">
        <v>29.4</v>
      </c>
      <c r="AB53" s="1" t="s">
        <v>38</v>
      </c>
      <c r="AC53" s="1">
        <v>7.5</v>
      </c>
      <c r="AD53" s="1">
        <v>5.4</v>
      </c>
      <c r="AE53" s="1">
        <v>9.5</v>
      </c>
      <c r="AF53" s="1">
        <v>7.6</v>
      </c>
      <c r="AG53" s="1">
        <v>5.3</v>
      </c>
      <c r="AH53" s="1">
        <v>10</v>
      </c>
      <c r="AI53" s="1" t="s">
        <v>39</v>
      </c>
      <c r="AJ53" s="1">
        <v>3</v>
      </c>
      <c r="AK53" s="1">
        <v>2.2000000000000002</v>
      </c>
      <c r="AL53" s="1">
        <v>4</v>
      </c>
      <c r="AM53" s="1">
        <v>3.6</v>
      </c>
      <c r="AN53" s="1">
        <v>2.5</v>
      </c>
      <c r="AO53" s="1">
        <v>4.7</v>
      </c>
      <c r="AP53" s="1" t="s">
        <v>40</v>
      </c>
      <c r="AQ53" s="1">
        <v>0.9</v>
      </c>
      <c r="AR53" s="1">
        <v>0.8</v>
      </c>
      <c r="AS53" s="1">
        <v>1</v>
      </c>
      <c r="AT53" s="1">
        <v>1.1000000000000001</v>
      </c>
      <c r="AU53" s="1">
        <v>1</v>
      </c>
      <c r="AV53" s="1">
        <v>1.3</v>
      </c>
      <c r="AW53" s="1" t="s">
        <v>41</v>
      </c>
      <c r="AX53" s="1">
        <v>1.1000000000000001</v>
      </c>
      <c r="AY53" s="1">
        <v>1.2</v>
      </c>
      <c r="AZ53" s="1">
        <v>0.9</v>
      </c>
      <c r="BA53" s="1">
        <v>0.9</v>
      </c>
      <c r="BB53" s="1">
        <v>1</v>
      </c>
      <c r="BC53" s="1">
        <v>0.8</v>
      </c>
    </row>
    <row r="54" spans="1:55" x14ac:dyDescent="0.45">
      <c r="A54" s="8">
        <v>48</v>
      </c>
      <c r="B54" s="7" t="s">
        <v>69</v>
      </c>
      <c r="C54" s="7">
        <v>20.9</v>
      </c>
      <c r="D54" s="7">
        <v>17.7</v>
      </c>
      <c r="E54" s="7">
        <v>24</v>
      </c>
      <c r="F54" s="7">
        <v>19.100000000000001</v>
      </c>
      <c r="G54" s="7">
        <v>15.6</v>
      </c>
      <c r="H54" s="7">
        <v>22.6</v>
      </c>
      <c r="I54" s="7">
        <v>-1.77</v>
      </c>
      <c r="J54" s="7">
        <v>-2.09</v>
      </c>
      <c r="K54" s="7">
        <v>-1.41</v>
      </c>
      <c r="M54" s="2" t="s">
        <v>69</v>
      </c>
      <c r="N54" s="5" t="s">
        <v>94</v>
      </c>
      <c r="O54" s="1">
        <v>85.4</v>
      </c>
      <c r="P54" s="1">
        <v>75.900000000000006</v>
      </c>
      <c r="Q54" s="1">
        <v>87.6</v>
      </c>
      <c r="R54" s="1">
        <v>73.3</v>
      </c>
      <c r="S54" s="1">
        <v>62</v>
      </c>
      <c r="T54" s="1">
        <v>78.5</v>
      </c>
      <c r="U54" s="1" t="s">
        <v>37</v>
      </c>
      <c r="V54" s="1">
        <v>44.1</v>
      </c>
      <c r="W54" s="1">
        <v>31.3</v>
      </c>
      <c r="X54" s="1">
        <v>56.5</v>
      </c>
      <c r="Y54" s="1">
        <v>42.2</v>
      </c>
      <c r="Z54" s="1">
        <v>30.4</v>
      </c>
      <c r="AA54" s="1">
        <v>52.7</v>
      </c>
      <c r="AB54" s="1" t="s">
        <v>38</v>
      </c>
      <c r="AC54" s="1">
        <v>18</v>
      </c>
      <c r="AD54" s="1">
        <v>13.7</v>
      </c>
      <c r="AE54" s="1">
        <v>22.2</v>
      </c>
      <c r="AF54" s="1">
        <v>18.3</v>
      </c>
      <c r="AG54" s="1">
        <v>13.8</v>
      </c>
      <c r="AH54" s="1">
        <v>22.8</v>
      </c>
      <c r="AI54" s="1" t="s">
        <v>39</v>
      </c>
      <c r="AJ54" s="1">
        <v>6.4</v>
      </c>
      <c r="AK54" s="1">
        <v>6.4</v>
      </c>
      <c r="AL54" s="1">
        <v>6.4</v>
      </c>
      <c r="AM54" s="1">
        <v>7.5</v>
      </c>
      <c r="AN54" s="1">
        <v>7.1</v>
      </c>
      <c r="AO54" s="1">
        <v>8</v>
      </c>
      <c r="AP54" s="1" t="s">
        <v>40</v>
      </c>
      <c r="AQ54" s="1">
        <v>1.2</v>
      </c>
      <c r="AR54" s="1">
        <v>1.2</v>
      </c>
      <c r="AS54" s="1">
        <v>1.2</v>
      </c>
      <c r="AT54" s="1">
        <v>1.7</v>
      </c>
      <c r="AU54" s="1">
        <v>1.9</v>
      </c>
      <c r="AV54" s="1">
        <v>1.5</v>
      </c>
      <c r="AW54" s="1" t="s">
        <v>41</v>
      </c>
      <c r="AX54" s="1">
        <v>0.6</v>
      </c>
      <c r="AY54" s="1">
        <v>0.5</v>
      </c>
      <c r="AZ54" s="1">
        <v>0.6</v>
      </c>
      <c r="BA54" s="1">
        <v>0.6</v>
      </c>
      <c r="BB54" s="1">
        <v>0.5</v>
      </c>
      <c r="BC54" s="1">
        <v>0.8</v>
      </c>
    </row>
    <row r="55" spans="1:55" x14ac:dyDescent="0.45">
      <c r="A55" s="8">
        <v>49</v>
      </c>
      <c r="B55" s="7" t="s">
        <v>24</v>
      </c>
      <c r="C55" s="7">
        <v>12.7</v>
      </c>
      <c r="D55" s="7">
        <v>9.4</v>
      </c>
      <c r="E55" s="7">
        <v>16.100000000000001</v>
      </c>
      <c r="F55" s="7">
        <v>10.199999999999999</v>
      </c>
      <c r="G55" s="7">
        <v>7.8</v>
      </c>
      <c r="H55" s="7">
        <v>12.7</v>
      </c>
      <c r="I55" s="7">
        <v>-2.4700000000000002</v>
      </c>
      <c r="J55" s="7">
        <v>-1.56</v>
      </c>
      <c r="K55" s="7">
        <v>-3.41</v>
      </c>
      <c r="M55" s="2" t="s">
        <v>24</v>
      </c>
      <c r="N55" s="5" t="s">
        <v>94</v>
      </c>
      <c r="O55" s="1">
        <v>67.900000000000006</v>
      </c>
      <c r="P55" s="1">
        <v>54.1</v>
      </c>
      <c r="Q55" s="1">
        <v>75.7</v>
      </c>
      <c r="R55" s="1">
        <v>47.4</v>
      </c>
      <c r="S55" s="1">
        <v>41.5</v>
      </c>
      <c r="T55" s="1">
        <v>49.7</v>
      </c>
      <c r="U55" s="1" t="s">
        <v>37</v>
      </c>
      <c r="V55" s="1">
        <v>14.1</v>
      </c>
      <c r="W55" s="1">
        <v>10.3</v>
      </c>
      <c r="X55" s="1">
        <v>17.399999999999999</v>
      </c>
      <c r="Y55" s="1">
        <v>11.2</v>
      </c>
      <c r="Z55" s="1">
        <v>8.4</v>
      </c>
      <c r="AA55" s="1">
        <v>13.8</v>
      </c>
      <c r="AB55" s="1" t="s">
        <v>38</v>
      </c>
      <c r="AC55" s="1">
        <v>5.9</v>
      </c>
      <c r="AD55" s="1">
        <v>2.7</v>
      </c>
      <c r="AE55" s="1">
        <v>8.9</v>
      </c>
      <c r="AF55" s="1">
        <v>4.9000000000000004</v>
      </c>
      <c r="AG55" s="1">
        <v>2.2000000000000002</v>
      </c>
      <c r="AH55" s="1">
        <v>7.5</v>
      </c>
      <c r="AI55" s="1" t="s">
        <v>39</v>
      </c>
      <c r="AJ55" s="1">
        <v>4</v>
      </c>
      <c r="AK55" s="1">
        <v>2.5</v>
      </c>
      <c r="AL55" s="1">
        <v>5.5</v>
      </c>
      <c r="AM55" s="1">
        <v>4.4000000000000004</v>
      </c>
      <c r="AN55" s="1">
        <v>2.7</v>
      </c>
      <c r="AO55" s="1">
        <v>6.2</v>
      </c>
      <c r="AP55" s="1" t="s">
        <v>40</v>
      </c>
      <c r="AQ55" s="1">
        <v>1.9</v>
      </c>
      <c r="AR55" s="1">
        <v>1.3</v>
      </c>
      <c r="AS55" s="1">
        <v>2.5</v>
      </c>
      <c r="AT55" s="1">
        <v>1.9</v>
      </c>
      <c r="AU55" s="1">
        <v>1.2</v>
      </c>
      <c r="AV55" s="1">
        <v>2.8</v>
      </c>
      <c r="AW55" s="1" t="s">
        <v>41</v>
      </c>
      <c r="AX55" s="1">
        <v>1.9</v>
      </c>
      <c r="AY55" s="1">
        <v>1.5</v>
      </c>
      <c r="AZ55" s="1">
        <v>2.4</v>
      </c>
      <c r="BA55" s="1">
        <v>2</v>
      </c>
      <c r="BB55" s="1">
        <v>1.5</v>
      </c>
      <c r="BC55" s="1">
        <v>2.5</v>
      </c>
    </row>
    <row r="56" spans="1:55" x14ac:dyDescent="0.45">
      <c r="A56" s="8">
        <v>50</v>
      </c>
      <c r="B56" s="7" t="s">
        <v>25</v>
      </c>
      <c r="C56" s="7">
        <v>12.4</v>
      </c>
      <c r="D56" s="7">
        <v>8.1</v>
      </c>
      <c r="E56" s="7">
        <v>17</v>
      </c>
      <c r="F56" s="7">
        <v>14.1</v>
      </c>
      <c r="G56" s="7">
        <v>10.199999999999999</v>
      </c>
      <c r="H56" s="7">
        <v>18.3</v>
      </c>
      <c r="I56" s="7">
        <v>1.74</v>
      </c>
      <c r="J56" s="7">
        <v>2.0499999999999998</v>
      </c>
      <c r="K56" s="7">
        <v>1.3</v>
      </c>
      <c r="M56" s="2" t="s">
        <v>25</v>
      </c>
      <c r="N56" s="5" t="s">
        <v>94</v>
      </c>
      <c r="O56" s="1">
        <v>57.6</v>
      </c>
      <c r="P56" s="1">
        <v>39.700000000000003</v>
      </c>
      <c r="Q56" s="1">
        <v>69.8</v>
      </c>
      <c r="R56" s="1">
        <v>62.9</v>
      </c>
      <c r="S56" s="1">
        <v>50.5</v>
      </c>
      <c r="T56" s="1">
        <v>69.3</v>
      </c>
      <c r="U56" s="1" t="s">
        <v>37</v>
      </c>
      <c r="V56" s="1">
        <v>20</v>
      </c>
      <c r="W56" s="1">
        <v>12.5</v>
      </c>
      <c r="X56" s="1">
        <v>27.5</v>
      </c>
      <c r="Y56" s="1">
        <v>23.1</v>
      </c>
      <c r="Z56" s="1">
        <v>14.1</v>
      </c>
      <c r="AA56" s="1">
        <v>31.8</v>
      </c>
      <c r="AB56" s="1" t="s">
        <v>38</v>
      </c>
      <c r="AC56" s="1">
        <v>5.9</v>
      </c>
      <c r="AD56" s="1">
        <v>3.1</v>
      </c>
      <c r="AE56" s="1">
        <v>8.9</v>
      </c>
      <c r="AF56" s="1">
        <v>7.1</v>
      </c>
      <c r="AG56" s="1">
        <v>3.8</v>
      </c>
      <c r="AH56" s="1">
        <v>10.5</v>
      </c>
      <c r="AI56" s="1" t="s">
        <v>39</v>
      </c>
      <c r="AJ56" s="1">
        <v>3.8</v>
      </c>
      <c r="AK56" s="1">
        <v>2.8</v>
      </c>
      <c r="AL56" s="1">
        <v>5</v>
      </c>
      <c r="AM56" s="1">
        <v>5.0999999999999996</v>
      </c>
      <c r="AN56" s="1">
        <v>3.8</v>
      </c>
      <c r="AO56" s="1">
        <v>6.5</v>
      </c>
      <c r="AP56" s="1" t="s">
        <v>40</v>
      </c>
      <c r="AQ56" s="1">
        <v>1.8</v>
      </c>
      <c r="AR56" s="1">
        <v>1.2</v>
      </c>
      <c r="AS56" s="1">
        <v>2.4</v>
      </c>
      <c r="AT56" s="1">
        <v>2</v>
      </c>
      <c r="AU56" s="1">
        <v>1.5</v>
      </c>
      <c r="AV56" s="1">
        <v>2.6</v>
      </c>
      <c r="AW56" s="1" t="s">
        <v>41</v>
      </c>
      <c r="AX56" s="1">
        <v>0.8</v>
      </c>
      <c r="AY56" s="1">
        <v>0.5</v>
      </c>
      <c r="AZ56" s="1">
        <v>1.2</v>
      </c>
      <c r="BA56" s="1">
        <v>0.8</v>
      </c>
      <c r="BB56" s="1">
        <v>0.6</v>
      </c>
      <c r="BC56" s="1">
        <v>1</v>
      </c>
    </row>
    <row r="57" spans="1:55" x14ac:dyDescent="0.45">
      <c r="A57" s="8">
        <v>51</v>
      </c>
      <c r="B57" s="7" t="s">
        <v>70</v>
      </c>
      <c r="C57" s="7">
        <v>16.600000000000001</v>
      </c>
      <c r="D57" s="7">
        <v>13.3</v>
      </c>
      <c r="E57" s="7">
        <v>19.899999999999999</v>
      </c>
      <c r="F57" s="7">
        <v>15.6</v>
      </c>
      <c r="G57" s="7">
        <v>11.6</v>
      </c>
      <c r="H57" s="7">
        <v>19.7</v>
      </c>
      <c r="I57" s="7">
        <v>-0.99</v>
      </c>
      <c r="J57" s="7">
        <v>-1.7</v>
      </c>
      <c r="K57" s="7">
        <v>-0.21</v>
      </c>
      <c r="M57" s="2" t="s">
        <v>70</v>
      </c>
      <c r="N57" s="5" t="s">
        <v>94</v>
      </c>
      <c r="O57" s="1">
        <v>69.2</v>
      </c>
      <c r="P57" s="1">
        <v>54.4</v>
      </c>
      <c r="Q57" s="1">
        <v>77.599999999999994</v>
      </c>
      <c r="R57" s="1">
        <v>59.1</v>
      </c>
      <c r="S57" s="1">
        <v>44.6</v>
      </c>
      <c r="T57" s="1">
        <v>68.2</v>
      </c>
      <c r="U57" s="1" t="s">
        <v>37</v>
      </c>
      <c r="V57" s="1">
        <v>24.7</v>
      </c>
      <c r="W57" s="1">
        <v>17.8</v>
      </c>
      <c r="X57" s="1">
        <v>31.1</v>
      </c>
      <c r="Y57" s="1">
        <v>25.5</v>
      </c>
      <c r="Z57" s="1">
        <v>17.5</v>
      </c>
      <c r="AA57" s="1">
        <v>32.799999999999997</v>
      </c>
      <c r="AB57" s="1" t="s">
        <v>38</v>
      </c>
      <c r="AC57" s="1">
        <v>8</v>
      </c>
      <c r="AD57" s="1">
        <v>6.1</v>
      </c>
      <c r="AE57" s="1">
        <v>10</v>
      </c>
      <c r="AF57" s="1">
        <v>8.8000000000000007</v>
      </c>
      <c r="AG57" s="1">
        <v>6.4</v>
      </c>
      <c r="AH57" s="1">
        <v>11.3</v>
      </c>
      <c r="AI57" s="1" t="s">
        <v>39</v>
      </c>
      <c r="AJ57" s="1">
        <v>4.0999999999999996</v>
      </c>
      <c r="AK57" s="1">
        <v>4.2</v>
      </c>
      <c r="AL57" s="1">
        <v>4</v>
      </c>
      <c r="AM57" s="1">
        <v>3.9</v>
      </c>
      <c r="AN57" s="1">
        <v>3.1</v>
      </c>
      <c r="AO57" s="1">
        <v>4.7</v>
      </c>
      <c r="AP57" s="1" t="s">
        <v>40</v>
      </c>
      <c r="AQ57" s="1">
        <v>1.2</v>
      </c>
      <c r="AR57" s="1">
        <v>1.3</v>
      </c>
      <c r="AS57" s="1">
        <v>1.2</v>
      </c>
      <c r="AT57" s="1">
        <v>1.3</v>
      </c>
      <c r="AU57" s="1">
        <v>0.9</v>
      </c>
      <c r="AV57" s="1">
        <v>1.7</v>
      </c>
      <c r="AW57" s="1" t="s">
        <v>41</v>
      </c>
      <c r="AX57" s="1">
        <v>0.7</v>
      </c>
      <c r="AY57" s="1">
        <v>0.8</v>
      </c>
      <c r="AZ57" s="1">
        <v>0.6</v>
      </c>
      <c r="BA57" s="1">
        <v>0.9</v>
      </c>
      <c r="BB57" s="1">
        <v>0.7</v>
      </c>
      <c r="BC57" s="1">
        <v>1</v>
      </c>
    </row>
    <row r="58" spans="1:55" x14ac:dyDescent="0.45">
      <c r="A58" s="8">
        <v>52</v>
      </c>
      <c r="B58" s="7" t="s">
        <v>26</v>
      </c>
      <c r="C58" s="7">
        <v>7.5</v>
      </c>
      <c r="D58" s="7">
        <v>4.4000000000000004</v>
      </c>
      <c r="E58" s="7">
        <v>10.6</v>
      </c>
      <c r="F58" s="7">
        <v>9.6</v>
      </c>
      <c r="G58" s="7">
        <v>6.7</v>
      </c>
      <c r="H58" s="7">
        <v>12.6</v>
      </c>
      <c r="I58" s="7">
        <v>2.13</v>
      </c>
      <c r="J58" s="7">
        <v>2.2400000000000002</v>
      </c>
      <c r="K58" s="7">
        <v>2.02</v>
      </c>
      <c r="M58" s="2" t="s">
        <v>26</v>
      </c>
      <c r="N58" s="5" t="s">
        <v>94</v>
      </c>
      <c r="O58" s="1">
        <v>35.299999999999997</v>
      </c>
      <c r="P58" s="1">
        <v>23.3</v>
      </c>
      <c r="Q58" s="1">
        <v>43.5</v>
      </c>
      <c r="R58" s="1">
        <v>42.9</v>
      </c>
      <c r="S58" s="1">
        <v>32.200000000000003</v>
      </c>
      <c r="T58" s="1">
        <v>49.2</v>
      </c>
      <c r="U58" s="1" t="s">
        <v>37</v>
      </c>
      <c r="V58" s="1">
        <v>12.6</v>
      </c>
      <c r="W58" s="1">
        <v>6.5</v>
      </c>
      <c r="X58" s="1">
        <v>18.600000000000001</v>
      </c>
      <c r="Y58" s="1">
        <v>14.4</v>
      </c>
      <c r="Z58" s="1">
        <v>9</v>
      </c>
      <c r="AA58" s="1">
        <v>19.7</v>
      </c>
      <c r="AB58" s="1" t="s">
        <v>38</v>
      </c>
      <c r="AC58" s="1">
        <v>3.9</v>
      </c>
      <c r="AD58" s="1">
        <v>2</v>
      </c>
      <c r="AE58" s="1">
        <v>5.8</v>
      </c>
      <c r="AF58" s="1">
        <v>5.8</v>
      </c>
      <c r="AG58" s="1">
        <v>3.4</v>
      </c>
      <c r="AH58" s="1">
        <v>8</v>
      </c>
      <c r="AI58" s="1" t="s">
        <v>39</v>
      </c>
      <c r="AJ58" s="1">
        <v>2.4</v>
      </c>
      <c r="AK58" s="1">
        <v>1.3</v>
      </c>
      <c r="AL58" s="1">
        <v>3.6</v>
      </c>
      <c r="AM58" s="1">
        <v>3.9</v>
      </c>
      <c r="AN58" s="1">
        <v>2.9</v>
      </c>
      <c r="AO58" s="1">
        <v>4.9000000000000004</v>
      </c>
      <c r="AP58" s="1" t="s">
        <v>40</v>
      </c>
      <c r="AQ58" s="1">
        <v>0.9</v>
      </c>
      <c r="AR58" s="1">
        <v>0.5</v>
      </c>
      <c r="AS58" s="1">
        <v>1.3</v>
      </c>
      <c r="AT58" s="1">
        <v>1.5</v>
      </c>
      <c r="AU58" s="1">
        <v>1.1000000000000001</v>
      </c>
      <c r="AV58" s="1">
        <v>2</v>
      </c>
      <c r="AW58" s="1" t="s">
        <v>41</v>
      </c>
      <c r="AX58" s="1">
        <v>0.3</v>
      </c>
      <c r="AY58" s="1">
        <v>0.1</v>
      </c>
      <c r="AZ58" s="1">
        <v>0.5</v>
      </c>
      <c r="BA58" s="1">
        <v>0.4</v>
      </c>
      <c r="BB58" s="1">
        <v>0.3</v>
      </c>
      <c r="BC58" s="1">
        <v>0.4</v>
      </c>
    </row>
    <row r="59" spans="1:55" x14ac:dyDescent="0.45">
      <c r="A59" s="8">
        <v>53</v>
      </c>
      <c r="B59" s="7" t="s">
        <v>34</v>
      </c>
      <c r="C59" s="7">
        <v>17.3</v>
      </c>
      <c r="D59" s="7">
        <v>12.4</v>
      </c>
      <c r="E59" s="7">
        <v>22.5</v>
      </c>
      <c r="F59" s="7">
        <v>18.100000000000001</v>
      </c>
      <c r="G59" s="7">
        <v>13.8</v>
      </c>
      <c r="H59" s="7">
        <v>22.7</v>
      </c>
      <c r="I59" s="7">
        <v>0.86</v>
      </c>
      <c r="J59" s="7">
        <v>1.38</v>
      </c>
      <c r="K59" s="7">
        <v>0.22</v>
      </c>
      <c r="M59" s="2" t="s">
        <v>34</v>
      </c>
      <c r="N59" s="5" t="s">
        <v>94</v>
      </c>
      <c r="O59" s="1">
        <v>78.7</v>
      </c>
      <c r="P59" s="1">
        <v>57.9</v>
      </c>
      <c r="Q59" s="1">
        <v>93</v>
      </c>
      <c r="R59" s="1">
        <v>73.2</v>
      </c>
      <c r="S59" s="1">
        <v>57.8</v>
      </c>
      <c r="T59" s="1">
        <v>82.6</v>
      </c>
      <c r="U59" s="1" t="s">
        <v>37</v>
      </c>
      <c r="V59" s="1">
        <v>24.1</v>
      </c>
      <c r="W59" s="1">
        <v>17.8</v>
      </c>
      <c r="X59" s="1">
        <v>29.9</v>
      </c>
      <c r="Y59" s="1">
        <v>30.9</v>
      </c>
      <c r="Z59" s="1">
        <v>23.2</v>
      </c>
      <c r="AA59" s="1">
        <v>37.700000000000003</v>
      </c>
      <c r="AB59" s="1" t="s">
        <v>38</v>
      </c>
      <c r="AC59" s="1">
        <v>8.8000000000000007</v>
      </c>
      <c r="AD59" s="1">
        <v>5.4</v>
      </c>
      <c r="AE59" s="1">
        <v>12.5</v>
      </c>
      <c r="AF59" s="1">
        <v>11.8</v>
      </c>
      <c r="AG59" s="1">
        <v>7.8</v>
      </c>
      <c r="AH59" s="1">
        <v>16.100000000000001</v>
      </c>
      <c r="AI59" s="1" t="s">
        <v>39</v>
      </c>
      <c r="AJ59" s="1">
        <v>6</v>
      </c>
      <c r="AK59" s="1">
        <v>4.8</v>
      </c>
      <c r="AL59" s="1">
        <v>7.3</v>
      </c>
      <c r="AM59" s="1">
        <v>7.7</v>
      </c>
      <c r="AN59" s="1">
        <v>6.3</v>
      </c>
      <c r="AO59" s="1">
        <v>9.3000000000000007</v>
      </c>
      <c r="AP59" s="1" t="s">
        <v>40</v>
      </c>
      <c r="AQ59" s="1">
        <v>3.4</v>
      </c>
      <c r="AR59" s="1">
        <v>2.4</v>
      </c>
      <c r="AS59" s="1">
        <v>4.5999999999999996</v>
      </c>
      <c r="AT59" s="1">
        <v>4.5</v>
      </c>
      <c r="AU59" s="1">
        <v>3.7</v>
      </c>
      <c r="AV59" s="1">
        <v>5.3</v>
      </c>
      <c r="AW59" s="1" t="s">
        <v>41</v>
      </c>
      <c r="AX59" s="1">
        <v>3</v>
      </c>
      <c r="AY59" s="1">
        <v>1.8</v>
      </c>
      <c r="AZ59" s="1">
        <v>4.5999999999999996</v>
      </c>
      <c r="BA59" s="1">
        <v>3.4</v>
      </c>
      <c r="BB59" s="1">
        <v>2.5</v>
      </c>
      <c r="BC59" s="1">
        <v>4.5999999999999996</v>
      </c>
    </row>
    <row r="60" spans="1:55" x14ac:dyDescent="0.45">
      <c r="A60" s="8">
        <v>54</v>
      </c>
      <c r="B60" s="7" t="s">
        <v>71</v>
      </c>
      <c r="C60" s="7">
        <v>13.7</v>
      </c>
      <c r="D60" s="7">
        <v>10.1</v>
      </c>
      <c r="E60" s="7">
        <v>17.399999999999999</v>
      </c>
      <c r="F60" s="7">
        <v>14.9</v>
      </c>
      <c r="G60" s="7">
        <v>11.1</v>
      </c>
      <c r="H60" s="7">
        <v>18.7</v>
      </c>
      <c r="I60" s="7">
        <v>1.2</v>
      </c>
      <c r="J60" s="7">
        <v>1.01</v>
      </c>
      <c r="K60" s="7">
        <v>1.36</v>
      </c>
      <c r="M60" s="2" t="s">
        <v>71</v>
      </c>
      <c r="N60" s="5" t="s">
        <v>94</v>
      </c>
      <c r="O60" s="1">
        <v>61.3</v>
      </c>
      <c r="P60" s="1">
        <v>48</v>
      </c>
      <c r="Q60" s="1">
        <v>68.2</v>
      </c>
      <c r="R60" s="1">
        <v>62.2</v>
      </c>
      <c r="S60" s="1">
        <v>48.3</v>
      </c>
      <c r="T60" s="1">
        <v>70.8</v>
      </c>
      <c r="U60" s="1" t="s">
        <v>37</v>
      </c>
      <c r="V60" s="1">
        <v>36.6</v>
      </c>
      <c r="W60" s="1">
        <v>25</v>
      </c>
      <c r="X60" s="1">
        <v>47.3</v>
      </c>
      <c r="Y60" s="1">
        <v>35.5</v>
      </c>
      <c r="Z60" s="1">
        <v>25.7</v>
      </c>
      <c r="AA60" s="1">
        <v>43.5</v>
      </c>
      <c r="AB60" s="1" t="s">
        <v>38</v>
      </c>
      <c r="AC60" s="1">
        <v>10.199999999999999</v>
      </c>
      <c r="AD60" s="1">
        <v>6.5</v>
      </c>
      <c r="AE60" s="1">
        <v>13.5</v>
      </c>
      <c r="AF60" s="1">
        <v>14.3</v>
      </c>
      <c r="AG60" s="1">
        <v>9.6999999999999993</v>
      </c>
      <c r="AH60" s="1">
        <v>18.3</v>
      </c>
      <c r="AI60" s="1" t="s">
        <v>39</v>
      </c>
      <c r="AJ60" s="1">
        <v>5.2</v>
      </c>
      <c r="AK60" s="1">
        <v>3.6</v>
      </c>
      <c r="AL60" s="1">
        <v>6.9</v>
      </c>
      <c r="AM60" s="1">
        <v>7</v>
      </c>
      <c r="AN60" s="1">
        <v>5.3</v>
      </c>
      <c r="AO60" s="1">
        <v>8.6</v>
      </c>
      <c r="AP60" s="1" t="s">
        <v>40</v>
      </c>
      <c r="AQ60" s="1">
        <v>1</v>
      </c>
      <c r="AR60" s="1">
        <v>0.9</v>
      </c>
      <c r="AS60" s="1">
        <v>1</v>
      </c>
      <c r="AT60" s="1">
        <v>1.8</v>
      </c>
      <c r="AU60" s="1">
        <v>1.4</v>
      </c>
      <c r="AV60" s="1">
        <v>2.2000000000000002</v>
      </c>
      <c r="AW60" s="1" t="s">
        <v>41</v>
      </c>
      <c r="AX60" s="1">
        <v>1.1000000000000001</v>
      </c>
      <c r="AY60" s="1">
        <v>1.1000000000000001</v>
      </c>
      <c r="AZ60" s="1">
        <v>1.1000000000000001</v>
      </c>
      <c r="BA60" s="1">
        <v>1.9</v>
      </c>
      <c r="BB60" s="1">
        <v>1.6</v>
      </c>
      <c r="BC60" s="1">
        <v>2.2999999999999998</v>
      </c>
    </row>
    <row r="61" spans="1:55" x14ac:dyDescent="0.45">
      <c r="A61" s="8">
        <v>55</v>
      </c>
      <c r="B61" s="7" t="s">
        <v>72</v>
      </c>
      <c r="C61" s="7">
        <v>26.7</v>
      </c>
      <c r="D61" s="7">
        <v>19.5</v>
      </c>
      <c r="E61" s="7">
        <v>34</v>
      </c>
      <c r="F61" s="7">
        <v>25</v>
      </c>
      <c r="G61" s="7">
        <v>19.600000000000001</v>
      </c>
      <c r="H61" s="7">
        <v>30.3</v>
      </c>
      <c r="I61" s="7">
        <v>-1.76</v>
      </c>
      <c r="J61" s="7">
        <v>0.06</v>
      </c>
      <c r="K61" s="7">
        <v>-3.71</v>
      </c>
      <c r="M61" s="2" t="s">
        <v>72</v>
      </c>
      <c r="N61" s="5" t="s">
        <v>94</v>
      </c>
      <c r="O61" s="1">
        <v>89</v>
      </c>
      <c r="P61" s="1">
        <v>65.8</v>
      </c>
      <c r="Q61" s="1">
        <v>105.5</v>
      </c>
      <c r="R61" s="1">
        <v>73.8</v>
      </c>
      <c r="S61" s="1">
        <v>60</v>
      </c>
      <c r="T61" s="1">
        <v>81.8</v>
      </c>
      <c r="U61" s="1" t="s">
        <v>37</v>
      </c>
      <c r="V61" s="1">
        <v>56.8</v>
      </c>
      <c r="W61" s="1">
        <v>35</v>
      </c>
      <c r="X61" s="1">
        <v>77.900000000000006</v>
      </c>
      <c r="Y61" s="1">
        <v>56.5</v>
      </c>
      <c r="Z61" s="1">
        <v>41</v>
      </c>
      <c r="AA61" s="1">
        <v>71.7</v>
      </c>
      <c r="AB61" s="1" t="s">
        <v>38</v>
      </c>
      <c r="AC61" s="1">
        <v>23</v>
      </c>
      <c r="AD61" s="1">
        <v>14.7</v>
      </c>
      <c r="AE61" s="1">
        <v>31.2</v>
      </c>
      <c r="AF61" s="1">
        <v>24.9</v>
      </c>
      <c r="AG61" s="1">
        <v>16.3</v>
      </c>
      <c r="AH61" s="1">
        <v>33.6</v>
      </c>
      <c r="AI61" s="1" t="s">
        <v>39</v>
      </c>
      <c r="AJ61" s="1">
        <v>9.6</v>
      </c>
      <c r="AK61" s="1">
        <v>8.4</v>
      </c>
      <c r="AL61" s="1">
        <v>10.8</v>
      </c>
      <c r="AM61" s="1">
        <v>11.8</v>
      </c>
      <c r="AN61" s="1">
        <v>10.4</v>
      </c>
      <c r="AO61" s="1">
        <v>13.3</v>
      </c>
      <c r="AP61" s="1" t="s">
        <v>40</v>
      </c>
      <c r="AQ61" s="1">
        <v>2</v>
      </c>
      <c r="AR61" s="1">
        <v>1.4</v>
      </c>
      <c r="AS61" s="1">
        <v>2.6</v>
      </c>
      <c r="AT61" s="1">
        <v>2.1</v>
      </c>
      <c r="AU61" s="1">
        <v>1.9</v>
      </c>
      <c r="AV61" s="1">
        <v>2.2999999999999998</v>
      </c>
      <c r="AW61" s="1" t="s">
        <v>41</v>
      </c>
      <c r="AX61" s="1">
        <v>0.9</v>
      </c>
      <c r="AY61" s="1">
        <v>0.7</v>
      </c>
      <c r="AZ61" s="1">
        <v>1.2</v>
      </c>
      <c r="BA61" s="1">
        <v>1.3</v>
      </c>
      <c r="BB61" s="1">
        <v>1.1000000000000001</v>
      </c>
      <c r="BC61" s="1">
        <v>1.5</v>
      </c>
    </row>
    <row r="62" spans="1:55" x14ac:dyDescent="0.45">
      <c r="A62" s="8">
        <v>56</v>
      </c>
      <c r="B62" s="7" t="s">
        <v>73</v>
      </c>
      <c r="C62" s="7">
        <v>15.9</v>
      </c>
      <c r="D62" s="7">
        <v>11.9</v>
      </c>
      <c r="E62" s="7">
        <v>19.8</v>
      </c>
      <c r="F62" s="7">
        <v>15.4</v>
      </c>
      <c r="G62" s="7">
        <v>12.4</v>
      </c>
      <c r="H62" s="7">
        <v>18.2</v>
      </c>
      <c r="I62" s="7">
        <v>-0.59</v>
      </c>
      <c r="J62" s="7">
        <v>0.47</v>
      </c>
      <c r="K62" s="7">
        <v>-1.59</v>
      </c>
      <c r="M62" s="2" t="s">
        <v>73</v>
      </c>
      <c r="N62" s="5" t="s">
        <v>94</v>
      </c>
      <c r="O62" s="1">
        <v>74.900000000000006</v>
      </c>
      <c r="P62" s="1">
        <v>54</v>
      </c>
      <c r="Q62" s="1">
        <v>88.5</v>
      </c>
      <c r="R62" s="1">
        <v>66.400000000000006</v>
      </c>
      <c r="S62" s="1">
        <v>51.9</v>
      </c>
      <c r="T62" s="1">
        <v>74.900000000000006</v>
      </c>
      <c r="U62" s="1" t="s">
        <v>37</v>
      </c>
      <c r="V62" s="1">
        <v>30.8</v>
      </c>
      <c r="W62" s="1">
        <v>23.3</v>
      </c>
      <c r="X62" s="1">
        <v>37.200000000000003</v>
      </c>
      <c r="Y62" s="1">
        <v>30.5</v>
      </c>
      <c r="Z62" s="1">
        <v>21.2</v>
      </c>
      <c r="AA62" s="1">
        <v>39.4</v>
      </c>
      <c r="AB62" s="1" t="s">
        <v>38</v>
      </c>
      <c r="AC62" s="1">
        <v>13.6</v>
      </c>
      <c r="AD62" s="1">
        <v>10.199999999999999</v>
      </c>
      <c r="AE62" s="1">
        <v>16.899999999999999</v>
      </c>
      <c r="AF62" s="1">
        <v>14.4</v>
      </c>
      <c r="AG62" s="1">
        <v>11.6</v>
      </c>
      <c r="AH62" s="1">
        <v>17.2</v>
      </c>
      <c r="AI62" s="1" t="s">
        <v>39</v>
      </c>
      <c r="AJ62" s="1">
        <v>4.8</v>
      </c>
      <c r="AK62" s="1">
        <v>4.0999999999999996</v>
      </c>
      <c r="AL62" s="1">
        <v>5.5</v>
      </c>
      <c r="AM62" s="1">
        <v>6.7</v>
      </c>
      <c r="AN62" s="1">
        <v>6.8</v>
      </c>
      <c r="AO62" s="1">
        <v>6.5</v>
      </c>
      <c r="AP62" s="1" t="s">
        <v>40</v>
      </c>
      <c r="AQ62" s="1">
        <v>1.4</v>
      </c>
      <c r="AR62" s="1">
        <v>1.1000000000000001</v>
      </c>
      <c r="AS62" s="1">
        <v>1.7</v>
      </c>
      <c r="AT62" s="1">
        <v>1.5</v>
      </c>
      <c r="AU62" s="1">
        <v>1.4</v>
      </c>
      <c r="AV62" s="1">
        <v>1.6</v>
      </c>
      <c r="AW62" s="1" t="s">
        <v>41</v>
      </c>
      <c r="AX62" s="1">
        <v>0.8</v>
      </c>
      <c r="AY62" s="1">
        <v>0.9</v>
      </c>
      <c r="AZ62" s="1">
        <v>0.8</v>
      </c>
      <c r="BA62" s="1">
        <v>0.7</v>
      </c>
      <c r="BB62" s="1">
        <v>0.9</v>
      </c>
      <c r="BC62" s="1">
        <v>0.4</v>
      </c>
    </row>
    <row r="63" spans="1:55" x14ac:dyDescent="0.45">
      <c r="A63" s="8">
        <v>57</v>
      </c>
      <c r="B63" s="7" t="s">
        <v>35</v>
      </c>
      <c r="C63" s="7">
        <v>22.1</v>
      </c>
      <c r="D63" s="7">
        <v>15.1</v>
      </c>
      <c r="E63" s="7">
        <v>29.2</v>
      </c>
      <c r="F63" s="7">
        <v>24</v>
      </c>
      <c r="G63" s="7">
        <v>17.399999999999999</v>
      </c>
      <c r="H63" s="7">
        <v>30.8</v>
      </c>
      <c r="I63" s="7">
        <v>1.98</v>
      </c>
      <c r="J63" s="7">
        <v>2.3199999999999998</v>
      </c>
      <c r="K63" s="7">
        <v>1.64</v>
      </c>
      <c r="M63" s="2" t="s">
        <v>35</v>
      </c>
      <c r="N63" s="5" t="s">
        <v>94</v>
      </c>
      <c r="O63" s="1">
        <v>86.8</v>
      </c>
      <c r="P63" s="1">
        <v>64</v>
      </c>
      <c r="Q63" s="1">
        <v>102.8</v>
      </c>
      <c r="R63" s="1">
        <v>87.5</v>
      </c>
      <c r="S63" s="1">
        <v>69.099999999999994</v>
      </c>
      <c r="T63" s="1">
        <v>99.1</v>
      </c>
      <c r="U63" s="1" t="s">
        <v>37</v>
      </c>
      <c r="V63" s="1">
        <v>31.1</v>
      </c>
      <c r="W63" s="1">
        <v>18.899999999999999</v>
      </c>
      <c r="X63" s="1">
        <v>42.3</v>
      </c>
      <c r="Y63" s="1">
        <v>37.9</v>
      </c>
      <c r="Z63" s="1">
        <v>23.9</v>
      </c>
      <c r="AA63" s="1">
        <v>50.6</v>
      </c>
      <c r="AB63" s="1" t="s">
        <v>38</v>
      </c>
      <c r="AC63" s="1">
        <v>11.1</v>
      </c>
      <c r="AD63" s="1">
        <v>5.0999999999999996</v>
      </c>
      <c r="AE63" s="1">
        <v>17.3</v>
      </c>
      <c r="AF63" s="1">
        <v>14</v>
      </c>
      <c r="AG63" s="1">
        <v>7.2</v>
      </c>
      <c r="AH63" s="1">
        <v>20.9</v>
      </c>
      <c r="AI63" s="1" t="s">
        <v>39</v>
      </c>
      <c r="AJ63" s="1">
        <v>5.8</v>
      </c>
      <c r="AK63" s="1">
        <v>3.3</v>
      </c>
      <c r="AL63" s="1">
        <v>8.6</v>
      </c>
      <c r="AM63" s="1">
        <v>7.6</v>
      </c>
      <c r="AN63" s="1">
        <v>4.9000000000000004</v>
      </c>
      <c r="AO63" s="1">
        <v>10.6</v>
      </c>
      <c r="AP63" s="1" t="s">
        <v>40</v>
      </c>
      <c r="AQ63" s="1">
        <v>2.5</v>
      </c>
      <c r="AR63" s="1">
        <v>1.8</v>
      </c>
      <c r="AS63" s="1">
        <v>3.2</v>
      </c>
      <c r="AT63" s="1">
        <v>3.3</v>
      </c>
      <c r="AU63" s="1">
        <v>2.2999999999999998</v>
      </c>
      <c r="AV63" s="1">
        <v>4.2</v>
      </c>
      <c r="AW63" s="1" t="s">
        <v>41</v>
      </c>
      <c r="AX63" s="1">
        <v>1.4</v>
      </c>
      <c r="AY63" s="1">
        <v>1</v>
      </c>
      <c r="AZ63" s="1">
        <v>1.9</v>
      </c>
      <c r="BA63" s="1">
        <v>2.2999999999999998</v>
      </c>
      <c r="BB63" s="1">
        <v>1.6</v>
      </c>
      <c r="BC63" s="1">
        <v>3</v>
      </c>
    </row>
    <row r="64" spans="1:55" x14ac:dyDescent="0.45">
      <c r="A64" s="8">
        <v>58</v>
      </c>
      <c r="B64" s="7" t="s">
        <v>74</v>
      </c>
      <c r="C64" s="7">
        <v>16.8</v>
      </c>
      <c r="D64" s="7">
        <v>14.1</v>
      </c>
      <c r="E64" s="7">
        <v>19.399999999999999</v>
      </c>
      <c r="F64" s="7">
        <v>18.8</v>
      </c>
      <c r="G64" s="7">
        <v>15</v>
      </c>
      <c r="H64" s="7">
        <v>22.7</v>
      </c>
      <c r="I64" s="7">
        <v>1.99</v>
      </c>
      <c r="J64" s="7">
        <v>0.88</v>
      </c>
      <c r="K64" s="7">
        <v>3.32</v>
      </c>
      <c r="M64" s="2" t="s">
        <v>74</v>
      </c>
      <c r="N64" s="5" t="s">
        <v>94</v>
      </c>
      <c r="O64" s="1">
        <v>69</v>
      </c>
      <c r="P64" s="1">
        <v>61</v>
      </c>
      <c r="Q64" s="1">
        <v>72.3</v>
      </c>
      <c r="R64" s="1">
        <v>76.099999999999994</v>
      </c>
      <c r="S64" s="1">
        <v>67.400000000000006</v>
      </c>
      <c r="T64" s="1">
        <v>77.5</v>
      </c>
      <c r="U64" s="1" t="s">
        <v>37</v>
      </c>
      <c r="V64" s="1">
        <v>44.8</v>
      </c>
      <c r="W64" s="1">
        <v>40.299999999999997</v>
      </c>
      <c r="X64" s="1">
        <v>48.3</v>
      </c>
      <c r="Y64" s="1">
        <v>47.5</v>
      </c>
      <c r="Z64" s="1">
        <v>36</v>
      </c>
      <c r="AA64" s="1">
        <v>57.7</v>
      </c>
      <c r="AB64" s="1" t="s">
        <v>38</v>
      </c>
      <c r="AC64" s="1">
        <v>16.600000000000001</v>
      </c>
      <c r="AD64" s="1">
        <v>11.3</v>
      </c>
      <c r="AE64" s="1">
        <v>21.3</v>
      </c>
      <c r="AF64" s="1">
        <v>21</v>
      </c>
      <c r="AG64" s="1">
        <v>14.5</v>
      </c>
      <c r="AH64" s="1">
        <v>28.2</v>
      </c>
      <c r="AI64" s="1" t="s">
        <v>39</v>
      </c>
      <c r="AJ64" s="1">
        <v>5</v>
      </c>
      <c r="AK64" s="1">
        <v>3.9</v>
      </c>
      <c r="AL64" s="1">
        <v>6.1</v>
      </c>
      <c r="AM64" s="1">
        <v>7.7</v>
      </c>
      <c r="AN64" s="1">
        <v>6.6</v>
      </c>
      <c r="AO64" s="1">
        <v>8.9</v>
      </c>
      <c r="AP64" s="1" t="s">
        <v>40</v>
      </c>
      <c r="AQ64" s="1">
        <v>0.7</v>
      </c>
      <c r="AR64" s="1">
        <v>0.4</v>
      </c>
      <c r="AS64" s="1">
        <v>1</v>
      </c>
      <c r="AT64" s="1">
        <v>1.2</v>
      </c>
      <c r="AU64" s="1">
        <v>0.6</v>
      </c>
      <c r="AV64" s="1">
        <v>1.8</v>
      </c>
      <c r="AW64" s="1" t="s">
        <v>41</v>
      </c>
      <c r="AX64" s="1">
        <v>0.2</v>
      </c>
      <c r="AY64" s="1">
        <v>0</v>
      </c>
      <c r="AZ64" s="1">
        <v>0.5</v>
      </c>
      <c r="BA64" s="1">
        <v>0.5</v>
      </c>
      <c r="BB64" s="1">
        <v>0.1</v>
      </c>
      <c r="BC64" s="1">
        <v>1</v>
      </c>
    </row>
    <row r="65" spans="1:55" x14ac:dyDescent="0.45">
      <c r="A65" s="8">
        <v>59</v>
      </c>
      <c r="B65" s="7" t="s">
        <v>27</v>
      </c>
      <c r="C65" s="7">
        <v>10.4</v>
      </c>
      <c r="D65" s="7">
        <v>7.8</v>
      </c>
      <c r="E65" s="7">
        <v>13.1</v>
      </c>
      <c r="F65" s="7">
        <v>10.1</v>
      </c>
      <c r="G65" s="7">
        <v>8</v>
      </c>
      <c r="H65" s="7">
        <v>12.3</v>
      </c>
      <c r="I65" s="7">
        <v>-0.33</v>
      </c>
      <c r="J65" s="7">
        <v>0.18</v>
      </c>
      <c r="K65" s="7">
        <v>-0.79</v>
      </c>
      <c r="M65" s="2" t="s">
        <v>27</v>
      </c>
      <c r="N65" s="5" t="s">
        <v>94</v>
      </c>
      <c r="O65" s="1">
        <v>81.7</v>
      </c>
      <c r="P65" s="1">
        <v>63.1</v>
      </c>
      <c r="Q65" s="1">
        <v>91.4</v>
      </c>
      <c r="R65" s="1">
        <v>62.4</v>
      </c>
      <c r="S65" s="1">
        <v>54.1</v>
      </c>
      <c r="T65" s="1">
        <v>64.8</v>
      </c>
      <c r="U65" s="1" t="s">
        <v>37</v>
      </c>
      <c r="V65" s="1">
        <v>11.9</v>
      </c>
      <c r="W65" s="1">
        <v>8.1999999999999993</v>
      </c>
      <c r="X65" s="1">
        <v>15.8</v>
      </c>
      <c r="Y65" s="1">
        <v>15</v>
      </c>
      <c r="Z65" s="1">
        <v>10.199999999999999</v>
      </c>
      <c r="AA65" s="1">
        <v>20.2</v>
      </c>
      <c r="AB65" s="1" t="s">
        <v>38</v>
      </c>
      <c r="AC65" s="1">
        <v>4.5</v>
      </c>
      <c r="AD65" s="1">
        <v>2.8</v>
      </c>
      <c r="AE65" s="1">
        <v>6.3</v>
      </c>
      <c r="AF65" s="1">
        <v>5.5</v>
      </c>
      <c r="AG65" s="1">
        <v>3.5</v>
      </c>
      <c r="AH65" s="1">
        <v>7.6</v>
      </c>
      <c r="AI65" s="1" t="s">
        <v>39</v>
      </c>
      <c r="AJ65" s="1">
        <v>4.0999999999999996</v>
      </c>
      <c r="AK65" s="1">
        <v>3.1</v>
      </c>
      <c r="AL65" s="1">
        <v>5.0999999999999996</v>
      </c>
      <c r="AM65" s="1">
        <v>4.3</v>
      </c>
      <c r="AN65" s="1">
        <v>3.6</v>
      </c>
      <c r="AO65" s="1">
        <v>5</v>
      </c>
      <c r="AP65" s="1" t="s">
        <v>40</v>
      </c>
      <c r="AQ65" s="1">
        <v>3.3</v>
      </c>
      <c r="AR65" s="1">
        <v>2.4</v>
      </c>
      <c r="AS65" s="1">
        <v>4.2</v>
      </c>
      <c r="AT65" s="1">
        <v>2.8</v>
      </c>
      <c r="AU65" s="1">
        <v>2.2000000000000002</v>
      </c>
      <c r="AV65" s="1">
        <v>3.4</v>
      </c>
      <c r="AW65" s="1" t="s">
        <v>41</v>
      </c>
      <c r="AX65" s="1">
        <v>2.2000000000000002</v>
      </c>
      <c r="AY65" s="1">
        <v>1</v>
      </c>
      <c r="AZ65" s="1">
        <v>3.5</v>
      </c>
      <c r="BA65" s="1">
        <v>2.2000000000000002</v>
      </c>
      <c r="BB65" s="1">
        <v>1</v>
      </c>
      <c r="BC65" s="1">
        <v>3.5</v>
      </c>
    </row>
    <row r="66" spans="1:55" x14ac:dyDescent="0.45">
      <c r="A66" s="8">
        <v>60</v>
      </c>
      <c r="B66" s="7" t="s">
        <v>75</v>
      </c>
      <c r="C66" s="7">
        <v>16.399999999999999</v>
      </c>
      <c r="D66" s="7">
        <v>12.5</v>
      </c>
      <c r="E66" s="7">
        <v>20.5</v>
      </c>
      <c r="F66" s="7">
        <v>17.5</v>
      </c>
      <c r="G66" s="7">
        <v>15.2</v>
      </c>
      <c r="H66" s="7">
        <v>19.5</v>
      </c>
      <c r="I66" s="7">
        <v>1.1200000000000001</v>
      </c>
      <c r="J66" s="7">
        <v>2.72</v>
      </c>
      <c r="K66" s="7">
        <v>-0.98</v>
      </c>
      <c r="M66" s="2" t="s">
        <v>75</v>
      </c>
      <c r="N66" s="5" t="s">
        <v>94</v>
      </c>
      <c r="O66" s="1">
        <v>76.8</v>
      </c>
      <c r="P66" s="1">
        <v>58.3</v>
      </c>
      <c r="Q66" s="1">
        <v>88.9</v>
      </c>
      <c r="R66" s="1">
        <v>77.099999999999994</v>
      </c>
      <c r="S66" s="1">
        <v>68.7</v>
      </c>
      <c r="T66" s="1">
        <v>79.400000000000006</v>
      </c>
      <c r="U66" s="1" t="s">
        <v>37</v>
      </c>
      <c r="V66" s="1">
        <v>44.3</v>
      </c>
      <c r="W66" s="1">
        <v>31.9</v>
      </c>
      <c r="X66" s="1">
        <v>58.1</v>
      </c>
      <c r="Y66" s="1">
        <v>49.4</v>
      </c>
      <c r="Z66" s="1">
        <v>35.6</v>
      </c>
      <c r="AA66" s="1">
        <v>62.7</v>
      </c>
      <c r="AB66" s="1" t="s">
        <v>38</v>
      </c>
      <c r="AC66" s="1">
        <v>13.3</v>
      </c>
      <c r="AD66" s="1">
        <v>9.1999999999999993</v>
      </c>
      <c r="AE66" s="1">
        <v>18.600000000000001</v>
      </c>
      <c r="AF66" s="1">
        <v>16.7</v>
      </c>
      <c r="AG66" s="1">
        <v>11.7</v>
      </c>
      <c r="AH66" s="1">
        <v>21.7</v>
      </c>
      <c r="AI66" s="1" t="s">
        <v>39</v>
      </c>
      <c r="AJ66" s="1">
        <v>4.0999999999999996</v>
      </c>
      <c r="AK66" s="1">
        <v>3.7</v>
      </c>
      <c r="AL66" s="1">
        <v>4.5999999999999996</v>
      </c>
      <c r="AM66" s="1">
        <v>4.5</v>
      </c>
      <c r="AN66" s="1">
        <v>4.2</v>
      </c>
      <c r="AO66" s="1">
        <v>4.7</v>
      </c>
      <c r="AP66" s="1" t="s">
        <v>40</v>
      </c>
      <c r="AQ66" s="1">
        <v>1</v>
      </c>
      <c r="AR66" s="1">
        <v>1.1000000000000001</v>
      </c>
      <c r="AS66" s="1">
        <v>0.9</v>
      </c>
      <c r="AT66" s="1">
        <v>0.7</v>
      </c>
      <c r="AU66" s="1">
        <v>0.8</v>
      </c>
      <c r="AV66" s="1">
        <v>0.7</v>
      </c>
      <c r="AW66" s="1" t="s">
        <v>41</v>
      </c>
      <c r="AX66" s="1">
        <v>0.7</v>
      </c>
      <c r="AY66" s="1">
        <v>0.7</v>
      </c>
      <c r="AZ66" s="1">
        <v>0.7</v>
      </c>
      <c r="BA66" s="1">
        <v>0.9</v>
      </c>
      <c r="BB66" s="1">
        <v>1.7</v>
      </c>
      <c r="BC66" s="1">
        <v>0.3</v>
      </c>
    </row>
    <row r="67" spans="1:55" x14ac:dyDescent="0.45">
      <c r="A67" s="8">
        <v>61</v>
      </c>
      <c r="B67" s="7" t="s">
        <v>76</v>
      </c>
      <c r="C67" s="7">
        <v>22.5</v>
      </c>
      <c r="D67" s="7">
        <v>17.600000000000001</v>
      </c>
      <c r="E67" s="7">
        <v>27.6</v>
      </c>
      <c r="F67" s="7">
        <v>21.7</v>
      </c>
      <c r="G67" s="7">
        <v>16.899999999999999</v>
      </c>
      <c r="H67" s="7">
        <v>26.7</v>
      </c>
      <c r="I67" s="7">
        <v>-0.79</v>
      </c>
      <c r="J67" s="7">
        <v>-0.74</v>
      </c>
      <c r="K67" s="7">
        <v>-0.85</v>
      </c>
      <c r="M67" s="2" t="s">
        <v>76</v>
      </c>
      <c r="N67" s="5" t="s">
        <v>94</v>
      </c>
      <c r="O67" s="1">
        <v>83.1</v>
      </c>
      <c r="P67" s="1">
        <v>68.900000000000006</v>
      </c>
      <c r="Q67" s="1">
        <v>90.4</v>
      </c>
      <c r="R67" s="1">
        <v>78.8</v>
      </c>
      <c r="S67" s="1">
        <v>63.1</v>
      </c>
      <c r="T67" s="1">
        <v>88.2</v>
      </c>
      <c r="U67" s="1" t="s">
        <v>37</v>
      </c>
      <c r="V67" s="1">
        <v>55.7</v>
      </c>
      <c r="W67" s="1">
        <v>36.5</v>
      </c>
      <c r="X67" s="1">
        <v>73.8</v>
      </c>
      <c r="Y67" s="1">
        <v>50.5</v>
      </c>
      <c r="Z67" s="1">
        <v>38.1</v>
      </c>
      <c r="AA67" s="1">
        <v>61.3</v>
      </c>
      <c r="AB67" s="1" t="s">
        <v>38</v>
      </c>
      <c r="AC67" s="1">
        <v>21.3</v>
      </c>
      <c r="AD67" s="1">
        <v>15.8</v>
      </c>
      <c r="AE67" s="1">
        <v>27.2</v>
      </c>
      <c r="AF67" s="1">
        <v>20.5</v>
      </c>
      <c r="AG67" s="1">
        <v>14.7</v>
      </c>
      <c r="AH67" s="1">
        <v>27.3</v>
      </c>
      <c r="AI67" s="1" t="s">
        <v>39</v>
      </c>
      <c r="AJ67" s="1">
        <v>6.8</v>
      </c>
      <c r="AK67" s="1">
        <v>5.5</v>
      </c>
      <c r="AL67" s="1">
        <v>8.1</v>
      </c>
      <c r="AM67" s="1">
        <v>8.4</v>
      </c>
      <c r="AN67" s="1">
        <v>7.2</v>
      </c>
      <c r="AO67" s="1">
        <v>9.8000000000000007</v>
      </c>
      <c r="AP67" s="1" t="s">
        <v>40</v>
      </c>
      <c r="AQ67" s="1">
        <v>1.3</v>
      </c>
      <c r="AR67" s="1">
        <v>1.2</v>
      </c>
      <c r="AS67" s="1">
        <v>1.4</v>
      </c>
      <c r="AT67" s="1">
        <v>1.9</v>
      </c>
      <c r="AU67" s="1">
        <v>1.4</v>
      </c>
      <c r="AV67" s="1">
        <v>2.4</v>
      </c>
      <c r="AW67" s="1" t="s">
        <v>41</v>
      </c>
      <c r="AX67" s="1">
        <v>1.6</v>
      </c>
      <c r="AY67" s="1">
        <v>1.8</v>
      </c>
      <c r="AZ67" s="1">
        <v>1.3</v>
      </c>
      <c r="BA67" s="1">
        <v>1.4</v>
      </c>
      <c r="BB67" s="1">
        <v>1.3</v>
      </c>
      <c r="BC67" s="1">
        <v>1.6</v>
      </c>
    </row>
    <row r="68" spans="1:55" x14ac:dyDescent="0.45">
      <c r="A68" s="8">
        <v>62</v>
      </c>
      <c r="B68" s="7" t="s">
        <v>77</v>
      </c>
      <c r="C68" s="7">
        <v>32</v>
      </c>
      <c r="D68" s="7">
        <v>26.6</v>
      </c>
      <c r="E68" s="7">
        <v>37.6</v>
      </c>
      <c r="F68" s="7">
        <v>25.7</v>
      </c>
      <c r="G68" s="7">
        <v>21.2</v>
      </c>
      <c r="H68" s="7">
        <v>30.4</v>
      </c>
      <c r="I68" s="7">
        <v>-6.32</v>
      </c>
      <c r="J68" s="7">
        <v>-5.4</v>
      </c>
      <c r="K68" s="7">
        <v>-7.28</v>
      </c>
      <c r="M68" s="2" t="s">
        <v>77</v>
      </c>
      <c r="N68" s="5" t="s">
        <v>94</v>
      </c>
      <c r="O68" s="1">
        <v>126.1</v>
      </c>
      <c r="P68" s="1">
        <v>107.9</v>
      </c>
      <c r="Q68" s="1">
        <v>134.69999999999999</v>
      </c>
      <c r="R68" s="1">
        <v>94</v>
      </c>
      <c r="S68" s="1">
        <v>83.9</v>
      </c>
      <c r="T68" s="1">
        <v>95.7</v>
      </c>
      <c r="U68" s="1" t="s">
        <v>37</v>
      </c>
      <c r="V68" s="1">
        <v>57.5</v>
      </c>
      <c r="W68" s="1">
        <v>47</v>
      </c>
      <c r="X68" s="1">
        <v>66.900000000000006</v>
      </c>
      <c r="Y68" s="1">
        <v>56.4</v>
      </c>
      <c r="Z68" s="1">
        <v>47.2</v>
      </c>
      <c r="AA68" s="1">
        <v>64.599999999999994</v>
      </c>
      <c r="AB68" s="1" t="s">
        <v>38</v>
      </c>
      <c r="AC68" s="1">
        <v>30.9</v>
      </c>
      <c r="AD68" s="1">
        <v>23.7</v>
      </c>
      <c r="AE68" s="1">
        <v>38.6</v>
      </c>
      <c r="AF68" s="1">
        <v>29.3</v>
      </c>
      <c r="AG68" s="1">
        <v>21.7</v>
      </c>
      <c r="AH68" s="1">
        <v>37.200000000000003</v>
      </c>
      <c r="AI68" s="1" t="s">
        <v>39</v>
      </c>
      <c r="AJ68" s="1">
        <v>10.5</v>
      </c>
      <c r="AK68" s="1">
        <v>9</v>
      </c>
      <c r="AL68" s="1">
        <v>12.2</v>
      </c>
      <c r="AM68" s="1">
        <v>10.9</v>
      </c>
      <c r="AN68" s="1">
        <v>9.9</v>
      </c>
      <c r="AO68" s="1">
        <v>12.1</v>
      </c>
      <c r="AP68" s="1" t="s">
        <v>40</v>
      </c>
      <c r="AQ68" s="1">
        <v>1.2</v>
      </c>
      <c r="AR68" s="1">
        <v>1.5</v>
      </c>
      <c r="AS68" s="1">
        <v>1</v>
      </c>
      <c r="AT68" s="1">
        <v>1.6</v>
      </c>
      <c r="AU68" s="1">
        <v>1.4</v>
      </c>
      <c r="AV68" s="1">
        <v>1.8</v>
      </c>
      <c r="AW68" s="1" t="s">
        <v>41</v>
      </c>
      <c r="AX68" s="1">
        <v>0.1</v>
      </c>
      <c r="AY68" s="1">
        <v>0.1</v>
      </c>
      <c r="AZ68" s="1">
        <v>0</v>
      </c>
      <c r="BA68" s="1">
        <v>0.6</v>
      </c>
      <c r="BB68" s="1">
        <v>0.3</v>
      </c>
      <c r="BC68" s="1">
        <v>0.8</v>
      </c>
    </row>
    <row r="69" spans="1:55" x14ac:dyDescent="0.45">
      <c r="A69" s="8">
        <v>63</v>
      </c>
      <c r="B69" s="7" t="s">
        <v>28</v>
      </c>
      <c r="C69" s="7">
        <v>13.5</v>
      </c>
      <c r="D69" s="7">
        <v>9.8000000000000007</v>
      </c>
      <c r="E69" s="7">
        <v>17.399999999999999</v>
      </c>
      <c r="F69" s="7">
        <v>14.6</v>
      </c>
      <c r="G69" s="7">
        <v>11.8</v>
      </c>
      <c r="H69" s="7">
        <v>17.600000000000001</v>
      </c>
      <c r="I69" s="7">
        <v>1.07</v>
      </c>
      <c r="J69" s="7">
        <v>2.0099999999999998</v>
      </c>
      <c r="K69" s="7">
        <v>0.1</v>
      </c>
      <c r="M69" s="2" t="s">
        <v>28</v>
      </c>
      <c r="N69" s="5" t="s">
        <v>94</v>
      </c>
      <c r="O69" s="1">
        <v>83.2</v>
      </c>
      <c r="P69" s="1">
        <v>62.2</v>
      </c>
      <c r="Q69" s="1">
        <v>96.7</v>
      </c>
      <c r="R69" s="1">
        <v>85</v>
      </c>
      <c r="S69" s="1">
        <v>73.900000000000006</v>
      </c>
      <c r="T69" s="1">
        <v>89.2</v>
      </c>
      <c r="U69" s="1" t="s">
        <v>37</v>
      </c>
      <c r="V69" s="1">
        <v>15.4</v>
      </c>
      <c r="W69" s="1">
        <v>11.1</v>
      </c>
      <c r="X69" s="1">
        <v>19.899999999999999</v>
      </c>
      <c r="Y69" s="1">
        <v>17.8</v>
      </c>
      <c r="Z69" s="1">
        <v>13.9</v>
      </c>
      <c r="AA69" s="1">
        <v>22.1</v>
      </c>
      <c r="AB69" s="1" t="s">
        <v>38</v>
      </c>
      <c r="AC69" s="1">
        <v>4.8</v>
      </c>
      <c r="AD69" s="1">
        <v>2.7</v>
      </c>
      <c r="AE69" s="1">
        <v>7</v>
      </c>
      <c r="AF69" s="1">
        <v>6.3</v>
      </c>
      <c r="AG69" s="1">
        <v>3.7</v>
      </c>
      <c r="AH69" s="1">
        <v>8.9</v>
      </c>
      <c r="AI69" s="1" t="s">
        <v>39</v>
      </c>
      <c r="AJ69" s="1">
        <v>6.6</v>
      </c>
      <c r="AK69" s="1">
        <v>5</v>
      </c>
      <c r="AL69" s="1">
        <v>8.1999999999999993</v>
      </c>
      <c r="AM69" s="1">
        <v>8</v>
      </c>
      <c r="AN69" s="1">
        <v>6.8</v>
      </c>
      <c r="AO69" s="1">
        <v>9.1999999999999993</v>
      </c>
      <c r="AP69" s="1" t="s">
        <v>40</v>
      </c>
      <c r="AQ69" s="1">
        <v>4.5999999999999996</v>
      </c>
      <c r="AR69" s="1">
        <v>3.1</v>
      </c>
      <c r="AS69" s="1">
        <v>6.2</v>
      </c>
      <c r="AT69" s="1">
        <v>4.8</v>
      </c>
      <c r="AU69" s="1">
        <v>3.8</v>
      </c>
      <c r="AV69" s="1">
        <v>5.8</v>
      </c>
      <c r="AW69" s="1" t="s">
        <v>41</v>
      </c>
      <c r="AX69" s="1">
        <v>4.4000000000000004</v>
      </c>
      <c r="AY69" s="1">
        <v>2.9</v>
      </c>
      <c r="AZ69" s="1">
        <v>6.5</v>
      </c>
      <c r="BA69" s="1">
        <v>4.2</v>
      </c>
      <c r="BB69" s="1">
        <v>3</v>
      </c>
      <c r="BC69" s="1">
        <v>5.7</v>
      </c>
    </row>
    <row r="70" spans="1:55" x14ac:dyDescent="0.45">
      <c r="A70" s="8">
        <v>64</v>
      </c>
      <c r="B70" s="7" t="s">
        <v>78</v>
      </c>
      <c r="C70" s="7">
        <v>19.600000000000001</v>
      </c>
      <c r="D70" s="7">
        <v>15.3</v>
      </c>
      <c r="E70" s="7">
        <v>23.7</v>
      </c>
      <c r="F70" s="7">
        <v>15.7</v>
      </c>
      <c r="G70" s="7">
        <v>11.7</v>
      </c>
      <c r="H70" s="7">
        <v>19.600000000000001</v>
      </c>
      <c r="I70" s="7">
        <v>-3.88</v>
      </c>
      <c r="J70" s="7">
        <v>-3.6</v>
      </c>
      <c r="K70" s="7">
        <v>-4.12</v>
      </c>
      <c r="M70" s="2" t="s">
        <v>78</v>
      </c>
      <c r="N70" s="5" t="s">
        <v>94</v>
      </c>
      <c r="O70" s="1">
        <v>93.5</v>
      </c>
      <c r="P70" s="1">
        <v>75.7</v>
      </c>
      <c r="Q70" s="1">
        <v>103.5</v>
      </c>
      <c r="R70" s="1">
        <v>76</v>
      </c>
      <c r="S70" s="1">
        <v>61.5</v>
      </c>
      <c r="T70" s="1">
        <v>83.2</v>
      </c>
      <c r="U70" s="1" t="s">
        <v>37</v>
      </c>
      <c r="V70" s="1">
        <v>50.3</v>
      </c>
      <c r="W70" s="1">
        <v>28.5</v>
      </c>
      <c r="X70" s="1">
        <v>71.900000000000006</v>
      </c>
      <c r="Y70" s="1">
        <v>38.700000000000003</v>
      </c>
      <c r="Z70" s="1">
        <v>23.8</v>
      </c>
      <c r="AA70" s="1">
        <v>51</v>
      </c>
      <c r="AB70" s="1" t="s">
        <v>38</v>
      </c>
      <c r="AC70" s="1">
        <v>17.600000000000001</v>
      </c>
      <c r="AD70" s="1">
        <v>14.5</v>
      </c>
      <c r="AE70" s="1">
        <v>20.399999999999999</v>
      </c>
      <c r="AF70" s="1">
        <v>13.5</v>
      </c>
      <c r="AG70" s="1">
        <v>7.2</v>
      </c>
      <c r="AH70" s="1">
        <v>20.6</v>
      </c>
      <c r="AI70" s="1" t="s">
        <v>39</v>
      </c>
      <c r="AJ70" s="1">
        <v>4.2</v>
      </c>
      <c r="AK70" s="1">
        <v>3.3</v>
      </c>
      <c r="AL70" s="1">
        <v>5</v>
      </c>
      <c r="AM70" s="1">
        <v>4.3</v>
      </c>
      <c r="AN70" s="1">
        <v>3.3</v>
      </c>
      <c r="AO70" s="1">
        <v>5.2</v>
      </c>
      <c r="AP70" s="1" t="s">
        <v>40</v>
      </c>
      <c r="AQ70" s="1">
        <v>1.6</v>
      </c>
      <c r="AR70" s="1">
        <v>1.7</v>
      </c>
      <c r="AS70" s="1">
        <v>1.6</v>
      </c>
      <c r="AT70" s="1">
        <v>1.2</v>
      </c>
      <c r="AU70" s="1">
        <v>1.1000000000000001</v>
      </c>
      <c r="AV70" s="1">
        <v>1.2</v>
      </c>
      <c r="AW70" s="1" t="s">
        <v>41</v>
      </c>
      <c r="AX70" s="1">
        <v>0.4</v>
      </c>
      <c r="AY70" s="1">
        <v>0</v>
      </c>
      <c r="AZ70" s="1">
        <v>0.9</v>
      </c>
      <c r="BA70" s="1">
        <v>0.6</v>
      </c>
      <c r="BB70" s="1">
        <v>0.8</v>
      </c>
      <c r="BC70" s="1">
        <v>0.3</v>
      </c>
    </row>
    <row r="71" spans="1:55" x14ac:dyDescent="0.45">
      <c r="A71" s="8">
        <v>65</v>
      </c>
      <c r="B71" s="7" t="s">
        <v>79</v>
      </c>
      <c r="C71" s="7">
        <v>23.1</v>
      </c>
      <c r="D71" s="7">
        <v>17.600000000000001</v>
      </c>
      <c r="E71" s="7">
        <v>28.6</v>
      </c>
      <c r="F71" s="7">
        <v>26.5</v>
      </c>
      <c r="G71" s="7">
        <v>20.100000000000001</v>
      </c>
      <c r="H71" s="7">
        <v>33</v>
      </c>
      <c r="I71" s="7">
        <v>3.45</v>
      </c>
      <c r="J71" s="7">
        <v>2.4900000000000002</v>
      </c>
      <c r="K71" s="7">
        <v>4.4400000000000004</v>
      </c>
      <c r="M71" s="2" t="s">
        <v>79</v>
      </c>
      <c r="N71" s="5" t="s">
        <v>94</v>
      </c>
      <c r="O71" s="1">
        <v>91.4</v>
      </c>
      <c r="P71" s="1">
        <v>72.2</v>
      </c>
      <c r="Q71" s="1">
        <v>102.2</v>
      </c>
      <c r="R71" s="1">
        <v>97.9</v>
      </c>
      <c r="S71" s="1">
        <v>72.400000000000006</v>
      </c>
      <c r="T71" s="1">
        <v>114.2</v>
      </c>
      <c r="U71" s="1" t="s">
        <v>37</v>
      </c>
      <c r="V71" s="1">
        <v>35.9</v>
      </c>
      <c r="W71" s="1">
        <v>24.2</v>
      </c>
      <c r="X71" s="1">
        <v>46.2</v>
      </c>
      <c r="Y71" s="1">
        <v>40.200000000000003</v>
      </c>
      <c r="Z71" s="1">
        <v>29.9</v>
      </c>
      <c r="AA71" s="1">
        <v>48.7</v>
      </c>
      <c r="AB71" s="1" t="s">
        <v>38</v>
      </c>
      <c r="AC71" s="1">
        <v>11.2</v>
      </c>
      <c r="AD71" s="1">
        <v>8.1</v>
      </c>
      <c r="AE71" s="1">
        <v>14.3</v>
      </c>
      <c r="AF71" s="1">
        <v>17</v>
      </c>
      <c r="AG71" s="1">
        <v>12.3</v>
      </c>
      <c r="AH71" s="1">
        <v>22.1</v>
      </c>
      <c r="AI71" s="1" t="s">
        <v>39</v>
      </c>
      <c r="AJ71" s="1">
        <v>5.9</v>
      </c>
      <c r="AK71" s="1">
        <v>4.5</v>
      </c>
      <c r="AL71" s="1">
        <v>7.4</v>
      </c>
      <c r="AM71" s="1">
        <v>8.6999999999999993</v>
      </c>
      <c r="AN71" s="1">
        <v>8.3000000000000007</v>
      </c>
      <c r="AO71" s="1">
        <v>9.1999999999999993</v>
      </c>
      <c r="AP71" s="1" t="s">
        <v>40</v>
      </c>
      <c r="AQ71" s="1">
        <v>3.5</v>
      </c>
      <c r="AR71" s="1">
        <v>2.5</v>
      </c>
      <c r="AS71" s="1">
        <v>4.5999999999999996</v>
      </c>
      <c r="AT71" s="1">
        <v>3.5</v>
      </c>
      <c r="AU71" s="1">
        <v>4.0999999999999996</v>
      </c>
      <c r="AV71" s="1">
        <v>2.8</v>
      </c>
      <c r="AW71" s="1" t="s">
        <v>41</v>
      </c>
      <c r="AX71" s="1">
        <v>2.2999999999999998</v>
      </c>
      <c r="AY71" s="1">
        <v>1.3</v>
      </c>
      <c r="AZ71" s="1">
        <v>3.2</v>
      </c>
      <c r="BA71" s="1">
        <v>2</v>
      </c>
      <c r="BB71" s="1">
        <v>1.5</v>
      </c>
      <c r="BC71" s="1">
        <v>2.4</v>
      </c>
    </row>
    <row r="72" spans="1:55" x14ac:dyDescent="0.45">
      <c r="A72" s="8">
        <v>66</v>
      </c>
      <c r="B72" s="7" t="s">
        <v>80</v>
      </c>
      <c r="C72" s="7">
        <v>29.6</v>
      </c>
      <c r="D72" s="7">
        <v>25.6</v>
      </c>
      <c r="E72" s="7">
        <v>33.4</v>
      </c>
      <c r="F72" s="7">
        <v>21.8</v>
      </c>
      <c r="G72" s="7">
        <v>18.2</v>
      </c>
      <c r="H72" s="7">
        <v>25.2</v>
      </c>
      <c r="I72" s="7">
        <v>-7.83</v>
      </c>
      <c r="J72" s="7">
        <v>-7.36</v>
      </c>
      <c r="K72" s="7">
        <v>-8.26</v>
      </c>
      <c r="M72" s="2" t="s">
        <v>80</v>
      </c>
      <c r="N72" s="5" t="s">
        <v>94</v>
      </c>
      <c r="O72" s="1">
        <v>127.3</v>
      </c>
      <c r="P72" s="1">
        <v>112.6</v>
      </c>
      <c r="Q72" s="1">
        <v>131.1</v>
      </c>
      <c r="R72" s="1">
        <v>76.5</v>
      </c>
      <c r="S72" s="1">
        <v>63.3</v>
      </c>
      <c r="T72" s="1">
        <v>82.6</v>
      </c>
      <c r="U72" s="1" t="s">
        <v>37</v>
      </c>
      <c r="V72" s="1">
        <v>44.2</v>
      </c>
      <c r="W72" s="1">
        <v>33.799999999999997</v>
      </c>
      <c r="X72" s="1">
        <v>53.2</v>
      </c>
      <c r="Y72" s="1">
        <v>47.1</v>
      </c>
      <c r="Z72" s="1">
        <v>36.1</v>
      </c>
      <c r="AA72" s="1">
        <v>56.2</v>
      </c>
      <c r="AB72" s="1" t="s">
        <v>38</v>
      </c>
      <c r="AC72" s="1">
        <v>17.8</v>
      </c>
      <c r="AD72" s="1">
        <v>13.4</v>
      </c>
      <c r="AE72" s="1">
        <v>21.6</v>
      </c>
      <c r="AF72" s="1">
        <v>18.600000000000001</v>
      </c>
      <c r="AG72" s="1">
        <v>15.5</v>
      </c>
      <c r="AH72" s="1">
        <v>21.5</v>
      </c>
      <c r="AI72" s="1" t="s">
        <v>39</v>
      </c>
      <c r="AJ72" s="1">
        <v>5.8</v>
      </c>
      <c r="AK72" s="1">
        <v>5.6</v>
      </c>
      <c r="AL72" s="1">
        <v>6</v>
      </c>
      <c r="AM72" s="1">
        <v>6.8</v>
      </c>
      <c r="AN72" s="1">
        <v>6.7</v>
      </c>
      <c r="AO72" s="1">
        <v>6.9</v>
      </c>
      <c r="AP72" s="1" t="s">
        <v>40</v>
      </c>
      <c r="AQ72" s="1">
        <v>1.1000000000000001</v>
      </c>
      <c r="AR72" s="1">
        <v>1.1000000000000001</v>
      </c>
      <c r="AS72" s="1">
        <v>1.1000000000000001</v>
      </c>
      <c r="AT72" s="1">
        <v>1.5</v>
      </c>
      <c r="AU72" s="1">
        <v>1.5</v>
      </c>
      <c r="AV72" s="1">
        <v>1.5</v>
      </c>
      <c r="AW72" s="1" t="s">
        <v>41</v>
      </c>
      <c r="AX72" s="1">
        <v>0.2</v>
      </c>
      <c r="AY72" s="1">
        <v>0.3</v>
      </c>
      <c r="AZ72" s="1">
        <v>0.2</v>
      </c>
      <c r="BA72" s="1">
        <v>0.6</v>
      </c>
      <c r="BB72" s="1">
        <v>0.5</v>
      </c>
      <c r="BC72" s="1">
        <v>0.7</v>
      </c>
    </row>
    <row r="73" spans="1:55" x14ac:dyDescent="0.45">
      <c r="A73" s="8">
        <v>67</v>
      </c>
      <c r="B73" s="7" t="s">
        <v>81</v>
      </c>
      <c r="C73" s="7">
        <v>23.3</v>
      </c>
      <c r="D73" s="7">
        <v>20.2</v>
      </c>
      <c r="E73" s="7">
        <v>26.4</v>
      </c>
      <c r="F73" s="7">
        <v>20.6</v>
      </c>
      <c r="G73" s="7">
        <v>19.5</v>
      </c>
      <c r="H73" s="7">
        <v>21.7</v>
      </c>
      <c r="I73" s="7">
        <v>-2.66</v>
      </c>
      <c r="J73" s="7">
        <v>-0.78</v>
      </c>
      <c r="K73" s="7">
        <v>-4.68</v>
      </c>
      <c r="M73" s="2" t="s">
        <v>81</v>
      </c>
      <c r="N73" s="5" t="s">
        <v>94</v>
      </c>
      <c r="O73" s="1">
        <v>81</v>
      </c>
      <c r="P73" s="1">
        <v>65.099999999999994</v>
      </c>
      <c r="Q73" s="1">
        <v>91.5</v>
      </c>
      <c r="R73" s="1">
        <v>80.2</v>
      </c>
      <c r="S73" s="1">
        <v>72.7</v>
      </c>
      <c r="T73" s="1">
        <v>79.7</v>
      </c>
      <c r="U73" s="1" t="s">
        <v>37</v>
      </c>
      <c r="V73" s="1">
        <v>66.599999999999994</v>
      </c>
      <c r="W73" s="1">
        <v>52</v>
      </c>
      <c r="X73" s="1">
        <v>81.599999999999994</v>
      </c>
      <c r="Y73" s="1">
        <v>51.3</v>
      </c>
      <c r="Z73" s="1">
        <v>44.7</v>
      </c>
      <c r="AA73" s="1">
        <v>55.9</v>
      </c>
      <c r="AB73" s="1" t="s">
        <v>38</v>
      </c>
      <c r="AC73" s="1">
        <v>27.9</v>
      </c>
      <c r="AD73" s="1">
        <v>21.5</v>
      </c>
      <c r="AE73" s="1">
        <v>36</v>
      </c>
      <c r="AF73" s="1">
        <v>28.2</v>
      </c>
      <c r="AG73" s="1">
        <v>26</v>
      </c>
      <c r="AH73" s="1">
        <v>30.3</v>
      </c>
      <c r="AI73" s="1" t="s">
        <v>39</v>
      </c>
      <c r="AJ73" s="1">
        <v>7.2</v>
      </c>
      <c r="AK73" s="1">
        <v>9</v>
      </c>
      <c r="AL73" s="1">
        <v>5.4</v>
      </c>
      <c r="AM73" s="1">
        <v>7.8</v>
      </c>
      <c r="AN73" s="1">
        <v>9.1</v>
      </c>
      <c r="AO73" s="1">
        <v>6.5</v>
      </c>
      <c r="AP73" s="1" t="s">
        <v>40</v>
      </c>
      <c r="AQ73" s="1">
        <v>1.9</v>
      </c>
      <c r="AR73" s="1">
        <v>2.4</v>
      </c>
      <c r="AS73" s="1">
        <v>1.6</v>
      </c>
      <c r="AT73" s="1">
        <v>1.1000000000000001</v>
      </c>
      <c r="AU73" s="1">
        <v>1.5</v>
      </c>
      <c r="AV73" s="1">
        <v>0.8</v>
      </c>
      <c r="AW73" s="1" t="s">
        <v>41</v>
      </c>
      <c r="AX73" s="1">
        <v>0.4</v>
      </c>
      <c r="AY73" s="1">
        <v>0.5</v>
      </c>
      <c r="AZ73" s="1">
        <v>0.3</v>
      </c>
      <c r="BA73" s="1">
        <v>1</v>
      </c>
      <c r="BB73" s="1">
        <v>1.8</v>
      </c>
      <c r="BC73" s="1">
        <v>0.3</v>
      </c>
    </row>
    <row r="74" spans="1:55" x14ac:dyDescent="0.45">
      <c r="A74" s="8">
        <v>68</v>
      </c>
      <c r="B74" s="7" t="s">
        <v>82</v>
      </c>
      <c r="C74" s="7">
        <v>19.7</v>
      </c>
      <c r="D74" s="7">
        <v>15.4</v>
      </c>
      <c r="E74" s="7">
        <v>24.3</v>
      </c>
      <c r="F74" s="7">
        <v>18.5</v>
      </c>
      <c r="G74" s="7">
        <v>15.6</v>
      </c>
      <c r="H74" s="7">
        <v>21.6</v>
      </c>
      <c r="I74" s="7">
        <v>-1.18</v>
      </c>
      <c r="J74" s="7">
        <v>0.23</v>
      </c>
      <c r="K74" s="7">
        <v>-2.69</v>
      </c>
      <c r="M74" s="2" t="s">
        <v>82</v>
      </c>
      <c r="N74" s="5" t="s">
        <v>94</v>
      </c>
      <c r="O74" s="1">
        <v>80.599999999999994</v>
      </c>
      <c r="P74" s="1">
        <v>65.900000000000006</v>
      </c>
      <c r="Q74" s="1">
        <v>88.2</v>
      </c>
      <c r="R74" s="1">
        <v>66</v>
      </c>
      <c r="S74" s="1">
        <v>59.8</v>
      </c>
      <c r="T74" s="1">
        <v>66.8</v>
      </c>
      <c r="U74" s="1" t="s">
        <v>37</v>
      </c>
      <c r="V74" s="1">
        <v>36.5</v>
      </c>
      <c r="W74" s="1">
        <v>26.8</v>
      </c>
      <c r="X74" s="1">
        <v>47.1</v>
      </c>
      <c r="Y74" s="1">
        <v>37.799999999999997</v>
      </c>
      <c r="Z74" s="1">
        <v>28</v>
      </c>
      <c r="AA74" s="1">
        <v>47.5</v>
      </c>
      <c r="AB74" s="1" t="s">
        <v>38</v>
      </c>
      <c r="AC74" s="1">
        <v>16.399999999999999</v>
      </c>
      <c r="AD74" s="1">
        <v>11.3</v>
      </c>
      <c r="AE74" s="1">
        <v>21.7</v>
      </c>
      <c r="AF74" s="1">
        <v>16.3</v>
      </c>
      <c r="AG74" s="1">
        <v>11.5</v>
      </c>
      <c r="AH74" s="1">
        <v>21.3</v>
      </c>
      <c r="AI74" s="1" t="s">
        <v>39</v>
      </c>
      <c r="AJ74" s="1">
        <v>5.6</v>
      </c>
      <c r="AK74" s="1">
        <v>5.5</v>
      </c>
      <c r="AL74" s="1">
        <v>5.7</v>
      </c>
      <c r="AM74" s="1">
        <v>7.7</v>
      </c>
      <c r="AN74" s="1">
        <v>7.8</v>
      </c>
      <c r="AO74" s="1">
        <v>7.6</v>
      </c>
      <c r="AP74" s="1" t="s">
        <v>40</v>
      </c>
      <c r="AQ74" s="1">
        <v>1.9</v>
      </c>
      <c r="AR74" s="1">
        <v>1.6</v>
      </c>
      <c r="AS74" s="1">
        <v>2.2999999999999998</v>
      </c>
      <c r="AT74" s="1">
        <v>2.8</v>
      </c>
      <c r="AU74" s="1">
        <v>2.9</v>
      </c>
      <c r="AV74" s="1">
        <v>2.7</v>
      </c>
      <c r="AW74" s="1" t="s">
        <v>41</v>
      </c>
      <c r="AX74" s="1">
        <v>1.1000000000000001</v>
      </c>
      <c r="AY74" s="1">
        <v>1</v>
      </c>
      <c r="AZ74" s="1">
        <v>1.3</v>
      </c>
      <c r="BA74" s="1">
        <v>1.5</v>
      </c>
      <c r="BB74" s="1">
        <v>1.6</v>
      </c>
      <c r="BC74" s="1">
        <v>1.4</v>
      </c>
    </row>
    <row r="75" spans="1:55" x14ac:dyDescent="0.45">
      <c r="A75" s="8">
        <v>69</v>
      </c>
      <c r="B75" s="7" t="s">
        <v>96</v>
      </c>
      <c r="C75" s="7">
        <v>22.1</v>
      </c>
      <c r="D75" s="7">
        <v>15.1</v>
      </c>
      <c r="E75" s="7">
        <v>29.4</v>
      </c>
      <c r="F75" s="7">
        <v>18.600000000000001</v>
      </c>
      <c r="G75" s="7">
        <v>12.6</v>
      </c>
      <c r="H75" s="7">
        <v>25</v>
      </c>
      <c r="I75" s="7">
        <v>-3.54</v>
      </c>
      <c r="J75" s="7">
        <v>-2.59</v>
      </c>
      <c r="K75" s="7">
        <v>-4.43</v>
      </c>
      <c r="M75" s="2" t="s">
        <v>83</v>
      </c>
      <c r="N75" s="5" t="s">
        <v>94</v>
      </c>
      <c r="O75" s="1">
        <v>93.3</v>
      </c>
      <c r="P75" s="1">
        <v>73.2</v>
      </c>
      <c r="Q75" s="1">
        <v>105.3</v>
      </c>
      <c r="R75" s="1">
        <v>65.7</v>
      </c>
      <c r="S75" s="1">
        <v>51.9</v>
      </c>
      <c r="T75" s="1">
        <v>73.400000000000006</v>
      </c>
      <c r="U75" s="1" t="s">
        <v>37</v>
      </c>
      <c r="V75" s="1">
        <v>31.9</v>
      </c>
      <c r="W75" s="1">
        <v>18.399999999999999</v>
      </c>
      <c r="X75" s="1">
        <v>44.3</v>
      </c>
      <c r="Y75" s="1">
        <v>38</v>
      </c>
      <c r="Z75" s="1">
        <v>22.8</v>
      </c>
      <c r="AA75" s="1">
        <v>51.6</v>
      </c>
      <c r="AB75" s="1" t="s">
        <v>38</v>
      </c>
      <c r="AC75" s="1">
        <v>14.1</v>
      </c>
      <c r="AD75" s="1">
        <v>7.3</v>
      </c>
      <c r="AE75" s="1">
        <v>20.9</v>
      </c>
      <c r="AF75" s="1">
        <v>15.2</v>
      </c>
      <c r="AG75" s="1">
        <v>8.5</v>
      </c>
      <c r="AH75" s="1">
        <v>21.7</v>
      </c>
      <c r="AI75" s="1" t="s">
        <v>39</v>
      </c>
      <c r="AJ75" s="1">
        <v>4.9000000000000004</v>
      </c>
      <c r="AK75" s="1">
        <v>2.4</v>
      </c>
      <c r="AL75" s="1">
        <v>7.5</v>
      </c>
      <c r="AM75" s="1">
        <v>6</v>
      </c>
      <c r="AN75" s="1">
        <v>4.5999999999999996</v>
      </c>
      <c r="AO75" s="1">
        <v>7.6</v>
      </c>
      <c r="AP75" s="1" t="s">
        <v>40</v>
      </c>
      <c r="AQ75" s="1">
        <v>1.1000000000000001</v>
      </c>
      <c r="AR75" s="1">
        <v>0.7</v>
      </c>
      <c r="AS75" s="1">
        <v>1.6</v>
      </c>
      <c r="AT75" s="1">
        <v>1.4</v>
      </c>
      <c r="AU75" s="1">
        <v>0.9</v>
      </c>
      <c r="AV75" s="1">
        <v>1.9</v>
      </c>
      <c r="AW75" s="1" t="s">
        <v>41</v>
      </c>
      <c r="AX75" s="1">
        <v>0.3</v>
      </c>
      <c r="AY75" s="1">
        <v>0.3</v>
      </c>
      <c r="AZ75" s="1">
        <v>0.3</v>
      </c>
      <c r="BA75" s="1">
        <v>0.5</v>
      </c>
      <c r="BB75" s="1">
        <v>0.1</v>
      </c>
      <c r="BC75" s="1">
        <v>1</v>
      </c>
    </row>
    <row r="76" spans="1:55" x14ac:dyDescent="0.45">
      <c r="A76" s="8">
        <v>70</v>
      </c>
      <c r="B76" s="7" t="s">
        <v>84</v>
      </c>
      <c r="C76" s="7">
        <v>18.2</v>
      </c>
      <c r="D76" s="7">
        <v>14.4</v>
      </c>
      <c r="E76" s="7">
        <v>22</v>
      </c>
      <c r="F76" s="7">
        <v>18.8</v>
      </c>
      <c r="G76" s="7">
        <v>15.5</v>
      </c>
      <c r="H76" s="7">
        <v>22</v>
      </c>
      <c r="I76" s="7">
        <v>0.56999999999999995</v>
      </c>
      <c r="J76" s="7">
        <v>1.06</v>
      </c>
      <c r="K76" s="7">
        <v>-0.02</v>
      </c>
      <c r="M76" s="2" t="s">
        <v>84</v>
      </c>
      <c r="N76" s="5" t="s">
        <v>94</v>
      </c>
      <c r="O76" s="1">
        <v>71.599999999999994</v>
      </c>
      <c r="P76" s="1">
        <v>60.6</v>
      </c>
      <c r="Q76" s="1">
        <v>76.599999999999994</v>
      </c>
      <c r="R76" s="1">
        <v>77</v>
      </c>
      <c r="S76" s="1">
        <v>65.3</v>
      </c>
      <c r="T76" s="1">
        <v>81.8</v>
      </c>
      <c r="U76" s="1" t="s">
        <v>37</v>
      </c>
      <c r="V76" s="1">
        <v>35.200000000000003</v>
      </c>
      <c r="W76" s="1">
        <v>22.7</v>
      </c>
      <c r="X76" s="1">
        <v>46.2</v>
      </c>
      <c r="Y76" s="1">
        <v>35.700000000000003</v>
      </c>
      <c r="Z76" s="1">
        <v>27</v>
      </c>
      <c r="AA76" s="1">
        <v>42.9</v>
      </c>
      <c r="AB76" s="1" t="s">
        <v>38</v>
      </c>
      <c r="AC76" s="1">
        <v>14.5</v>
      </c>
      <c r="AD76" s="1">
        <v>9.8000000000000007</v>
      </c>
      <c r="AE76" s="1">
        <v>18.7</v>
      </c>
      <c r="AF76" s="1">
        <v>14.8</v>
      </c>
      <c r="AG76" s="1">
        <v>10.6</v>
      </c>
      <c r="AH76" s="1">
        <v>18.5</v>
      </c>
      <c r="AI76" s="1" t="s">
        <v>39</v>
      </c>
      <c r="AJ76" s="1">
        <v>5.5</v>
      </c>
      <c r="AK76" s="1">
        <v>4.3</v>
      </c>
      <c r="AL76" s="1">
        <v>6.7</v>
      </c>
      <c r="AM76" s="1">
        <v>5.7</v>
      </c>
      <c r="AN76" s="1">
        <v>5.2</v>
      </c>
      <c r="AO76" s="1">
        <v>6.3</v>
      </c>
      <c r="AP76" s="1" t="s">
        <v>40</v>
      </c>
      <c r="AQ76" s="1">
        <v>1.2</v>
      </c>
      <c r="AR76" s="1">
        <v>1</v>
      </c>
      <c r="AS76" s="1">
        <v>1.4</v>
      </c>
      <c r="AT76" s="1">
        <v>1.2</v>
      </c>
      <c r="AU76" s="1">
        <v>1.2</v>
      </c>
      <c r="AV76" s="1">
        <v>1.2</v>
      </c>
      <c r="AW76" s="1" t="s">
        <v>41</v>
      </c>
      <c r="AX76" s="1">
        <v>0.6</v>
      </c>
      <c r="AY76" s="1">
        <v>0.4</v>
      </c>
      <c r="AZ76" s="1">
        <v>0.8</v>
      </c>
      <c r="BA76" s="1">
        <v>0.6</v>
      </c>
      <c r="BB76" s="1">
        <v>0.4</v>
      </c>
      <c r="BC76" s="1">
        <v>0.8</v>
      </c>
    </row>
    <row r="77" spans="1:55" x14ac:dyDescent="0.45">
      <c r="A77" s="8">
        <v>71</v>
      </c>
      <c r="B77" s="7" t="s">
        <v>85</v>
      </c>
      <c r="C77" s="7">
        <v>16.899999999999999</v>
      </c>
      <c r="D77" s="7">
        <v>13.5</v>
      </c>
      <c r="E77" s="7">
        <v>20.399999999999999</v>
      </c>
      <c r="F77" s="7">
        <v>21.4</v>
      </c>
      <c r="G77" s="7">
        <v>18.899999999999999</v>
      </c>
      <c r="H77" s="7">
        <v>23.8</v>
      </c>
      <c r="I77" s="7">
        <v>4.4800000000000004</v>
      </c>
      <c r="J77" s="7">
        <v>5.41</v>
      </c>
      <c r="K77" s="7">
        <v>3.47</v>
      </c>
      <c r="M77" s="2" t="s">
        <v>85</v>
      </c>
      <c r="N77" s="5" t="s">
        <v>94</v>
      </c>
      <c r="O77" s="1">
        <v>68.7</v>
      </c>
      <c r="P77" s="1">
        <v>47.6</v>
      </c>
      <c r="Q77" s="1">
        <v>87.8</v>
      </c>
      <c r="R77" s="1">
        <v>87.5</v>
      </c>
      <c r="S77" s="1">
        <v>71.099999999999994</v>
      </c>
      <c r="T77" s="1">
        <v>96.5</v>
      </c>
      <c r="U77" s="1" t="s">
        <v>37</v>
      </c>
      <c r="V77" s="1">
        <v>46.6</v>
      </c>
      <c r="W77" s="1">
        <v>35.4</v>
      </c>
      <c r="X77" s="1">
        <v>56.3</v>
      </c>
      <c r="Y77" s="1">
        <v>50.5</v>
      </c>
      <c r="Z77" s="1">
        <v>42.6</v>
      </c>
      <c r="AA77" s="1">
        <v>57.6</v>
      </c>
      <c r="AB77" s="1" t="s">
        <v>38</v>
      </c>
      <c r="AC77" s="1">
        <v>21.6</v>
      </c>
      <c r="AD77" s="1">
        <v>16.100000000000001</v>
      </c>
      <c r="AE77" s="1">
        <v>28.2</v>
      </c>
      <c r="AF77" s="1">
        <v>27.7</v>
      </c>
      <c r="AG77" s="1">
        <v>23.6</v>
      </c>
      <c r="AH77" s="1">
        <v>31.5</v>
      </c>
      <c r="AI77" s="1" t="s">
        <v>39</v>
      </c>
      <c r="AJ77" s="1">
        <v>4.5999999999999996</v>
      </c>
      <c r="AK77" s="1">
        <v>6</v>
      </c>
      <c r="AL77" s="1">
        <v>3.3</v>
      </c>
      <c r="AM77" s="1">
        <v>6.6</v>
      </c>
      <c r="AN77" s="1">
        <v>8.3000000000000007</v>
      </c>
      <c r="AO77" s="1">
        <v>4.9000000000000004</v>
      </c>
      <c r="AP77" s="1" t="s">
        <v>40</v>
      </c>
      <c r="AQ77" s="1">
        <v>0.7</v>
      </c>
      <c r="AR77" s="1">
        <v>0.9</v>
      </c>
      <c r="AS77" s="1">
        <v>0.5</v>
      </c>
      <c r="AT77" s="1">
        <v>0.8</v>
      </c>
      <c r="AU77" s="1">
        <v>0.8</v>
      </c>
      <c r="AV77" s="1">
        <v>0.7</v>
      </c>
      <c r="AW77" s="1" t="s">
        <v>41</v>
      </c>
      <c r="AX77" s="1">
        <v>0.3</v>
      </c>
      <c r="AY77" s="1">
        <v>0</v>
      </c>
      <c r="AZ77" s="1">
        <v>0.6</v>
      </c>
      <c r="BA77" s="1">
        <v>0.3</v>
      </c>
      <c r="BB77" s="1">
        <v>0</v>
      </c>
      <c r="BC77" s="1">
        <v>0.6</v>
      </c>
    </row>
    <row r="78" spans="1:55" x14ac:dyDescent="0.45">
      <c r="A78" s="8">
        <v>72</v>
      </c>
      <c r="B78" s="7" t="s">
        <v>29</v>
      </c>
      <c r="C78" s="7">
        <v>15.8</v>
      </c>
      <c r="D78" s="7">
        <v>11.6</v>
      </c>
      <c r="E78" s="7">
        <v>20.399999999999999</v>
      </c>
      <c r="F78" s="7">
        <v>12.7</v>
      </c>
      <c r="G78" s="7">
        <v>9.8000000000000007</v>
      </c>
      <c r="H78" s="7">
        <v>15.7</v>
      </c>
      <c r="I78" s="7">
        <v>-3.11</v>
      </c>
      <c r="J78" s="7">
        <v>-1.75</v>
      </c>
      <c r="K78" s="7">
        <v>-4.6399999999999997</v>
      </c>
      <c r="M78" s="2" t="s">
        <v>29</v>
      </c>
      <c r="N78" s="5" t="s">
        <v>94</v>
      </c>
      <c r="O78" s="1">
        <v>76.7</v>
      </c>
      <c r="P78" s="1">
        <v>59.8</v>
      </c>
      <c r="Q78" s="1">
        <v>86.1</v>
      </c>
      <c r="R78" s="1">
        <v>56.8</v>
      </c>
      <c r="S78" s="1">
        <v>48.6</v>
      </c>
      <c r="T78" s="1">
        <v>60.4</v>
      </c>
      <c r="U78" s="1" t="s">
        <v>37</v>
      </c>
      <c r="V78" s="1">
        <v>21</v>
      </c>
      <c r="W78" s="1">
        <v>16.100000000000001</v>
      </c>
      <c r="X78" s="1">
        <v>25.7</v>
      </c>
      <c r="Y78" s="1">
        <v>17.600000000000001</v>
      </c>
      <c r="Z78" s="1">
        <v>13.4</v>
      </c>
      <c r="AA78" s="1">
        <v>21.3</v>
      </c>
      <c r="AB78" s="1" t="s">
        <v>38</v>
      </c>
      <c r="AC78" s="1">
        <v>6.7</v>
      </c>
      <c r="AD78" s="1">
        <v>3.3</v>
      </c>
      <c r="AE78" s="1">
        <v>10</v>
      </c>
      <c r="AF78" s="1">
        <v>4.7</v>
      </c>
      <c r="AG78" s="1">
        <v>2.5</v>
      </c>
      <c r="AH78" s="1">
        <v>6.9</v>
      </c>
      <c r="AI78" s="1" t="s">
        <v>39</v>
      </c>
      <c r="AJ78" s="1">
        <v>5.8</v>
      </c>
      <c r="AK78" s="1">
        <v>4</v>
      </c>
      <c r="AL78" s="1">
        <v>7.8</v>
      </c>
      <c r="AM78" s="1">
        <v>5.2</v>
      </c>
      <c r="AN78" s="1">
        <v>3.2</v>
      </c>
      <c r="AO78" s="1">
        <v>7.4</v>
      </c>
      <c r="AP78" s="1" t="s">
        <v>40</v>
      </c>
      <c r="AQ78" s="1">
        <v>2.1</v>
      </c>
      <c r="AR78" s="1">
        <v>1.4</v>
      </c>
      <c r="AS78" s="1">
        <v>2.8</v>
      </c>
      <c r="AT78" s="1">
        <v>2.2999999999999998</v>
      </c>
      <c r="AU78" s="1">
        <v>1.6</v>
      </c>
      <c r="AV78" s="1">
        <v>3.1</v>
      </c>
      <c r="AW78" s="1" t="s">
        <v>41</v>
      </c>
      <c r="AX78" s="1">
        <v>1.8</v>
      </c>
      <c r="AY78" s="1">
        <v>1.2</v>
      </c>
      <c r="AZ78" s="1">
        <v>2.6</v>
      </c>
      <c r="BA78" s="1">
        <v>1.5</v>
      </c>
      <c r="BB78" s="1">
        <v>1.1000000000000001</v>
      </c>
      <c r="BC78" s="1">
        <v>2</v>
      </c>
    </row>
    <row r="79" spans="1:55" x14ac:dyDescent="0.45">
      <c r="A79" s="8">
        <v>73</v>
      </c>
      <c r="B79" s="7" t="s">
        <v>14</v>
      </c>
      <c r="C79" s="7">
        <v>10.3</v>
      </c>
      <c r="D79" s="7">
        <v>6.2</v>
      </c>
      <c r="E79" s="7">
        <v>14.5</v>
      </c>
      <c r="F79" s="7">
        <v>10.199999999999999</v>
      </c>
      <c r="G79" s="7">
        <v>6.5</v>
      </c>
      <c r="H79" s="7">
        <v>14.1</v>
      </c>
      <c r="I79" s="7">
        <v>-0.05</v>
      </c>
      <c r="J79" s="7">
        <v>0.28999999999999998</v>
      </c>
      <c r="K79" s="7">
        <v>-0.4</v>
      </c>
      <c r="M79" s="2" t="s">
        <v>14</v>
      </c>
      <c r="N79" s="5" t="s">
        <v>94</v>
      </c>
      <c r="O79" s="1">
        <v>39.799999999999997</v>
      </c>
      <c r="P79" s="1">
        <v>25.3</v>
      </c>
      <c r="Q79" s="1">
        <v>49.9</v>
      </c>
      <c r="R79" s="1">
        <v>37.4</v>
      </c>
      <c r="S79" s="1">
        <v>26.5</v>
      </c>
      <c r="T79" s="1">
        <v>44.4</v>
      </c>
      <c r="U79" s="1" t="s">
        <v>37</v>
      </c>
      <c r="V79" s="1">
        <v>16.600000000000001</v>
      </c>
      <c r="W79" s="1">
        <v>9.5</v>
      </c>
      <c r="X79" s="1">
        <v>23.6</v>
      </c>
      <c r="Y79" s="1">
        <v>16</v>
      </c>
      <c r="Z79" s="1">
        <v>8.6999999999999993</v>
      </c>
      <c r="AA79" s="1">
        <v>22.7</v>
      </c>
      <c r="AB79" s="1" t="s">
        <v>38</v>
      </c>
      <c r="AC79" s="1">
        <v>5.0999999999999996</v>
      </c>
      <c r="AD79" s="1">
        <v>2.2000000000000002</v>
      </c>
      <c r="AE79" s="1">
        <v>8</v>
      </c>
      <c r="AF79" s="1">
        <v>5.0999999999999996</v>
      </c>
      <c r="AG79" s="1">
        <v>2.2999999999999998</v>
      </c>
      <c r="AH79" s="1">
        <v>7.9</v>
      </c>
      <c r="AI79" s="1" t="s">
        <v>39</v>
      </c>
      <c r="AJ79" s="1">
        <v>2.8</v>
      </c>
      <c r="AK79" s="1">
        <v>1.6</v>
      </c>
      <c r="AL79" s="1">
        <v>4</v>
      </c>
      <c r="AM79" s="1">
        <v>3</v>
      </c>
      <c r="AN79" s="1">
        <v>1.6</v>
      </c>
      <c r="AO79" s="1">
        <v>4.3</v>
      </c>
      <c r="AP79" s="1" t="s">
        <v>40</v>
      </c>
      <c r="AQ79" s="1">
        <v>0.6</v>
      </c>
      <c r="AR79" s="1">
        <v>0.4</v>
      </c>
      <c r="AS79" s="1">
        <v>0.9</v>
      </c>
      <c r="AT79" s="1">
        <v>0.6</v>
      </c>
      <c r="AU79" s="1">
        <v>0.4</v>
      </c>
      <c r="AV79" s="1">
        <v>1</v>
      </c>
      <c r="AW79" s="1" t="s">
        <v>41</v>
      </c>
      <c r="AX79" s="1">
        <v>0.4</v>
      </c>
      <c r="AY79" s="1">
        <v>0.4</v>
      </c>
      <c r="AZ79" s="1">
        <v>0.5</v>
      </c>
      <c r="BA79" s="1">
        <v>0.4</v>
      </c>
      <c r="BB79" s="1">
        <v>0.4</v>
      </c>
      <c r="BC79" s="1">
        <v>0.4</v>
      </c>
    </row>
    <row r="80" spans="1:55" x14ac:dyDescent="0.45">
      <c r="A80" s="8">
        <v>74</v>
      </c>
      <c r="B80" s="7" t="s">
        <v>86</v>
      </c>
      <c r="C80" s="7">
        <v>16.3</v>
      </c>
      <c r="D80" s="7">
        <v>12.2</v>
      </c>
      <c r="E80" s="7">
        <v>20.399999999999999</v>
      </c>
      <c r="F80" s="7">
        <v>14.1</v>
      </c>
      <c r="G80" s="7">
        <v>10.4</v>
      </c>
      <c r="H80" s="7">
        <v>18.100000000000001</v>
      </c>
      <c r="I80" s="7">
        <v>-2.12</v>
      </c>
      <c r="J80" s="7">
        <v>-1.84</v>
      </c>
      <c r="K80" s="7">
        <v>-2.31</v>
      </c>
      <c r="M80" s="2" t="s">
        <v>86</v>
      </c>
      <c r="N80" s="5" t="s">
        <v>94</v>
      </c>
      <c r="O80" s="1">
        <v>65.7</v>
      </c>
      <c r="P80" s="1">
        <v>51</v>
      </c>
      <c r="Q80" s="1">
        <v>74.400000000000006</v>
      </c>
      <c r="R80" s="1">
        <v>48</v>
      </c>
      <c r="S80" s="1">
        <v>37.6</v>
      </c>
      <c r="T80" s="1">
        <v>54.2</v>
      </c>
      <c r="U80" s="1" t="s">
        <v>37</v>
      </c>
      <c r="V80" s="1">
        <v>19</v>
      </c>
      <c r="W80" s="1">
        <v>13.2</v>
      </c>
      <c r="X80" s="1">
        <v>23.8</v>
      </c>
      <c r="Y80" s="1">
        <v>22.3</v>
      </c>
      <c r="Z80" s="1">
        <v>15</v>
      </c>
      <c r="AA80" s="1">
        <v>28.5</v>
      </c>
      <c r="AB80" s="1" t="s">
        <v>38</v>
      </c>
      <c r="AC80" s="1">
        <v>8.5</v>
      </c>
      <c r="AD80" s="1">
        <v>5.3</v>
      </c>
      <c r="AE80" s="1">
        <v>11.9</v>
      </c>
      <c r="AF80" s="1">
        <v>8.6999999999999993</v>
      </c>
      <c r="AG80" s="1">
        <v>5.3</v>
      </c>
      <c r="AH80" s="1">
        <v>12.2</v>
      </c>
      <c r="AI80" s="1" t="s">
        <v>39</v>
      </c>
      <c r="AJ80" s="1">
        <v>4.3</v>
      </c>
      <c r="AK80" s="1">
        <v>3.4</v>
      </c>
      <c r="AL80" s="1">
        <v>5.0999999999999996</v>
      </c>
      <c r="AM80" s="1">
        <v>6</v>
      </c>
      <c r="AN80" s="1">
        <v>5</v>
      </c>
      <c r="AO80" s="1">
        <v>7.1</v>
      </c>
      <c r="AP80" s="1" t="s">
        <v>40</v>
      </c>
      <c r="AQ80" s="1">
        <v>1.4</v>
      </c>
      <c r="AR80" s="1">
        <v>1.3</v>
      </c>
      <c r="AS80" s="1">
        <v>1.6</v>
      </c>
      <c r="AT80" s="1">
        <v>1.7</v>
      </c>
      <c r="AU80" s="1">
        <v>1.1000000000000001</v>
      </c>
      <c r="AV80" s="1">
        <v>2.286</v>
      </c>
      <c r="AW80" s="1" t="s">
        <v>41</v>
      </c>
      <c r="AX80" s="1">
        <v>0.7</v>
      </c>
      <c r="AY80" s="1">
        <v>0.6</v>
      </c>
      <c r="AZ80" s="1">
        <v>0.9</v>
      </c>
      <c r="BA80" s="1">
        <v>1.3</v>
      </c>
      <c r="BB80" s="1">
        <v>0.8</v>
      </c>
      <c r="BC80" s="1">
        <v>1.9</v>
      </c>
    </row>
    <row r="81" spans="1:55" x14ac:dyDescent="0.45">
      <c r="A81" s="8">
        <v>75</v>
      </c>
      <c r="B81" s="7" t="s">
        <v>13</v>
      </c>
      <c r="C81" s="7">
        <v>10.1</v>
      </c>
      <c r="D81" s="7">
        <v>6.6</v>
      </c>
      <c r="E81" s="7">
        <v>13.6</v>
      </c>
      <c r="F81" s="7">
        <v>9.9</v>
      </c>
      <c r="G81" s="7">
        <v>6.6</v>
      </c>
      <c r="H81" s="7">
        <v>13.2</v>
      </c>
      <c r="I81" s="7">
        <v>-0.16</v>
      </c>
      <c r="J81" s="7">
        <v>0</v>
      </c>
      <c r="K81" s="7">
        <v>-0.39</v>
      </c>
      <c r="M81" s="2" t="s">
        <v>13</v>
      </c>
      <c r="N81" s="5" t="s">
        <v>94</v>
      </c>
      <c r="O81" s="1">
        <v>36.4</v>
      </c>
      <c r="P81" s="1">
        <v>25.6</v>
      </c>
      <c r="Q81" s="1">
        <v>43.3</v>
      </c>
      <c r="R81" s="1">
        <v>28.7</v>
      </c>
      <c r="S81" s="1">
        <v>21.1</v>
      </c>
      <c r="T81" s="1">
        <v>33.4</v>
      </c>
      <c r="U81" s="1" t="s">
        <v>37</v>
      </c>
      <c r="V81" s="1">
        <v>15.5</v>
      </c>
      <c r="W81" s="1">
        <v>9</v>
      </c>
      <c r="X81" s="1">
        <v>21.8</v>
      </c>
      <c r="Y81" s="1">
        <v>15.9</v>
      </c>
      <c r="Z81" s="1">
        <v>9.6</v>
      </c>
      <c r="AA81" s="1">
        <v>21.5</v>
      </c>
      <c r="AB81" s="1" t="s">
        <v>38</v>
      </c>
      <c r="AC81" s="1">
        <v>4.8</v>
      </c>
      <c r="AD81" s="1">
        <v>2</v>
      </c>
      <c r="AE81" s="1">
        <v>7.6</v>
      </c>
      <c r="AF81" s="1">
        <v>5.0999999999999996</v>
      </c>
      <c r="AG81" s="1">
        <v>2.1</v>
      </c>
      <c r="AH81" s="1">
        <v>8.1</v>
      </c>
      <c r="AI81" s="1" t="s">
        <v>39</v>
      </c>
      <c r="AJ81" s="1">
        <v>2.2999999999999998</v>
      </c>
      <c r="AK81" s="1">
        <v>1.4</v>
      </c>
      <c r="AL81" s="1">
        <v>3.2</v>
      </c>
      <c r="AM81" s="1">
        <v>2.9</v>
      </c>
      <c r="AN81" s="1">
        <v>1.9</v>
      </c>
      <c r="AO81" s="1">
        <v>4</v>
      </c>
      <c r="AP81" s="1" t="s">
        <v>40</v>
      </c>
      <c r="AQ81" s="1">
        <v>0.6</v>
      </c>
      <c r="AR81" s="1">
        <v>0.4</v>
      </c>
      <c r="AS81" s="1">
        <v>0.9</v>
      </c>
      <c r="AT81" s="1">
        <v>0.9</v>
      </c>
      <c r="AU81" s="1">
        <v>0.8</v>
      </c>
      <c r="AV81" s="1">
        <v>1</v>
      </c>
      <c r="AW81" s="1" t="s">
        <v>41</v>
      </c>
      <c r="AX81" s="1">
        <v>0.3</v>
      </c>
      <c r="AY81" s="1">
        <v>0.3</v>
      </c>
      <c r="AZ81" s="1">
        <v>0.3</v>
      </c>
      <c r="BA81" s="1">
        <v>0.5</v>
      </c>
      <c r="BB81" s="1">
        <v>0.5</v>
      </c>
      <c r="BC81" s="1">
        <v>0.5</v>
      </c>
    </row>
    <row r="82" spans="1:55" x14ac:dyDescent="0.45">
      <c r="A82" s="8">
        <v>76</v>
      </c>
      <c r="B82" s="7" t="s">
        <v>30</v>
      </c>
      <c r="C82" s="7">
        <v>7.9</v>
      </c>
      <c r="D82" s="7">
        <v>5.3</v>
      </c>
      <c r="E82" s="7">
        <v>10.8</v>
      </c>
      <c r="F82" s="7">
        <v>10.6</v>
      </c>
      <c r="G82" s="7">
        <v>7.9</v>
      </c>
      <c r="H82" s="7">
        <v>13.4</v>
      </c>
      <c r="I82" s="7">
        <v>2.64</v>
      </c>
      <c r="J82" s="7">
        <v>2.6</v>
      </c>
      <c r="K82" s="7">
        <v>2.62</v>
      </c>
      <c r="M82" s="2" t="s">
        <v>30</v>
      </c>
      <c r="N82" s="5" t="s">
        <v>94</v>
      </c>
      <c r="O82" s="1">
        <v>55.3</v>
      </c>
      <c r="P82" s="1">
        <v>38</v>
      </c>
      <c r="Q82" s="1">
        <v>67.2</v>
      </c>
      <c r="R82" s="1">
        <v>60.7</v>
      </c>
      <c r="S82" s="1">
        <v>49.2</v>
      </c>
      <c r="T82" s="1">
        <v>66.099999999999994</v>
      </c>
      <c r="U82" s="1" t="s">
        <v>37</v>
      </c>
      <c r="V82" s="1">
        <v>10.1</v>
      </c>
      <c r="W82" s="1">
        <v>6.4</v>
      </c>
      <c r="X82" s="1">
        <v>14.3</v>
      </c>
      <c r="Y82" s="1">
        <v>13.8</v>
      </c>
      <c r="Z82" s="1">
        <v>9.9</v>
      </c>
      <c r="AA82" s="1">
        <v>18.100000000000001</v>
      </c>
      <c r="AB82" s="1" t="s">
        <v>38</v>
      </c>
      <c r="AC82" s="1">
        <v>4.5999999999999996</v>
      </c>
      <c r="AD82" s="1">
        <v>2.5</v>
      </c>
      <c r="AE82" s="1">
        <v>6.7</v>
      </c>
      <c r="AF82" s="1">
        <v>7</v>
      </c>
      <c r="AG82" s="1">
        <v>4.3</v>
      </c>
      <c r="AH82" s="1">
        <v>9.6999999999999993</v>
      </c>
      <c r="AI82" s="1" t="s">
        <v>39</v>
      </c>
      <c r="AJ82" s="1">
        <v>2.6</v>
      </c>
      <c r="AK82" s="1">
        <v>1.5</v>
      </c>
      <c r="AL82" s="1">
        <v>3.7</v>
      </c>
      <c r="AM82" s="1">
        <v>5.2</v>
      </c>
      <c r="AN82" s="1">
        <v>4</v>
      </c>
      <c r="AO82" s="1">
        <v>6.3</v>
      </c>
      <c r="AP82" s="1" t="s">
        <v>40</v>
      </c>
      <c r="AQ82" s="1">
        <v>1.9</v>
      </c>
      <c r="AR82" s="1">
        <v>1.1000000000000001</v>
      </c>
      <c r="AS82" s="1">
        <v>2.8</v>
      </c>
      <c r="AT82" s="1">
        <v>2.8</v>
      </c>
      <c r="AU82" s="1">
        <v>2</v>
      </c>
      <c r="AV82" s="1">
        <v>3.7</v>
      </c>
      <c r="AW82" s="1" t="s">
        <v>41</v>
      </c>
      <c r="AX82" s="1">
        <v>1.2</v>
      </c>
      <c r="AY82" s="1">
        <v>0.8</v>
      </c>
      <c r="AZ82" s="1">
        <v>1.8</v>
      </c>
      <c r="BA82" s="1">
        <v>2</v>
      </c>
      <c r="BB82" s="1">
        <v>1.6</v>
      </c>
      <c r="BC82" s="1">
        <v>2.6</v>
      </c>
    </row>
    <row r="83" spans="1:55" x14ac:dyDescent="0.45">
      <c r="A83" s="8">
        <v>77</v>
      </c>
      <c r="B83" s="7" t="s">
        <v>36</v>
      </c>
      <c r="C83" s="7">
        <v>17.5</v>
      </c>
      <c r="D83" s="7">
        <v>12.7</v>
      </c>
      <c r="E83" s="7">
        <v>22.4</v>
      </c>
      <c r="F83" s="7">
        <v>17.100000000000001</v>
      </c>
      <c r="G83" s="7">
        <v>12.1</v>
      </c>
      <c r="H83" s="7">
        <v>22</v>
      </c>
      <c r="I83" s="7">
        <v>-0.47</v>
      </c>
      <c r="J83" s="7">
        <v>-0.6</v>
      </c>
      <c r="K83" s="7">
        <v>-0.35</v>
      </c>
      <c r="M83" s="2" t="s">
        <v>36</v>
      </c>
      <c r="N83" s="5" t="s">
        <v>94</v>
      </c>
      <c r="O83" s="1">
        <v>64.8</v>
      </c>
      <c r="P83" s="1">
        <v>48.6</v>
      </c>
      <c r="Q83" s="1">
        <v>75.3</v>
      </c>
      <c r="R83" s="1">
        <v>63.1</v>
      </c>
      <c r="S83" s="1">
        <v>46</v>
      </c>
      <c r="T83" s="1">
        <v>74.3</v>
      </c>
      <c r="U83" s="1" t="s">
        <v>37</v>
      </c>
      <c r="V83" s="1">
        <v>31.9</v>
      </c>
      <c r="W83" s="1">
        <v>22.9</v>
      </c>
      <c r="X83" s="1">
        <v>40.5</v>
      </c>
      <c r="Y83" s="1">
        <v>30.7</v>
      </c>
      <c r="Z83" s="1">
        <v>21.2</v>
      </c>
      <c r="AA83" s="1">
        <v>39.700000000000003</v>
      </c>
      <c r="AB83" s="1" t="s">
        <v>38</v>
      </c>
      <c r="AC83" s="1">
        <v>12.7</v>
      </c>
      <c r="AD83" s="1">
        <v>8.4</v>
      </c>
      <c r="AE83" s="1">
        <v>17.100000000000001</v>
      </c>
      <c r="AF83" s="1">
        <v>11.8</v>
      </c>
      <c r="AG83" s="1">
        <v>8</v>
      </c>
      <c r="AH83" s="1">
        <v>15.6</v>
      </c>
      <c r="AI83" s="1" t="s">
        <v>39</v>
      </c>
      <c r="AJ83" s="1">
        <v>4.9000000000000004</v>
      </c>
      <c r="AK83" s="1">
        <v>3.5</v>
      </c>
      <c r="AL83" s="1">
        <v>6.4</v>
      </c>
      <c r="AM83" s="1">
        <v>5.6</v>
      </c>
      <c r="AN83" s="1">
        <v>4.0999999999999996</v>
      </c>
      <c r="AO83" s="1">
        <v>7.2</v>
      </c>
      <c r="AP83" s="1" t="s">
        <v>40</v>
      </c>
      <c r="AQ83" s="1">
        <v>1.5</v>
      </c>
      <c r="AR83" s="1">
        <v>1.1000000000000001</v>
      </c>
      <c r="AS83" s="1">
        <v>2</v>
      </c>
      <c r="AT83" s="1">
        <v>1.6</v>
      </c>
      <c r="AU83" s="1">
        <v>1.4</v>
      </c>
      <c r="AV83" s="1">
        <v>1.8</v>
      </c>
      <c r="AW83" s="1" t="s">
        <v>41</v>
      </c>
      <c r="AX83" s="1">
        <v>1</v>
      </c>
      <c r="AY83" s="1">
        <v>0.9</v>
      </c>
      <c r="AZ83" s="1">
        <v>1.1000000000000001</v>
      </c>
      <c r="BA83" s="1">
        <v>1.4</v>
      </c>
      <c r="BB83" s="1">
        <v>0.9</v>
      </c>
      <c r="BC83" s="1">
        <v>2</v>
      </c>
    </row>
    <row r="84" spans="1:55" x14ac:dyDescent="0.45">
      <c r="A84" s="8">
        <v>78</v>
      </c>
      <c r="B84" s="7" t="s">
        <v>87</v>
      </c>
      <c r="C84" s="7">
        <v>25.2</v>
      </c>
      <c r="D84" s="7">
        <v>20.3</v>
      </c>
      <c r="E84" s="7">
        <v>29.9</v>
      </c>
      <c r="F84" s="7">
        <v>29.6</v>
      </c>
      <c r="G84" s="7">
        <v>24.1</v>
      </c>
      <c r="H84" s="7">
        <v>34.799999999999997</v>
      </c>
      <c r="I84" s="7">
        <v>4.43</v>
      </c>
      <c r="J84" s="7">
        <v>3.86</v>
      </c>
      <c r="K84" s="7">
        <v>4.96</v>
      </c>
      <c r="M84" s="2" t="s">
        <v>87</v>
      </c>
      <c r="N84" s="5" t="s">
        <v>94</v>
      </c>
      <c r="O84" s="1">
        <v>109</v>
      </c>
      <c r="P84" s="1">
        <v>91.1</v>
      </c>
      <c r="Q84" s="1">
        <v>119.2</v>
      </c>
      <c r="R84" s="1">
        <v>116.6</v>
      </c>
      <c r="S84" s="1">
        <v>104</v>
      </c>
      <c r="T84" s="1">
        <v>121.5</v>
      </c>
      <c r="U84" s="1" t="s">
        <v>37</v>
      </c>
      <c r="V84" s="1">
        <v>63.6</v>
      </c>
      <c r="W84" s="1">
        <v>57.8</v>
      </c>
      <c r="X84" s="1">
        <v>68.400000000000006</v>
      </c>
      <c r="Y84" s="1">
        <v>79.599999999999994</v>
      </c>
      <c r="Z84" s="1">
        <v>64</v>
      </c>
      <c r="AA84" s="1">
        <v>91</v>
      </c>
      <c r="AB84" s="1" t="s">
        <v>38</v>
      </c>
      <c r="AC84" s="1">
        <v>28</v>
      </c>
      <c r="AD84" s="1">
        <v>19.5</v>
      </c>
      <c r="AE84" s="1">
        <v>35.6</v>
      </c>
      <c r="AF84" s="1">
        <v>33.799999999999997</v>
      </c>
      <c r="AG84" s="1">
        <v>24.4</v>
      </c>
      <c r="AH84" s="1">
        <v>42.7</v>
      </c>
      <c r="AI84" s="1" t="s">
        <v>39</v>
      </c>
      <c r="AJ84" s="1">
        <v>7.8</v>
      </c>
      <c r="AK84" s="1">
        <v>5.8</v>
      </c>
      <c r="AL84" s="1">
        <v>9.5</v>
      </c>
      <c r="AM84" s="1">
        <v>10.5</v>
      </c>
      <c r="AN84" s="1">
        <v>10.199999999999999</v>
      </c>
      <c r="AO84" s="1">
        <v>10.7</v>
      </c>
      <c r="AP84" s="1" t="s">
        <v>40</v>
      </c>
      <c r="AQ84" s="1">
        <v>0.7</v>
      </c>
      <c r="AR84" s="1">
        <v>0.9</v>
      </c>
      <c r="AS84" s="1">
        <v>0.6</v>
      </c>
      <c r="AT84" s="1">
        <v>1.5</v>
      </c>
      <c r="AU84" s="1">
        <v>1.5</v>
      </c>
      <c r="AV84" s="1">
        <v>1.5</v>
      </c>
      <c r="AW84" s="1" t="s">
        <v>41</v>
      </c>
      <c r="AX84" s="1">
        <v>0.1</v>
      </c>
      <c r="AY84" s="1">
        <v>0</v>
      </c>
      <c r="AZ84" s="1">
        <v>0.3</v>
      </c>
      <c r="BA84" s="1">
        <v>0.5</v>
      </c>
      <c r="BB84" s="1">
        <v>0.5</v>
      </c>
      <c r="BC84" s="1">
        <v>0.6</v>
      </c>
    </row>
    <row r="85" spans="1:55" s="31" customFormat="1" x14ac:dyDescent="0.45">
      <c r="A85" s="8">
        <v>79</v>
      </c>
      <c r="B85" s="30" t="s">
        <v>130</v>
      </c>
      <c r="C85" s="30">
        <f>AVERAGE(C7:C84)</f>
        <v>16.864102564102559</v>
      </c>
      <c r="D85" s="30">
        <f t="shared" ref="D85:K85" si="0">AVERAGE(D7:D84)</f>
        <v>12.76794871794872</v>
      </c>
      <c r="E85" s="30">
        <f t="shared" si="0"/>
        <v>21.021794871794874</v>
      </c>
      <c r="F85" s="30">
        <f t="shared" si="0"/>
        <v>16.802564102564098</v>
      </c>
      <c r="G85" s="30">
        <f t="shared" si="0"/>
        <v>13.0474358974359</v>
      </c>
      <c r="H85" s="30">
        <f>AVERAGE(H7:H84)</f>
        <v>20.612820512820512</v>
      </c>
      <c r="I85" s="30">
        <f t="shared" si="0"/>
        <v>-6.2435897435897517E-2</v>
      </c>
      <c r="J85" s="30">
        <f t="shared" si="0"/>
        <v>0.26769230769230756</v>
      </c>
      <c r="K85" s="30">
        <f t="shared" si="0"/>
        <v>-0.40294871794871795</v>
      </c>
      <c r="N85" s="30" t="e">
        <f t="shared" ref="N85" si="1">AVERAGE(N7:N84)</f>
        <v>#DIV/0!</v>
      </c>
      <c r="O85" s="30">
        <f t="shared" ref="O85" si="2">AVERAGE(O7:O84)</f>
        <v>70.861538461538473</v>
      </c>
      <c r="P85" s="30">
        <f t="shared" ref="P85" si="3">AVERAGE(P7:P84)</f>
        <v>55.621794871794883</v>
      </c>
      <c r="Q85" s="30">
        <f t="shared" ref="Q85" si="4">AVERAGE(Q7:Q84)</f>
        <v>79.862820512820505</v>
      </c>
      <c r="R85" s="30">
        <f t="shared" ref="R85" si="5">AVERAGE(R7:R84)</f>
        <v>66.108974358974351</v>
      </c>
      <c r="S85" s="30">
        <f t="shared" ref="S85" si="6">AVERAGE(S7:S84)</f>
        <v>54.365384615384613</v>
      </c>
      <c r="T85" s="30">
        <f t="shared" ref="T85" si="7">AVERAGE(T7:T84)</f>
        <v>72.149999999999963</v>
      </c>
      <c r="U85" s="32" t="s">
        <v>133</v>
      </c>
      <c r="V85" s="30">
        <f t="shared" ref="V85" si="8">AVERAGE(V7:V84)</f>
        <v>32.855128205128196</v>
      </c>
      <c r="W85" s="30">
        <f t="shared" ref="W85" si="9">AVERAGE(W7:W84)</f>
        <v>23.751282051282054</v>
      </c>
      <c r="X85" s="30">
        <f t="shared" ref="X85" si="10">AVERAGE(X7:X84)</f>
        <v>41.330769230769242</v>
      </c>
      <c r="Y85" s="30">
        <f t="shared" ref="Y85" si="11">AVERAGE(Y7:Y84)</f>
        <v>33.920512820512826</v>
      </c>
      <c r="Z85" s="30">
        <f t="shared" ref="Z85" si="12">AVERAGE(Z7:Z84)</f>
        <v>24.726923076923082</v>
      </c>
      <c r="AA85" s="30">
        <f t="shared" ref="AA85" si="13">AVERAGE(AA7:AA84)</f>
        <v>42.202564102564082</v>
      </c>
      <c r="AB85" s="32" t="s">
        <v>131</v>
      </c>
      <c r="AC85" s="30">
        <f t="shared" ref="AC85" si="14">AVERAGE(AC7:AC84)</f>
        <v>12.561538461538463</v>
      </c>
      <c r="AD85" s="30">
        <f t="shared" ref="AD85" si="15">AVERAGE(AD7:AD84)</f>
        <v>8.5974358974358971</v>
      </c>
      <c r="AE85" s="30">
        <f t="shared" ref="AE85" si="16">AVERAGE(AE7:AE84)</f>
        <v>16.606410256410257</v>
      </c>
      <c r="AF85" s="30">
        <f t="shared" ref="AF85" si="17">AVERAGE(AF7:AF84)</f>
        <v>13.678205128205127</v>
      </c>
      <c r="AG85" s="30">
        <f t="shared" ref="AG85" si="18">AVERAGE(AG7:AG84)</f>
        <v>9.5115384615384606</v>
      </c>
      <c r="AH85" s="30">
        <f t="shared" ref="AH85" si="19">AVERAGE(AH7:AH84)</f>
        <v>17.917948717948718</v>
      </c>
      <c r="AI85" s="32" t="s">
        <v>132</v>
      </c>
      <c r="AJ85" s="30">
        <f t="shared" ref="AJ85" si="20">AVERAGE(AJ7:AJ84)</f>
        <v>4.941025641025643</v>
      </c>
      <c r="AK85" s="30">
        <f t="shared" ref="AK85" si="21">AVERAGE(AK7:AK84)</f>
        <v>3.9346153846153844</v>
      </c>
      <c r="AL85" s="30">
        <f t="shared" ref="AL85" si="22">AVERAGE(AL7:AL84)</f>
        <v>5.9897435897435907</v>
      </c>
      <c r="AM85" s="30">
        <f t="shared" ref="AM85" si="23">AVERAGE(AM7:AM84)</f>
        <v>5.9987179487179478</v>
      </c>
      <c r="AN85" s="30">
        <f t="shared" ref="AN85" si="24">AVERAGE(AN7:AN84)</f>
        <v>5.0423076923076939</v>
      </c>
      <c r="AO85" s="32">
        <v>10.7</v>
      </c>
      <c r="AP85" s="30" t="e">
        <f t="shared" ref="AP85" si="25">AVERAGE(AP7:AP84)</f>
        <v>#DIV/0!</v>
      </c>
      <c r="AQ85" s="30">
        <f t="shared" ref="AQ85" si="26">AVERAGE(AQ7:AQ84)</f>
        <v>1.5743589743589748</v>
      </c>
      <c r="AR85" s="30">
        <f t="shared" ref="AR85" si="27">AVERAGE(AR7:AR84)</f>
        <v>1.2307692307692311</v>
      </c>
      <c r="AS85" s="30">
        <f t="shared" ref="AS85" si="28">AVERAGE(AS7:AS84)</f>
        <v>1.9474358974358983</v>
      </c>
      <c r="AT85" s="30">
        <f t="shared" ref="AT85" si="29">AVERAGE(AT7:AT84)</f>
        <v>1.8102564102564105</v>
      </c>
      <c r="AU85" s="30">
        <f t="shared" ref="AU85" si="30">AVERAGE(AU7:AU84)</f>
        <v>1.4961538461538466</v>
      </c>
      <c r="AV85" s="30">
        <f t="shared" ref="AV85" si="31">AVERAGE(AV7:AV84)</f>
        <v>2.1523846153846153</v>
      </c>
      <c r="AW85" s="32" t="s">
        <v>41</v>
      </c>
      <c r="AX85" s="30">
        <f t="shared" ref="AX85" si="32">AVERAGE(AX7:AX84)</f>
        <v>0.95128205128205112</v>
      </c>
      <c r="AY85" s="30">
        <f t="shared" ref="AY85" si="33">AVERAGE(AY7:AY84)</f>
        <v>0.6846153846153844</v>
      </c>
      <c r="AZ85" s="30">
        <f t="shared" ref="AZ85" si="34">AVERAGE(AZ7:AZ84)</f>
        <v>1.3038461538461534</v>
      </c>
      <c r="BA85" s="30">
        <f t="shared" ref="BA85" si="35">AVERAGE(BA7:BA84)</f>
        <v>1.2589743589743592</v>
      </c>
      <c r="BB85" s="30">
        <f t="shared" ref="BB85" si="36">AVERAGE(BB7:BB84)</f>
        <v>0.94230769230769218</v>
      </c>
      <c r="BC85" s="30">
        <f t="shared" ref="BC85" si="37">AVERAGE(BC7:BC84)</f>
        <v>1.6358974358974359</v>
      </c>
    </row>
  </sheetData>
  <sortState xmlns:xlrd2="http://schemas.microsoft.com/office/spreadsheetml/2017/richdata2" ref="B7:K84">
    <sortCondition ref="B7:B84"/>
  </sortState>
  <mergeCells count="9">
    <mergeCell ref="AP5:AU5"/>
    <mergeCell ref="AW5:BB5"/>
    <mergeCell ref="I5:K5"/>
    <mergeCell ref="F5:H5"/>
    <mergeCell ref="C5:E5"/>
    <mergeCell ref="O5:T5"/>
    <mergeCell ref="U5:Z5"/>
    <mergeCell ref="AB5:AG5"/>
    <mergeCell ref="AI5:AN5"/>
  </mergeCells>
  <phoneticPr fontId="15" type="noConversion"/>
  <pageMargins left="0.7" right="0.7" top="0.75" bottom="0.75" header="0.3" footer="0.3"/>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A8955782</value>
    </field>
    <field name="Objective-Title">
      <value order="0">Participation in Sporting Clubs by Gender and Age</value>
    </field>
    <field name="Objective-Description">
      <value order="0"/>
    </field>
    <field name="Objective-CreationStamp">
      <value order="0">2022-07-23T11:26:33Z</value>
    </field>
    <field name="Objective-IsApproved">
      <value order="0">false</value>
    </field>
    <field name="Objective-IsPublished">
      <value order="0">true</value>
    </field>
    <field name="Objective-DatePublished">
      <value order="0">2022-07-23T11:30:10Z</value>
    </field>
    <field name="Objective-ModificationStamp">
      <value order="0">2023-05-16T01:59:26Z</value>
    </field>
    <field name="Objective-Owner">
      <value order="0">Hayden Brown</value>
    </field>
    <field name="Objective-Path">
      <value order="0">Classified Object:Classified Object:Classified Object:Census Themes Z 2011</value>
    </field>
    <field name="Objective-Parent">
      <value order="0">Census Themes Z 2011</value>
    </field>
    <field name="Objective-State">
      <value order="0">Published</value>
    </field>
    <field name="Objective-VersionId">
      <value order="0">vA11447379</value>
    </field>
    <field name="Objective-Version">
      <value order="0">1.0</value>
    </field>
    <field name="Objective-VersionNumber">
      <value order="0">1</value>
    </field>
    <field name="Objective-VersionComment">
      <value order="0">First version</value>
    </field>
    <field name="Objective-FileNumber">
      <value order="0">qA268988</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Front</vt:lpstr>
      <vt:lpstr>Data</vt:lpstr>
      <vt:lpstr>Front!Print_Area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Hayden</dc:creator>
  <cp:lastModifiedBy>Hayden</cp:lastModifiedBy>
  <cp:lastPrinted>2021-05-28T23:57:19Z</cp:lastPrinted>
  <dcterms:created xsi:type="dcterms:W3CDTF">2021-05-28T03:01:31Z</dcterms:created>
  <dcterms:modified xsi:type="dcterms:W3CDTF">2022-07-22T10:29:11Z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A8955782</vt:lpwstr>
  </op:property>
  <op:property fmtid="{D5CDD505-2E9C-101B-9397-08002B2CF9AE}" pid="4" name="Objective-Title">
    <vt:lpwstr xmlns:vt="http://schemas.openxmlformats.org/officeDocument/2006/docPropsVTypes">Participation in Sporting Clubs by Gender and Age</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2022-07-23T11:26:33Z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2022-07-23T11:30:10Z</vt:filetime>
  </op:property>
  <op:property fmtid="{D5CDD505-2E9C-101B-9397-08002B2CF9AE}" pid="10" name="Objective-ModificationStamp">
    <vt:filetime xmlns:vt="http://schemas.openxmlformats.org/officeDocument/2006/docPropsVTypes">2023-05-16T01:59:26Z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Themes Z 2011</vt:lpwstr>
  </op:property>
  <op:property fmtid="{D5CDD505-2E9C-101B-9397-08002B2CF9AE}" pid="13" name="Objective-Parent">
    <vt:lpwstr xmlns:vt="http://schemas.openxmlformats.org/officeDocument/2006/docPropsVTypes">Census Themes Z 2011</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vA11447379</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qA268988</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