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6ff088a1da17482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7F049C4-3C15-4DF3-B420-5C690CC6A8FC}" xr6:coauthVersionLast="47" xr6:coauthVersionMax="47" xr10:uidLastSave="{00000000-0000-0000-0000-000000000000}"/>
  <bookViews>
    <workbookView xWindow="-110" yWindow="-110" windowWidth="19420" windowHeight="11500" tabRatio="571" firstSheet="1" activeTab="1" xr2:uid="{00000000-000D-0000-FFFF-FFFF00000000}"/>
  </bookViews>
  <sheets>
    <sheet name="Data" sheetId="2" state="hidden" r:id="rId1"/>
    <sheet name="Detail" sheetId="3" r:id="rId2"/>
    <sheet name="Comparison" sheetId="4" r:id="rId3"/>
  </sheets>
  <definedNames>
    <definedName name="_xlnm.Print_Area" localSheetId="2">Comparison!$B$1:$L$84</definedName>
    <definedName name="_xlnm.Print_Area" localSheetId="1">Detail!$D$1:$H$160</definedName>
    <definedName name="_xlnm.Print_Titles" localSheetId="1">Detail!$5:$5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2" l="1"/>
  <c r="I24" i="3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F19" i="2"/>
  <c r="D19" i="2"/>
  <c r="E19" i="2"/>
  <c r="C19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18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D14" i="2"/>
  <c r="E14" i="2"/>
  <c r="C14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9" i="2"/>
  <c r="E4" i="4" l="1"/>
  <c r="H9" i="3"/>
  <c r="D79" i="4" l="1"/>
  <c r="E79" i="4" s="1"/>
  <c r="D5" i="4"/>
  <c r="E5" i="4" s="1"/>
  <c r="D59" i="4"/>
  <c r="E59" i="4" s="1"/>
  <c r="D36" i="4"/>
  <c r="E36" i="4" s="1"/>
  <c r="D6" i="4"/>
  <c r="E6" i="4" s="1"/>
  <c r="D32" i="4"/>
  <c r="E32" i="4" s="1"/>
  <c r="D40" i="4"/>
  <c r="E40" i="4" s="1"/>
  <c r="D48" i="4"/>
  <c r="E48" i="4" s="1"/>
  <c r="D56" i="4"/>
  <c r="E56" i="4" s="1"/>
  <c r="D64" i="4"/>
  <c r="E64" i="4" s="1"/>
  <c r="D72" i="4"/>
  <c r="E72" i="4" s="1"/>
  <c r="D31" i="4"/>
  <c r="E31" i="4" s="1"/>
  <c r="D43" i="4"/>
  <c r="E43" i="4" s="1"/>
  <c r="D52" i="4"/>
  <c r="E52" i="4" s="1"/>
  <c r="D63" i="4"/>
  <c r="E63" i="4" s="1"/>
  <c r="D75" i="4"/>
  <c r="E75" i="4" s="1"/>
  <c r="D83" i="4"/>
  <c r="E83" i="4" s="1"/>
  <c r="D35" i="4"/>
  <c r="E35" i="4" s="1"/>
  <c r="D44" i="4"/>
  <c r="E44" i="4" s="1"/>
  <c r="D55" i="4"/>
  <c r="E55" i="4" s="1"/>
  <c r="D67" i="4"/>
  <c r="E67" i="4" s="1"/>
  <c r="D76" i="4"/>
  <c r="E76" i="4" s="1"/>
  <c r="D68" i="4"/>
  <c r="E68" i="4" s="1"/>
  <c r="D47" i="4"/>
  <c r="E47" i="4" s="1"/>
  <c r="D27" i="4"/>
  <c r="E27" i="4" s="1"/>
  <c r="D71" i="4"/>
  <c r="E71" i="4" s="1"/>
  <c r="D51" i="4"/>
  <c r="E51" i="4" s="1"/>
  <c r="D28" i="4"/>
  <c r="E28" i="4" s="1"/>
  <c r="D80" i="4"/>
  <c r="E80" i="4" s="1"/>
  <c r="D60" i="4"/>
  <c r="E60" i="4" s="1"/>
  <c r="D39" i="4"/>
  <c r="E39" i="4" s="1"/>
  <c r="D81" i="4"/>
  <c r="E81" i="4" s="1"/>
  <c r="D77" i="4"/>
  <c r="E77" i="4" s="1"/>
  <c r="D73" i="4"/>
  <c r="E73" i="4" s="1"/>
  <c r="D69" i="4"/>
  <c r="E69" i="4" s="1"/>
  <c r="D65" i="4"/>
  <c r="E65" i="4" s="1"/>
  <c r="D61" i="4"/>
  <c r="E61" i="4" s="1"/>
  <c r="D57" i="4"/>
  <c r="E57" i="4" s="1"/>
  <c r="D53" i="4"/>
  <c r="E53" i="4" s="1"/>
  <c r="D49" i="4"/>
  <c r="E49" i="4" s="1"/>
  <c r="D45" i="4"/>
  <c r="E45" i="4" s="1"/>
  <c r="D41" i="4"/>
  <c r="E41" i="4" s="1"/>
  <c r="D37" i="4"/>
  <c r="E37" i="4" s="1"/>
  <c r="D33" i="4"/>
  <c r="E33" i="4" s="1"/>
  <c r="D29" i="4"/>
  <c r="E29" i="4" s="1"/>
  <c r="D25" i="4"/>
  <c r="E25" i="4" s="1"/>
  <c r="D21" i="4"/>
  <c r="E21" i="4" s="1"/>
  <c r="D17" i="4"/>
  <c r="E17" i="4" s="1"/>
  <c r="D13" i="4"/>
  <c r="E13" i="4" s="1"/>
  <c r="D9" i="4"/>
  <c r="E9" i="4" s="1"/>
  <c r="D24" i="4"/>
  <c r="E24" i="4" s="1"/>
  <c r="D20" i="4"/>
  <c r="E20" i="4" s="1"/>
  <c r="D16" i="4"/>
  <c r="E16" i="4" s="1"/>
  <c r="D12" i="4"/>
  <c r="E12" i="4" s="1"/>
  <c r="D8" i="4"/>
  <c r="E8" i="4" s="1"/>
  <c r="D23" i="4"/>
  <c r="E23" i="4" s="1"/>
  <c r="D19" i="4"/>
  <c r="E19" i="4" s="1"/>
  <c r="D15" i="4"/>
  <c r="E15" i="4" s="1"/>
  <c r="D11" i="4"/>
  <c r="E11" i="4" s="1"/>
  <c r="D7" i="4"/>
  <c r="E7" i="4" s="1"/>
  <c r="D82" i="4"/>
  <c r="E82" i="4" s="1"/>
  <c r="D78" i="4"/>
  <c r="E78" i="4" s="1"/>
  <c r="D74" i="4"/>
  <c r="E74" i="4" s="1"/>
  <c r="D70" i="4"/>
  <c r="E70" i="4" s="1"/>
  <c r="D66" i="4"/>
  <c r="E66" i="4" s="1"/>
  <c r="D62" i="4"/>
  <c r="E62" i="4" s="1"/>
  <c r="D58" i="4"/>
  <c r="E58" i="4" s="1"/>
  <c r="D54" i="4"/>
  <c r="E54" i="4" s="1"/>
  <c r="D50" i="4"/>
  <c r="E50" i="4" s="1"/>
  <c r="D46" i="4"/>
  <c r="E46" i="4" s="1"/>
  <c r="D42" i="4"/>
  <c r="E42" i="4" s="1"/>
  <c r="D38" i="4"/>
  <c r="E38" i="4" s="1"/>
  <c r="D34" i="4"/>
  <c r="E34" i="4" s="1"/>
  <c r="D30" i="4"/>
  <c r="E30" i="4" s="1"/>
  <c r="D26" i="4"/>
  <c r="E26" i="4" s="1"/>
  <c r="D22" i="4"/>
  <c r="E22" i="4" s="1"/>
  <c r="D18" i="4"/>
  <c r="E18" i="4" s="1"/>
  <c r="D14" i="4"/>
  <c r="E14" i="4" s="1"/>
  <c r="D10" i="4"/>
  <c r="E10" i="4" s="1"/>
  <c r="BG169" i="2"/>
  <c r="BG163" i="2"/>
  <c r="Q81" i="3"/>
  <c r="R81" i="3" s="1"/>
  <c r="Q82" i="3"/>
  <c r="R82" i="3" s="1"/>
  <c r="Q83" i="3"/>
  <c r="R83" i="3" s="1"/>
  <c r="Q84" i="3"/>
  <c r="R84" i="3" s="1"/>
  <c r="Q85" i="3"/>
  <c r="R85" i="3" s="1"/>
  <c r="Q86" i="3"/>
  <c r="R86" i="3" s="1"/>
  <c r="Q87" i="3"/>
  <c r="R87" i="3" s="1"/>
  <c r="Q88" i="3"/>
  <c r="R88" i="3" s="1"/>
  <c r="Q89" i="3"/>
  <c r="R89" i="3" s="1"/>
  <c r="Q90" i="3"/>
  <c r="R90" i="3" s="1"/>
  <c r="Q91" i="3"/>
  <c r="R91" i="3" s="1"/>
  <c r="Q92" i="3"/>
  <c r="R92" i="3" s="1"/>
  <c r="Q93" i="3"/>
  <c r="R93" i="3" s="1"/>
  <c r="Q94" i="3"/>
  <c r="R94" i="3" s="1"/>
  <c r="Q95" i="3"/>
  <c r="R95" i="3" s="1"/>
  <c r="Q96" i="3"/>
  <c r="R96" i="3" s="1"/>
  <c r="Q97" i="3"/>
  <c r="R97" i="3" s="1"/>
  <c r="Q98" i="3"/>
  <c r="R98" i="3" s="1"/>
  <c r="Q99" i="3"/>
  <c r="R99" i="3" s="1"/>
  <c r="Q100" i="3"/>
  <c r="R100" i="3" s="1"/>
  <c r="Q101" i="3"/>
  <c r="R101" i="3" s="1"/>
  <c r="Q102" i="3"/>
  <c r="R102" i="3" s="1"/>
  <c r="Q103" i="3"/>
  <c r="R103" i="3" s="1"/>
  <c r="Q104" i="3"/>
  <c r="R104" i="3" s="1"/>
  <c r="Q105" i="3"/>
  <c r="R105" i="3" s="1"/>
  <c r="Q106" i="3"/>
  <c r="R106" i="3" s="1"/>
  <c r="Q107" i="3"/>
  <c r="R107" i="3" s="1"/>
  <c r="Q108" i="3"/>
  <c r="R108" i="3" s="1"/>
  <c r="Q109" i="3"/>
  <c r="R109" i="3" s="1"/>
  <c r="Q110" i="3"/>
  <c r="R110" i="3" s="1"/>
  <c r="Q111" i="3"/>
  <c r="R111" i="3" s="1"/>
  <c r="Q112" i="3"/>
  <c r="R112" i="3" s="1"/>
  <c r="Q113" i="3"/>
  <c r="R113" i="3" s="1"/>
  <c r="Q114" i="3"/>
  <c r="R114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81" i="3"/>
  <c r="J81" i="3" s="1"/>
  <c r="J24" i="3"/>
  <c r="Q24" i="3"/>
  <c r="R24" i="3" s="1"/>
  <c r="G5" i="3"/>
  <c r="E5" i="3"/>
  <c r="G160" i="3"/>
  <c r="G159" i="3"/>
  <c r="G158" i="3"/>
  <c r="G157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7" i="3"/>
  <c r="G136" i="3"/>
  <c r="G133" i="3"/>
  <c r="G132" i="3"/>
  <c r="G131" i="3"/>
  <c r="G130" i="3"/>
  <c r="G127" i="3"/>
  <c r="G126" i="3"/>
  <c r="G125" i="3"/>
  <c r="G124" i="3"/>
  <c r="G123" i="3"/>
  <c r="G122" i="3"/>
  <c r="G119" i="3"/>
  <c r="G118" i="3"/>
  <c r="G117" i="3"/>
  <c r="G78" i="3"/>
  <c r="G77" i="3"/>
  <c r="G74" i="3"/>
  <c r="G73" i="3"/>
  <c r="G69" i="3"/>
  <c r="G66" i="3"/>
  <c r="G65" i="3"/>
  <c r="G64" i="3"/>
  <c r="G63" i="3"/>
  <c r="G62" i="3"/>
  <c r="G61" i="3"/>
  <c r="G60" i="3"/>
  <c r="Q57" i="3"/>
  <c r="R57" i="3" s="1"/>
  <c r="Q56" i="3"/>
  <c r="R56" i="3" s="1"/>
  <c r="Q55" i="3"/>
  <c r="R55" i="3" s="1"/>
  <c r="Q54" i="3"/>
  <c r="R54" i="3" s="1"/>
  <c r="Q53" i="3"/>
  <c r="R53" i="3" s="1"/>
  <c r="Q52" i="3"/>
  <c r="R52" i="3" s="1"/>
  <c r="Q51" i="3"/>
  <c r="R51" i="3" s="1"/>
  <c r="Q50" i="3"/>
  <c r="R50" i="3" s="1"/>
  <c r="Q49" i="3"/>
  <c r="R49" i="3" s="1"/>
  <c r="Q48" i="3"/>
  <c r="R48" i="3" s="1"/>
  <c r="Q47" i="3"/>
  <c r="R47" i="3" s="1"/>
  <c r="Q46" i="3"/>
  <c r="R46" i="3" s="1"/>
  <c r="Q45" i="3"/>
  <c r="R45" i="3" s="1"/>
  <c r="Q44" i="3"/>
  <c r="R44" i="3" s="1"/>
  <c r="Q43" i="3"/>
  <c r="R43" i="3" s="1"/>
  <c r="Q42" i="3"/>
  <c r="R42" i="3" s="1"/>
  <c r="Q41" i="3"/>
  <c r="R41" i="3" s="1"/>
  <c r="Q40" i="3"/>
  <c r="R40" i="3" s="1"/>
  <c r="Q39" i="3"/>
  <c r="R39" i="3" s="1"/>
  <c r="Q38" i="3"/>
  <c r="R38" i="3" s="1"/>
  <c r="Q37" i="3"/>
  <c r="R37" i="3" s="1"/>
  <c r="Q36" i="3"/>
  <c r="R36" i="3" s="1"/>
  <c r="Q35" i="3"/>
  <c r="R35" i="3" s="1"/>
  <c r="Q34" i="3"/>
  <c r="R34" i="3" s="1"/>
  <c r="Q33" i="3"/>
  <c r="R33" i="3" s="1"/>
  <c r="Q32" i="3"/>
  <c r="R32" i="3" s="1"/>
  <c r="Q31" i="3"/>
  <c r="R31" i="3" s="1"/>
  <c r="Q30" i="3"/>
  <c r="R30" i="3" s="1"/>
  <c r="Q29" i="3"/>
  <c r="R29" i="3" s="1"/>
  <c r="Q28" i="3"/>
  <c r="R28" i="3" s="1"/>
  <c r="Q27" i="3"/>
  <c r="R27" i="3" s="1"/>
  <c r="Q26" i="3"/>
  <c r="R26" i="3" s="1"/>
  <c r="Q25" i="3"/>
  <c r="R25" i="3" s="1"/>
  <c r="G21" i="3"/>
  <c r="G20" i="3"/>
  <c r="G19" i="3"/>
  <c r="G16" i="3"/>
  <c r="G15" i="3"/>
  <c r="G14" i="3"/>
  <c r="G11" i="3"/>
  <c r="G10" i="3"/>
  <c r="G8" i="3"/>
  <c r="G7" i="3"/>
  <c r="E7" i="3"/>
  <c r="E160" i="3"/>
  <c r="E159" i="3"/>
  <c r="E158" i="3"/>
  <c r="E157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7" i="3"/>
  <c r="E136" i="3"/>
  <c r="E133" i="3"/>
  <c r="E132" i="3"/>
  <c r="E131" i="3"/>
  <c r="E130" i="3"/>
  <c r="E127" i="3"/>
  <c r="E126" i="3"/>
  <c r="E125" i="3"/>
  <c r="E124" i="3"/>
  <c r="E123" i="3"/>
  <c r="E122" i="3"/>
  <c r="E119" i="3"/>
  <c r="E118" i="3"/>
  <c r="E117" i="3"/>
  <c r="E78" i="3"/>
  <c r="E77" i="3"/>
  <c r="E74" i="3"/>
  <c r="E73" i="3"/>
  <c r="E69" i="3"/>
  <c r="E66" i="3"/>
  <c r="E65" i="3"/>
  <c r="E64" i="3"/>
  <c r="E63" i="3"/>
  <c r="E62" i="3"/>
  <c r="E61" i="3"/>
  <c r="E60" i="3"/>
  <c r="I57" i="3"/>
  <c r="J57" i="3" s="1"/>
  <c r="I56" i="3"/>
  <c r="J56" i="3" s="1"/>
  <c r="I55" i="3"/>
  <c r="J55" i="3" s="1"/>
  <c r="I54" i="3"/>
  <c r="J54" i="3" s="1"/>
  <c r="I53" i="3"/>
  <c r="J53" i="3" s="1"/>
  <c r="I52" i="3"/>
  <c r="J52" i="3" s="1"/>
  <c r="I51" i="3"/>
  <c r="J51" i="3" s="1"/>
  <c r="I50" i="3"/>
  <c r="J50" i="3" s="1"/>
  <c r="I49" i="3"/>
  <c r="J49" i="3" s="1"/>
  <c r="I48" i="3"/>
  <c r="J48" i="3" s="1"/>
  <c r="I47" i="3"/>
  <c r="J47" i="3" s="1"/>
  <c r="I46" i="3"/>
  <c r="J46" i="3" s="1"/>
  <c r="I45" i="3"/>
  <c r="J45" i="3" s="1"/>
  <c r="I44" i="3"/>
  <c r="J44" i="3" s="1"/>
  <c r="I43" i="3"/>
  <c r="J43" i="3" s="1"/>
  <c r="I42" i="3"/>
  <c r="J42" i="3" s="1"/>
  <c r="I41" i="3"/>
  <c r="J41" i="3" s="1"/>
  <c r="I40" i="3"/>
  <c r="J40" i="3" s="1"/>
  <c r="I39" i="3"/>
  <c r="J39" i="3" s="1"/>
  <c r="I38" i="3"/>
  <c r="J38" i="3" s="1"/>
  <c r="I37" i="3"/>
  <c r="J37" i="3" s="1"/>
  <c r="I36" i="3"/>
  <c r="J36" i="3" s="1"/>
  <c r="I35" i="3"/>
  <c r="J35" i="3" s="1"/>
  <c r="I34" i="3"/>
  <c r="J34" i="3" s="1"/>
  <c r="I33" i="3"/>
  <c r="J33" i="3" s="1"/>
  <c r="I32" i="3"/>
  <c r="J32" i="3" s="1"/>
  <c r="I31" i="3"/>
  <c r="J31" i="3" s="1"/>
  <c r="I30" i="3"/>
  <c r="J30" i="3" s="1"/>
  <c r="I29" i="3"/>
  <c r="J29" i="3" s="1"/>
  <c r="I28" i="3"/>
  <c r="J28" i="3" s="1"/>
  <c r="I27" i="3"/>
  <c r="J27" i="3" s="1"/>
  <c r="I26" i="3"/>
  <c r="J26" i="3" s="1"/>
  <c r="I25" i="3"/>
  <c r="J25" i="3" s="1"/>
  <c r="E21" i="3"/>
  <c r="E20" i="3"/>
  <c r="E19" i="3"/>
  <c r="E16" i="3"/>
  <c r="E15" i="3"/>
  <c r="E14" i="3"/>
  <c r="E11" i="3"/>
  <c r="E10" i="3"/>
  <c r="E8" i="3"/>
  <c r="H146" i="3" l="1"/>
  <c r="H136" i="3"/>
  <c r="H154" i="3"/>
  <c r="H130" i="3"/>
  <c r="H142" i="3"/>
  <c r="H150" i="3"/>
  <c r="H160" i="3"/>
  <c r="H61" i="3"/>
  <c r="H65" i="3"/>
  <c r="H73" i="3"/>
  <c r="H117" i="3"/>
  <c r="H123" i="3"/>
  <c r="H127" i="3"/>
  <c r="H133" i="3"/>
  <c r="H141" i="3"/>
  <c r="H145" i="3"/>
  <c r="H149" i="3"/>
  <c r="H153" i="3"/>
  <c r="H159" i="3"/>
  <c r="H140" i="3"/>
  <c r="H144" i="3"/>
  <c r="H148" i="3"/>
  <c r="H152" i="3"/>
  <c r="H158" i="3"/>
  <c r="H63" i="3"/>
  <c r="H69" i="3"/>
  <c r="H77" i="3"/>
  <c r="H125" i="3"/>
  <c r="H131" i="3"/>
  <c r="H137" i="3"/>
  <c r="H143" i="3"/>
  <c r="H147" i="3"/>
  <c r="H151" i="3"/>
  <c r="H157" i="3"/>
  <c r="H119" i="3"/>
  <c r="H14" i="3"/>
  <c r="H20" i="3"/>
  <c r="H3" i="3"/>
  <c r="H15" i="3"/>
  <c r="H21" i="3"/>
  <c r="H62" i="3"/>
  <c r="H66" i="3"/>
  <c r="H118" i="3"/>
  <c r="H124" i="3"/>
  <c r="H11" i="3"/>
  <c r="H19" i="3"/>
  <c r="H60" i="3"/>
  <c r="H64" i="3"/>
  <c r="H78" i="3"/>
  <c r="H122" i="3"/>
  <c r="H126" i="3"/>
  <c r="H132" i="3"/>
  <c r="H8" i="3"/>
  <c r="H74" i="3"/>
  <c r="H10" i="3"/>
  <c r="H16" i="3"/>
  <c r="H7" i="3"/>
  <c r="F10" i="4"/>
  <c r="F79" i="4"/>
  <c r="F42" i="4"/>
  <c r="F11" i="4"/>
  <c r="F24" i="4"/>
  <c r="F53" i="4"/>
  <c r="F39" i="4"/>
  <c r="F67" i="4"/>
  <c r="F56" i="4"/>
  <c r="F46" i="4"/>
  <c r="F15" i="4"/>
  <c r="F9" i="4"/>
  <c r="F57" i="4"/>
  <c r="F60" i="4"/>
  <c r="F71" i="4"/>
  <c r="F75" i="4"/>
  <c r="F31" i="4"/>
  <c r="F34" i="4"/>
  <c r="F50" i="4"/>
  <c r="F82" i="4"/>
  <c r="F16" i="4"/>
  <c r="F29" i="4"/>
  <c r="F61" i="4"/>
  <c r="F80" i="4"/>
  <c r="F5" i="4"/>
  <c r="F44" i="4"/>
  <c r="F63" i="4"/>
  <c r="F40" i="4"/>
  <c r="F22" i="4"/>
  <c r="F38" i="4"/>
  <c r="F54" i="4"/>
  <c r="F70" i="4"/>
  <c r="F7" i="4"/>
  <c r="F23" i="4"/>
  <c r="F20" i="4"/>
  <c r="F17" i="4"/>
  <c r="F33" i="4"/>
  <c r="F49" i="4"/>
  <c r="F65" i="4"/>
  <c r="F81" i="4"/>
  <c r="F28" i="4"/>
  <c r="F27" i="4"/>
  <c r="F76" i="4"/>
  <c r="F35" i="4"/>
  <c r="F52" i="4"/>
  <c r="F64" i="4"/>
  <c r="F32" i="4"/>
  <c r="F26" i="4"/>
  <c r="F74" i="4"/>
  <c r="F21" i="4"/>
  <c r="F69" i="4"/>
  <c r="F47" i="4"/>
  <c r="F43" i="4"/>
  <c r="F30" i="4"/>
  <c r="F78" i="4"/>
  <c r="F25" i="4"/>
  <c r="F73" i="4"/>
  <c r="F55" i="4"/>
  <c r="F48" i="4"/>
  <c r="F58" i="4"/>
  <c r="F8" i="4"/>
  <c r="F37" i="4"/>
  <c r="F51" i="4"/>
  <c r="F83" i="4"/>
  <c r="F6" i="4"/>
  <c r="F14" i="4"/>
  <c r="F62" i="4"/>
  <c r="F12" i="4"/>
  <c r="F41" i="4"/>
  <c r="F68" i="4"/>
  <c r="F18" i="4"/>
  <c r="F66" i="4"/>
  <c r="F19" i="4"/>
  <c r="F13" i="4"/>
  <c r="F45" i="4"/>
  <c r="F77" i="4"/>
  <c r="F36" i="4"/>
  <c r="F72" i="4"/>
  <c r="F59" i="4"/>
  <c r="K113" i="3"/>
  <c r="S111" i="3"/>
  <c r="K109" i="3"/>
  <c r="K105" i="3"/>
  <c r="K101" i="3"/>
  <c r="K97" i="3"/>
  <c r="K93" i="3"/>
  <c r="K89" i="3"/>
  <c r="K85" i="3"/>
  <c r="K112" i="3"/>
  <c r="K108" i="3"/>
  <c r="K104" i="3"/>
  <c r="K100" i="3"/>
  <c r="K84" i="3"/>
  <c r="K88" i="3"/>
  <c r="K92" i="3"/>
  <c r="K96" i="3"/>
  <c r="K81" i="3"/>
  <c r="K111" i="3"/>
  <c r="K107" i="3"/>
  <c r="K103" i="3"/>
  <c r="K99" i="3"/>
  <c r="K95" i="3"/>
  <c r="K91" i="3"/>
  <c r="K87" i="3"/>
  <c r="K114" i="3"/>
  <c r="K110" i="3"/>
  <c r="K106" i="3"/>
  <c r="K102" i="3"/>
  <c r="K98" i="3"/>
  <c r="K94" i="3"/>
  <c r="K90" i="3"/>
  <c r="K86" i="3"/>
  <c r="K82" i="3"/>
  <c r="K83" i="3"/>
  <c r="S83" i="3"/>
  <c r="S91" i="3"/>
  <c r="S84" i="3"/>
  <c r="S88" i="3"/>
  <c r="S92" i="3"/>
  <c r="S96" i="3"/>
  <c r="S100" i="3"/>
  <c r="S104" i="3"/>
  <c r="S108" i="3"/>
  <c r="S112" i="3"/>
  <c r="S81" i="3"/>
  <c r="S85" i="3"/>
  <c r="S89" i="3"/>
  <c r="S93" i="3"/>
  <c r="S97" i="3"/>
  <c r="S101" i="3"/>
  <c r="S105" i="3"/>
  <c r="S109" i="3"/>
  <c r="S113" i="3"/>
  <c r="S82" i="3"/>
  <c r="S86" i="3"/>
  <c r="S90" i="3"/>
  <c r="S94" i="3"/>
  <c r="S98" i="3"/>
  <c r="S102" i="3"/>
  <c r="S106" i="3"/>
  <c r="S110" i="3"/>
  <c r="S114" i="3"/>
  <c r="S87" i="3"/>
  <c r="S95" i="3"/>
  <c r="S99" i="3"/>
  <c r="S103" i="3"/>
  <c r="S107" i="3"/>
  <c r="S26" i="3"/>
  <c r="S30" i="3"/>
  <c r="S34" i="3"/>
  <c r="K28" i="3"/>
  <c r="K49" i="3"/>
  <c r="K53" i="3"/>
  <c r="K57" i="3"/>
  <c r="K45" i="3"/>
  <c r="K56" i="3"/>
  <c r="K48" i="3"/>
  <c r="K44" i="3"/>
  <c r="K36" i="3"/>
  <c r="K32" i="3"/>
  <c r="K55" i="3"/>
  <c r="K51" i="3"/>
  <c r="K47" i="3"/>
  <c r="K43" i="3"/>
  <c r="K39" i="3"/>
  <c r="K35" i="3"/>
  <c r="K31" i="3"/>
  <c r="K27" i="3"/>
  <c r="K24" i="3"/>
  <c r="K54" i="3"/>
  <c r="K50" i="3"/>
  <c r="K46" i="3"/>
  <c r="K42" i="3"/>
  <c r="K38" i="3"/>
  <c r="K34" i="3"/>
  <c r="K30" i="3"/>
  <c r="K26" i="3"/>
  <c r="K41" i="3"/>
  <c r="K37" i="3"/>
  <c r="K33" i="3"/>
  <c r="K29" i="3"/>
  <c r="K25" i="3"/>
  <c r="K52" i="3"/>
  <c r="K40" i="3"/>
  <c r="S27" i="3"/>
  <c r="S35" i="3"/>
  <c r="S43" i="3"/>
  <c r="S47" i="3"/>
  <c r="S24" i="3"/>
  <c r="S28" i="3"/>
  <c r="S32" i="3"/>
  <c r="S36" i="3"/>
  <c r="S40" i="3"/>
  <c r="S44" i="3"/>
  <c r="S48" i="3"/>
  <c r="S56" i="3"/>
  <c r="S25" i="3"/>
  <c r="S29" i="3"/>
  <c r="S33" i="3"/>
  <c r="S37" i="3"/>
  <c r="S41" i="3"/>
  <c r="S45" i="3"/>
  <c r="S49" i="3"/>
  <c r="S53" i="3"/>
  <c r="S57" i="3"/>
  <c r="S38" i="3"/>
  <c r="S42" i="3"/>
  <c r="S46" i="3"/>
  <c r="S50" i="3"/>
  <c r="S54" i="3"/>
  <c r="S31" i="3"/>
  <c r="S55" i="3"/>
  <c r="S39" i="3"/>
  <c r="S51" i="3"/>
  <c r="S52" i="3"/>
  <c r="CD68" i="2"/>
  <c r="M24" i="3" l="1"/>
  <c r="G6" i="4"/>
  <c r="H7" i="4"/>
  <c r="H9" i="4"/>
  <c r="H11" i="4"/>
  <c r="H13" i="4"/>
  <c r="H15" i="4"/>
  <c r="H17" i="4"/>
  <c r="H19" i="4"/>
  <c r="H21" i="4"/>
  <c r="H23" i="4"/>
  <c r="H25" i="4"/>
  <c r="H27" i="4"/>
  <c r="H29" i="4"/>
  <c r="H31" i="4"/>
  <c r="H33" i="4"/>
  <c r="H35" i="4"/>
  <c r="H37" i="4"/>
  <c r="H39" i="4"/>
  <c r="H41" i="4"/>
  <c r="H43" i="4"/>
  <c r="H45" i="4"/>
  <c r="H47" i="4"/>
  <c r="H49" i="4"/>
  <c r="H51" i="4"/>
  <c r="H53" i="4"/>
  <c r="H55" i="4"/>
  <c r="H57" i="4"/>
  <c r="H59" i="4"/>
  <c r="H61" i="4"/>
  <c r="H63" i="4"/>
  <c r="H65" i="4"/>
  <c r="H67" i="4"/>
  <c r="H69" i="4"/>
  <c r="H71" i="4"/>
  <c r="H73" i="4"/>
  <c r="H75" i="4"/>
  <c r="H77" i="4"/>
  <c r="H79" i="4"/>
  <c r="H81" i="4"/>
  <c r="H83" i="4"/>
  <c r="G68" i="4"/>
  <c r="G8" i="4"/>
  <c r="H10" i="4"/>
  <c r="G13" i="4"/>
  <c r="G16" i="4"/>
  <c r="H18" i="4"/>
  <c r="G21" i="4"/>
  <c r="G24" i="4"/>
  <c r="H26" i="4"/>
  <c r="G29" i="4"/>
  <c r="G32" i="4"/>
  <c r="H34" i="4"/>
  <c r="G37" i="4"/>
  <c r="G40" i="4"/>
  <c r="H42" i="4"/>
  <c r="G45" i="4"/>
  <c r="G48" i="4"/>
  <c r="H50" i="4"/>
  <c r="G53" i="4"/>
  <c r="G56" i="4"/>
  <c r="H58" i="4"/>
  <c r="G61" i="4"/>
  <c r="G64" i="4"/>
  <c r="H66" i="4"/>
  <c r="G69" i="4"/>
  <c r="G72" i="4"/>
  <c r="H74" i="4"/>
  <c r="G77" i="4"/>
  <c r="G80" i="4"/>
  <c r="H82" i="4"/>
  <c r="H30" i="4"/>
  <c r="G44" i="4"/>
  <c r="G49" i="4"/>
  <c r="G52" i="4"/>
  <c r="G57" i="4"/>
  <c r="H62" i="4"/>
  <c r="H70" i="4"/>
  <c r="G76" i="4"/>
  <c r="G81" i="4"/>
  <c r="H8" i="4"/>
  <c r="G11" i="4"/>
  <c r="G14" i="4"/>
  <c r="H16" i="4"/>
  <c r="G19" i="4"/>
  <c r="G22" i="4"/>
  <c r="H24" i="4"/>
  <c r="G27" i="4"/>
  <c r="G30" i="4"/>
  <c r="H32" i="4"/>
  <c r="G35" i="4"/>
  <c r="G38" i="4"/>
  <c r="H40" i="4"/>
  <c r="G43" i="4"/>
  <c r="G46" i="4"/>
  <c r="H48" i="4"/>
  <c r="G51" i="4"/>
  <c r="G54" i="4"/>
  <c r="H56" i="4"/>
  <c r="G59" i="4"/>
  <c r="G62" i="4"/>
  <c r="H64" i="4"/>
  <c r="G67" i="4"/>
  <c r="G70" i="4"/>
  <c r="H72" i="4"/>
  <c r="G75" i="4"/>
  <c r="G78" i="4"/>
  <c r="H80" i="4"/>
  <c r="G83" i="4"/>
  <c r="H6" i="4"/>
  <c r="G9" i="4"/>
  <c r="G12" i="4"/>
  <c r="H14" i="4"/>
  <c r="G17" i="4"/>
  <c r="G20" i="4"/>
  <c r="H22" i="4"/>
  <c r="G25" i="4"/>
  <c r="G28" i="4"/>
  <c r="G33" i="4"/>
  <c r="G36" i="4"/>
  <c r="H38" i="4"/>
  <c r="G41" i="4"/>
  <c r="H46" i="4"/>
  <c r="H54" i="4"/>
  <c r="G60" i="4"/>
  <c r="G65" i="4"/>
  <c r="G73" i="4"/>
  <c r="H78" i="4"/>
  <c r="H5" i="4"/>
  <c r="H12" i="4"/>
  <c r="G23" i="4"/>
  <c r="G34" i="4"/>
  <c r="H44" i="4"/>
  <c r="G55" i="4"/>
  <c r="G66" i="4"/>
  <c r="H76" i="4"/>
  <c r="G7" i="4"/>
  <c r="G18" i="4"/>
  <c r="H28" i="4"/>
  <c r="G39" i="4"/>
  <c r="G50" i="4"/>
  <c r="H60" i="4"/>
  <c r="G71" i="4"/>
  <c r="G82" i="4"/>
  <c r="G10" i="4"/>
  <c r="H20" i="4"/>
  <c r="G31" i="4"/>
  <c r="G42" i="4"/>
  <c r="H52" i="4"/>
  <c r="G63" i="4"/>
  <c r="G74" i="4"/>
  <c r="G5" i="4"/>
  <c r="G15" i="4"/>
  <c r="G26" i="4"/>
  <c r="H36" i="4"/>
  <c r="G47" i="4"/>
  <c r="G58" i="4"/>
  <c r="H68" i="4"/>
  <c r="G79" i="4"/>
  <c r="U81" i="3"/>
  <c r="F81" i="3" s="1"/>
  <c r="N83" i="3"/>
  <c r="E83" i="3" s="1"/>
  <c r="N87" i="3"/>
  <c r="E87" i="3" s="1"/>
  <c r="N91" i="3"/>
  <c r="E91" i="3" s="1"/>
  <c r="N95" i="3"/>
  <c r="E95" i="3" s="1"/>
  <c r="N99" i="3"/>
  <c r="E99" i="3" s="1"/>
  <c r="N103" i="3"/>
  <c r="E103" i="3" s="1"/>
  <c r="N107" i="3"/>
  <c r="E107" i="3" s="1"/>
  <c r="N111" i="3"/>
  <c r="E111" i="3" s="1"/>
  <c r="N81" i="3"/>
  <c r="E81" i="3" s="1"/>
  <c r="M85" i="3"/>
  <c r="D85" i="3" s="1"/>
  <c r="M89" i="3"/>
  <c r="D89" i="3" s="1"/>
  <c r="M93" i="3"/>
  <c r="D93" i="3" s="1"/>
  <c r="M97" i="3"/>
  <c r="D97" i="3" s="1"/>
  <c r="M101" i="3"/>
  <c r="D101" i="3" s="1"/>
  <c r="M105" i="3"/>
  <c r="D105" i="3" s="1"/>
  <c r="M109" i="3"/>
  <c r="D109" i="3" s="1"/>
  <c r="M113" i="3"/>
  <c r="D113" i="3" s="1"/>
  <c r="N84" i="3"/>
  <c r="E84" i="3" s="1"/>
  <c r="N88" i="3"/>
  <c r="E88" i="3" s="1"/>
  <c r="N92" i="3"/>
  <c r="E92" i="3" s="1"/>
  <c r="N96" i="3"/>
  <c r="E96" i="3" s="1"/>
  <c r="N100" i="3"/>
  <c r="E100" i="3" s="1"/>
  <c r="N104" i="3"/>
  <c r="E104" i="3" s="1"/>
  <c r="N108" i="3"/>
  <c r="E108" i="3" s="1"/>
  <c r="N112" i="3"/>
  <c r="E112" i="3" s="1"/>
  <c r="M82" i="3"/>
  <c r="D82" i="3" s="1"/>
  <c r="M86" i="3"/>
  <c r="D86" i="3" s="1"/>
  <c r="M90" i="3"/>
  <c r="D90" i="3" s="1"/>
  <c r="M94" i="3"/>
  <c r="D94" i="3" s="1"/>
  <c r="M98" i="3"/>
  <c r="D98" i="3" s="1"/>
  <c r="M102" i="3"/>
  <c r="D102" i="3" s="1"/>
  <c r="M106" i="3"/>
  <c r="D106" i="3" s="1"/>
  <c r="M110" i="3"/>
  <c r="D110" i="3" s="1"/>
  <c r="M114" i="3"/>
  <c r="D114" i="3" s="1"/>
  <c r="M81" i="3"/>
  <c r="D81" i="3" s="1"/>
  <c r="N85" i="3"/>
  <c r="E85" i="3" s="1"/>
  <c r="N89" i="3"/>
  <c r="E89" i="3" s="1"/>
  <c r="N93" i="3"/>
  <c r="E93" i="3" s="1"/>
  <c r="N97" i="3"/>
  <c r="E97" i="3" s="1"/>
  <c r="N101" i="3"/>
  <c r="E101" i="3" s="1"/>
  <c r="N105" i="3"/>
  <c r="E105" i="3" s="1"/>
  <c r="N109" i="3"/>
  <c r="E109" i="3" s="1"/>
  <c r="N113" i="3"/>
  <c r="E113" i="3" s="1"/>
  <c r="M83" i="3"/>
  <c r="D83" i="3" s="1"/>
  <c r="M87" i="3"/>
  <c r="D87" i="3" s="1"/>
  <c r="M91" i="3"/>
  <c r="D91" i="3" s="1"/>
  <c r="M95" i="3"/>
  <c r="D95" i="3" s="1"/>
  <c r="M99" i="3"/>
  <c r="D99" i="3" s="1"/>
  <c r="M103" i="3"/>
  <c r="D103" i="3" s="1"/>
  <c r="M107" i="3"/>
  <c r="D107" i="3" s="1"/>
  <c r="M111" i="3"/>
  <c r="D111" i="3" s="1"/>
  <c r="N82" i="3"/>
  <c r="E82" i="3" s="1"/>
  <c r="N86" i="3"/>
  <c r="E86" i="3" s="1"/>
  <c r="N90" i="3"/>
  <c r="E90" i="3" s="1"/>
  <c r="N94" i="3"/>
  <c r="E94" i="3" s="1"/>
  <c r="N98" i="3"/>
  <c r="E98" i="3" s="1"/>
  <c r="N102" i="3"/>
  <c r="E102" i="3" s="1"/>
  <c r="N106" i="3"/>
  <c r="E106" i="3" s="1"/>
  <c r="N110" i="3"/>
  <c r="E110" i="3" s="1"/>
  <c r="N114" i="3"/>
  <c r="E114" i="3" s="1"/>
  <c r="M84" i="3"/>
  <c r="D84" i="3" s="1"/>
  <c r="M88" i="3"/>
  <c r="D88" i="3" s="1"/>
  <c r="M92" i="3"/>
  <c r="D92" i="3" s="1"/>
  <c r="M96" i="3"/>
  <c r="D96" i="3" s="1"/>
  <c r="M100" i="3"/>
  <c r="D100" i="3" s="1"/>
  <c r="M104" i="3"/>
  <c r="D104" i="3" s="1"/>
  <c r="M108" i="3"/>
  <c r="D108" i="3" s="1"/>
  <c r="M112" i="3"/>
  <c r="D112" i="3" s="1"/>
  <c r="U84" i="3"/>
  <c r="F84" i="3" s="1"/>
  <c r="U88" i="3"/>
  <c r="F88" i="3" s="1"/>
  <c r="U92" i="3"/>
  <c r="F92" i="3" s="1"/>
  <c r="U96" i="3"/>
  <c r="F96" i="3" s="1"/>
  <c r="U100" i="3"/>
  <c r="F100" i="3" s="1"/>
  <c r="U104" i="3"/>
  <c r="F104" i="3" s="1"/>
  <c r="U108" i="3"/>
  <c r="F108" i="3" s="1"/>
  <c r="U112" i="3"/>
  <c r="F112" i="3" s="1"/>
  <c r="V82" i="3"/>
  <c r="G82" i="3" s="1"/>
  <c r="V86" i="3"/>
  <c r="G86" i="3" s="1"/>
  <c r="V90" i="3"/>
  <c r="G90" i="3" s="1"/>
  <c r="V94" i="3"/>
  <c r="G94" i="3" s="1"/>
  <c r="V98" i="3"/>
  <c r="G98" i="3" s="1"/>
  <c r="V102" i="3"/>
  <c r="G102" i="3" s="1"/>
  <c r="V106" i="3"/>
  <c r="G106" i="3" s="1"/>
  <c r="V110" i="3"/>
  <c r="G110" i="3" s="1"/>
  <c r="V114" i="3"/>
  <c r="G114" i="3" s="1"/>
  <c r="U85" i="3"/>
  <c r="F85" i="3" s="1"/>
  <c r="U89" i="3"/>
  <c r="F89" i="3" s="1"/>
  <c r="U93" i="3"/>
  <c r="F93" i="3" s="1"/>
  <c r="U97" i="3"/>
  <c r="F97" i="3" s="1"/>
  <c r="U101" i="3"/>
  <c r="F101" i="3" s="1"/>
  <c r="U105" i="3"/>
  <c r="F105" i="3" s="1"/>
  <c r="U109" i="3"/>
  <c r="F109" i="3" s="1"/>
  <c r="U113" i="3"/>
  <c r="F113" i="3" s="1"/>
  <c r="V83" i="3"/>
  <c r="G83" i="3" s="1"/>
  <c r="V87" i="3"/>
  <c r="G87" i="3" s="1"/>
  <c r="V91" i="3"/>
  <c r="G91" i="3" s="1"/>
  <c r="V95" i="3"/>
  <c r="G95" i="3" s="1"/>
  <c r="V99" i="3"/>
  <c r="G99" i="3" s="1"/>
  <c r="V103" i="3"/>
  <c r="G103" i="3" s="1"/>
  <c r="V107" i="3"/>
  <c r="G107" i="3" s="1"/>
  <c r="V111" i="3"/>
  <c r="G111" i="3" s="1"/>
  <c r="U82" i="3"/>
  <c r="F82" i="3" s="1"/>
  <c r="U86" i="3"/>
  <c r="F86" i="3" s="1"/>
  <c r="U90" i="3"/>
  <c r="F90" i="3" s="1"/>
  <c r="U94" i="3"/>
  <c r="F94" i="3" s="1"/>
  <c r="U98" i="3"/>
  <c r="F98" i="3" s="1"/>
  <c r="U102" i="3"/>
  <c r="F102" i="3" s="1"/>
  <c r="U106" i="3"/>
  <c r="F106" i="3" s="1"/>
  <c r="U110" i="3"/>
  <c r="F110" i="3" s="1"/>
  <c r="U114" i="3"/>
  <c r="F114" i="3" s="1"/>
  <c r="V84" i="3"/>
  <c r="G84" i="3" s="1"/>
  <c r="V88" i="3"/>
  <c r="G88" i="3" s="1"/>
  <c r="V92" i="3"/>
  <c r="G92" i="3" s="1"/>
  <c r="V96" i="3"/>
  <c r="G96" i="3" s="1"/>
  <c r="V100" i="3"/>
  <c r="G100" i="3" s="1"/>
  <c r="V104" i="3"/>
  <c r="G104" i="3" s="1"/>
  <c r="V108" i="3"/>
  <c r="G108" i="3" s="1"/>
  <c r="V112" i="3"/>
  <c r="G112" i="3" s="1"/>
  <c r="U83" i="3"/>
  <c r="F83" i="3" s="1"/>
  <c r="U87" i="3"/>
  <c r="F87" i="3" s="1"/>
  <c r="U91" i="3"/>
  <c r="F91" i="3" s="1"/>
  <c r="U95" i="3"/>
  <c r="F95" i="3" s="1"/>
  <c r="U99" i="3"/>
  <c r="F99" i="3" s="1"/>
  <c r="U103" i="3"/>
  <c r="F103" i="3" s="1"/>
  <c r="U107" i="3"/>
  <c r="F107" i="3" s="1"/>
  <c r="U111" i="3"/>
  <c r="F111" i="3" s="1"/>
  <c r="V81" i="3"/>
  <c r="G81" i="3" s="1"/>
  <c r="V85" i="3"/>
  <c r="G85" i="3" s="1"/>
  <c r="V89" i="3"/>
  <c r="G89" i="3" s="1"/>
  <c r="V93" i="3"/>
  <c r="G93" i="3" s="1"/>
  <c r="V97" i="3"/>
  <c r="G97" i="3" s="1"/>
  <c r="V101" i="3"/>
  <c r="G101" i="3" s="1"/>
  <c r="V105" i="3"/>
  <c r="G105" i="3" s="1"/>
  <c r="V109" i="3"/>
  <c r="G109" i="3" s="1"/>
  <c r="V113" i="3"/>
  <c r="G113" i="3" s="1"/>
  <c r="M31" i="3"/>
  <c r="D31" i="3" s="1"/>
  <c r="M55" i="3"/>
  <c r="D55" i="3" s="1"/>
  <c r="D24" i="3"/>
  <c r="M28" i="3"/>
  <c r="D28" i="3" s="1"/>
  <c r="M32" i="3"/>
  <c r="D32" i="3" s="1"/>
  <c r="M36" i="3"/>
  <c r="D36" i="3" s="1"/>
  <c r="M40" i="3"/>
  <c r="D40" i="3" s="1"/>
  <c r="M44" i="3"/>
  <c r="D44" i="3" s="1"/>
  <c r="M48" i="3"/>
  <c r="D48" i="3" s="1"/>
  <c r="M52" i="3"/>
  <c r="D52" i="3" s="1"/>
  <c r="M56" i="3"/>
  <c r="D56" i="3" s="1"/>
  <c r="M25" i="3"/>
  <c r="D25" i="3" s="1"/>
  <c r="M29" i="3"/>
  <c r="D29" i="3" s="1"/>
  <c r="M33" i="3"/>
  <c r="D33" i="3" s="1"/>
  <c r="M37" i="3"/>
  <c r="D37" i="3" s="1"/>
  <c r="M41" i="3"/>
  <c r="D41" i="3" s="1"/>
  <c r="M45" i="3"/>
  <c r="D45" i="3" s="1"/>
  <c r="M49" i="3"/>
  <c r="D49" i="3" s="1"/>
  <c r="M53" i="3"/>
  <c r="D53" i="3" s="1"/>
  <c r="M57" i="3"/>
  <c r="D57" i="3" s="1"/>
  <c r="M26" i="3"/>
  <c r="D26" i="3" s="1"/>
  <c r="M30" i="3"/>
  <c r="D30" i="3" s="1"/>
  <c r="M34" i="3"/>
  <c r="D34" i="3" s="1"/>
  <c r="M38" i="3"/>
  <c r="D38" i="3" s="1"/>
  <c r="M42" i="3"/>
  <c r="D42" i="3" s="1"/>
  <c r="M46" i="3"/>
  <c r="D46" i="3" s="1"/>
  <c r="M50" i="3"/>
  <c r="D50" i="3" s="1"/>
  <c r="M54" i="3"/>
  <c r="D54" i="3" s="1"/>
  <c r="N24" i="3"/>
  <c r="E24" i="3" s="1"/>
  <c r="M27" i="3"/>
  <c r="D27" i="3" s="1"/>
  <c r="M35" i="3"/>
  <c r="D35" i="3" s="1"/>
  <c r="M39" i="3"/>
  <c r="D39" i="3" s="1"/>
  <c r="M43" i="3"/>
  <c r="D43" i="3" s="1"/>
  <c r="M47" i="3"/>
  <c r="D47" i="3" s="1"/>
  <c r="M51" i="3"/>
  <c r="D51" i="3" s="1"/>
  <c r="U25" i="3"/>
  <c r="F25" i="3" s="1"/>
  <c r="U29" i="3"/>
  <c r="F29" i="3" s="1"/>
  <c r="U33" i="3"/>
  <c r="F33" i="3" s="1"/>
  <c r="U37" i="3"/>
  <c r="F37" i="3" s="1"/>
  <c r="U41" i="3"/>
  <c r="F41" i="3" s="1"/>
  <c r="U45" i="3"/>
  <c r="F45" i="3" s="1"/>
  <c r="U49" i="3"/>
  <c r="F49" i="3" s="1"/>
  <c r="U53" i="3"/>
  <c r="F53" i="3" s="1"/>
  <c r="U57" i="3"/>
  <c r="F57" i="3" s="1"/>
  <c r="U55" i="3"/>
  <c r="F55" i="3" s="1"/>
  <c r="U26" i="3"/>
  <c r="F26" i="3" s="1"/>
  <c r="U30" i="3"/>
  <c r="F30" i="3" s="1"/>
  <c r="U34" i="3"/>
  <c r="F34" i="3" s="1"/>
  <c r="U38" i="3"/>
  <c r="F38" i="3" s="1"/>
  <c r="U42" i="3"/>
  <c r="F42" i="3" s="1"/>
  <c r="U46" i="3"/>
  <c r="F46" i="3" s="1"/>
  <c r="U50" i="3"/>
  <c r="F50" i="3" s="1"/>
  <c r="U54" i="3"/>
  <c r="F54" i="3" s="1"/>
  <c r="U24" i="3"/>
  <c r="F24" i="3" s="1"/>
  <c r="U27" i="3"/>
  <c r="F27" i="3" s="1"/>
  <c r="U31" i="3"/>
  <c r="F31" i="3" s="1"/>
  <c r="U35" i="3"/>
  <c r="F35" i="3" s="1"/>
  <c r="U39" i="3"/>
  <c r="F39" i="3" s="1"/>
  <c r="U43" i="3"/>
  <c r="F43" i="3" s="1"/>
  <c r="U47" i="3"/>
  <c r="F47" i="3" s="1"/>
  <c r="U51" i="3"/>
  <c r="F51" i="3" s="1"/>
  <c r="U28" i="3"/>
  <c r="F28" i="3" s="1"/>
  <c r="U32" i="3"/>
  <c r="F32" i="3" s="1"/>
  <c r="U36" i="3"/>
  <c r="F36" i="3" s="1"/>
  <c r="U40" i="3"/>
  <c r="F40" i="3" s="1"/>
  <c r="U44" i="3"/>
  <c r="F44" i="3" s="1"/>
  <c r="U48" i="3"/>
  <c r="F48" i="3" s="1"/>
  <c r="U52" i="3"/>
  <c r="F52" i="3" s="1"/>
  <c r="U56" i="3"/>
  <c r="F56" i="3" s="1"/>
  <c r="V24" i="3"/>
  <c r="G24" i="3" s="1"/>
  <c r="N26" i="3"/>
  <c r="E26" i="3" s="1"/>
  <c r="N30" i="3"/>
  <c r="E30" i="3" s="1"/>
  <c r="N34" i="3"/>
  <c r="E34" i="3" s="1"/>
  <c r="N38" i="3"/>
  <c r="E38" i="3" s="1"/>
  <c r="N42" i="3"/>
  <c r="E42" i="3" s="1"/>
  <c r="N46" i="3"/>
  <c r="E46" i="3" s="1"/>
  <c r="N50" i="3"/>
  <c r="E50" i="3" s="1"/>
  <c r="N27" i="3"/>
  <c r="E27" i="3" s="1"/>
  <c r="N31" i="3"/>
  <c r="E31" i="3" s="1"/>
  <c r="N35" i="3"/>
  <c r="E35" i="3" s="1"/>
  <c r="N39" i="3"/>
  <c r="E39" i="3" s="1"/>
  <c r="N43" i="3"/>
  <c r="E43" i="3" s="1"/>
  <c r="N47" i="3"/>
  <c r="E47" i="3" s="1"/>
  <c r="N51" i="3"/>
  <c r="E51" i="3" s="1"/>
  <c r="N55" i="3"/>
  <c r="E55" i="3" s="1"/>
  <c r="N28" i="3"/>
  <c r="E28" i="3" s="1"/>
  <c r="N32" i="3"/>
  <c r="E32" i="3" s="1"/>
  <c r="N36" i="3"/>
  <c r="E36" i="3" s="1"/>
  <c r="N40" i="3"/>
  <c r="E40" i="3" s="1"/>
  <c r="N44" i="3"/>
  <c r="E44" i="3" s="1"/>
  <c r="N48" i="3"/>
  <c r="E48" i="3" s="1"/>
  <c r="N52" i="3"/>
  <c r="E52" i="3" s="1"/>
  <c r="N56" i="3"/>
  <c r="E56" i="3" s="1"/>
  <c r="N25" i="3"/>
  <c r="E25" i="3" s="1"/>
  <c r="N29" i="3"/>
  <c r="E29" i="3" s="1"/>
  <c r="N33" i="3"/>
  <c r="E33" i="3" s="1"/>
  <c r="N37" i="3"/>
  <c r="E37" i="3" s="1"/>
  <c r="N41" i="3"/>
  <c r="E41" i="3" s="1"/>
  <c r="N45" i="3"/>
  <c r="E45" i="3" s="1"/>
  <c r="N49" i="3"/>
  <c r="E49" i="3" s="1"/>
  <c r="N53" i="3"/>
  <c r="E53" i="3" s="1"/>
  <c r="N57" i="3"/>
  <c r="E57" i="3" s="1"/>
  <c r="N54" i="3"/>
  <c r="E54" i="3" s="1"/>
  <c r="V25" i="3"/>
  <c r="G25" i="3" s="1"/>
  <c r="V29" i="3"/>
  <c r="G29" i="3" s="1"/>
  <c r="V33" i="3"/>
  <c r="G33" i="3" s="1"/>
  <c r="V37" i="3"/>
  <c r="G37" i="3" s="1"/>
  <c r="V41" i="3"/>
  <c r="G41" i="3" s="1"/>
  <c r="V45" i="3"/>
  <c r="G45" i="3" s="1"/>
  <c r="V49" i="3"/>
  <c r="G49" i="3" s="1"/>
  <c r="V53" i="3"/>
  <c r="G53" i="3" s="1"/>
  <c r="V57" i="3"/>
  <c r="G57" i="3" s="1"/>
  <c r="V26" i="3"/>
  <c r="G26" i="3" s="1"/>
  <c r="V30" i="3"/>
  <c r="G30" i="3" s="1"/>
  <c r="V34" i="3"/>
  <c r="G34" i="3" s="1"/>
  <c r="V38" i="3"/>
  <c r="G38" i="3" s="1"/>
  <c r="V42" i="3"/>
  <c r="G42" i="3" s="1"/>
  <c r="V46" i="3"/>
  <c r="G46" i="3" s="1"/>
  <c r="V50" i="3"/>
  <c r="G50" i="3" s="1"/>
  <c r="V54" i="3"/>
  <c r="G54" i="3" s="1"/>
  <c r="V27" i="3"/>
  <c r="G27" i="3" s="1"/>
  <c r="V31" i="3"/>
  <c r="G31" i="3" s="1"/>
  <c r="V35" i="3"/>
  <c r="G35" i="3" s="1"/>
  <c r="V39" i="3"/>
  <c r="G39" i="3" s="1"/>
  <c r="V43" i="3"/>
  <c r="G43" i="3" s="1"/>
  <c r="V47" i="3"/>
  <c r="G47" i="3" s="1"/>
  <c r="V51" i="3"/>
  <c r="G51" i="3" s="1"/>
  <c r="V55" i="3"/>
  <c r="G55" i="3" s="1"/>
  <c r="V28" i="3"/>
  <c r="G28" i="3" s="1"/>
  <c r="V32" i="3"/>
  <c r="G32" i="3" s="1"/>
  <c r="V36" i="3"/>
  <c r="G36" i="3" s="1"/>
  <c r="V40" i="3"/>
  <c r="G40" i="3" s="1"/>
  <c r="V44" i="3"/>
  <c r="G44" i="3" s="1"/>
  <c r="V48" i="3"/>
  <c r="G48" i="3" s="1"/>
  <c r="V52" i="3"/>
  <c r="G52" i="3" s="1"/>
  <c r="V56" i="3"/>
  <c r="G56" i="3" s="1"/>
  <c r="D68" i="2"/>
  <c r="E68" i="2"/>
  <c r="F68" i="2"/>
  <c r="G68" i="2"/>
  <c r="H68" i="2"/>
  <c r="I68" i="2"/>
  <c r="J68" i="2"/>
  <c r="K68" i="2"/>
  <c r="G70" i="3" s="1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E70" i="3" s="1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H70" i="3" l="1"/>
  <c r="H54" i="3"/>
  <c r="H110" i="3"/>
  <c r="H94" i="3"/>
  <c r="H113" i="3"/>
  <c r="H97" i="3"/>
  <c r="H104" i="3"/>
  <c r="H88" i="3"/>
  <c r="H107" i="3"/>
  <c r="H91" i="3"/>
  <c r="H106" i="3"/>
  <c r="H90" i="3"/>
  <c r="H109" i="3"/>
  <c r="H93" i="3"/>
  <c r="H100" i="3"/>
  <c r="H84" i="3"/>
  <c r="H103" i="3"/>
  <c r="H87" i="3"/>
  <c r="H102" i="3"/>
  <c r="H86" i="3"/>
  <c r="H105" i="3"/>
  <c r="H89" i="3"/>
  <c r="H112" i="3"/>
  <c r="H96" i="3"/>
  <c r="H81" i="3"/>
  <c r="H99" i="3"/>
  <c r="H83" i="3"/>
  <c r="H114" i="3"/>
  <c r="H98" i="3"/>
  <c r="H82" i="3"/>
  <c r="H101" i="3"/>
  <c r="H85" i="3"/>
  <c r="H108" i="3"/>
  <c r="H92" i="3"/>
  <c r="H111" i="3"/>
  <c r="H95" i="3"/>
  <c r="H45" i="3"/>
  <c r="H29" i="3"/>
  <c r="H48" i="3"/>
  <c r="H32" i="3"/>
  <c r="H47" i="3"/>
  <c r="H31" i="3"/>
  <c r="H42" i="3"/>
  <c r="H26" i="3"/>
  <c r="H57" i="3"/>
  <c r="H41" i="3"/>
  <c r="H25" i="3"/>
  <c r="H44" i="3"/>
  <c r="H28" i="3"/>
  <c r="H43" i="3"/>
  <c r="H27" i="3"/>
  <c r="H38" i="3"/>
  <c r="H53" i="3"/>
  <c r="H37" i="3"/>
  <c r="H56" i="3"/>
  <c r="H40" i="3"/>
  <c r="H55" i="3"/>
  <c r="H39" i="3"/>
  <c r="H50" i="3"/>
  <c r="H34" i="3"/>
  <c r="H24" i="3"/>
  <c r="H49" i="3"/>
  <c r="H33" i="3"/>
  <c r="H52" i="3"/>
  <c r="H36" i="3"/>
  <c r="H51" i="3"/>
  <c r="H35" i="3"/>
  <c r="H46" i="3"/>
  <c r="H30" i="3"/>
</calcChain>
</file>

<file path=xl/sharedStrings.xml><?xml version="1.0" encoding="utf-8"?>
<sst xmlns="http://schemas.openxmlformats.org/spreadsheetml/2006/main" count="784" uniqueCount="387">
  <si>
    <t>Victoria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</si>
  <si>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</si>
  <si>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</si>
  <si>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</si>
  <si>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</si>
  <si>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</si>
  <si>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</si>
  <si>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</si>
  <si>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</si>
  <si>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</si>
  <si>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</si>
  <si>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</si>
  <si>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</si>
  <si>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</si>
  <si>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</si>
  <si>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</si>
  <si>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</si>
  <si>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</si>
  <si>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</si>
  <si>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</si>
  <si>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</si>
  <si>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</si>
  <si>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</si>
  <si>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</si>
  <si>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</si>
  <si>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</si>
  <si>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</si>
  <si>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</si>
  <si>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</si>
  <si>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</si>
  <si>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</si>
  <si>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</si>
  <si>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</si>
  <si>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</si>
  <si>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</si>
  <si>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</si>
  <si>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</si>
  <si>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</si>
  <si>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</si>
  <si>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</si>
  <si>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</si>
  <si>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</si>
  <si>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</si>
  <si>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</si>
  <si>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</si>
  <si>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</si>
  <si>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</si>
  <si>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</si>
  <si>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</si>
  <si>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</si>
  <si>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</si>
  <si>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</si>
  <si>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</si>
  <si>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</si>
  <si>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</si>
  <si>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</si>
  <si>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</si>
  <si>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</si>
  <si>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</si>
  <si>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</si>
  <si>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</si>
  <si>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</si>
  <si>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</si>
  <si>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</si>
  <si>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</si>
  <si>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</si>
  <si>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</si>
  <si>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</si>
  <si>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</si>
  <si>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</si>
  <si>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</si>
  <si>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</si>
  <si>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</si>
  <si>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</si>
  <si>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</si>
  <si>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</si>
  <si>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</si>
  <si>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</si>
  <si>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</si>
  <si>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</si>
  <si>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OS Born, 12-24</t>
  </si>
  <si>
    <t>Pop, 12-24</t>
  </si>
  <si>
    <t>% pop. 12-24, OS Born</t>
  </si>
  <si>
    <t>A&amp;TSI Total</t>
  </si>
  <si>
    <t>A&amp;TSI 12-24</t>
  </si>
  <si>
    <t>% A&amp;TSI 12-24</t>
  </si>
  <si>
    <t>Christianity</t>
  </si>
  <si>
    <t>Hinduism</t>
  </si>
  <si>
    <t>Islam</t>
  </si>
  <si>
    <t>Judaism</t>
  </si>
  <si>
    <t>Other Religions</t>
  </si>
  <si>
    <t>Arrived past 4.5 years</t>
  </si>
  <si>
    <t>Speak English not well or not at all</t>
  </si>
  <si>
    <t>% Limited English Fluency</t>
  </si>
  <si>
    <t>% Arrived past 4.5 years</t>
  </si>
  <si>
    <t>DISENGAGEMENT</t>
  </si>
  <si>
    <t>EARLY SCHOOL LEAVING (20-24 yo)</t>
  </si>
  <si>
    <t>% Left school early 20-24 - males</t>
  </si>
  <si>
    <t>% Left school early 20-24 - females</t>
  </si>
  <si>
    <t>% Left school early 20-24 - persons</t>
  </si>
  <si>
    <t>Males 15-19</t>
  </si>
  <si>
    <t>Males 20-24</t>
  </si>
  <si>
    <t>Females 15-19</t>
  </si>
  <si>
    <t>Females 20-24</t>
  </si>
  <si>
    <t>Persons 15-19</t>
  </si>
  <si>
    <t>Persons 20-24</t>
  </si>
  <si>
    <t>Number disabled</t>
  </si>
  <si>
    <t>Per cent disabled</t>
  </si>
  <si>
    <t>TERTIARY EDUCATION PARTICIPATION (19-22 yo)</t>
  </si>
  <si>
    <t>ABORIGINAL (12-24)</t>
  </si>
  <si>
    <t>OVERSEAS BORN (12-24)</t>
  </si>
  <si>
    <t>RELIGION (12-24)</t>
  </si>
  <si>
    <t>RECENTLY ARRIVED (12-24)</t>
  </si>
  <si>
    <t>ENGLISH FLUENCY (12-24)</t>
  </si>
  <si>
    <t>DISABILITY (12-24)</t>
  </si>
  <si>
    <t>LABOUR FORCE STATUS (20-24)</t>
  </si>
  <si>
    <t>Male, Employed</t>
  </si>
  <si>
    <t>Male, Unemployed</t>
  </si>
  <si>
    <t>Male, Not Employed</t>
  </si>
  <si>
    <t>Male, Unemployment rate</t>
  </si>
  <si>
    <t>Female, Employed</t>
  </si>
  <si>
    <t>Female, Unemployed</t>
  </si>
  <si>
    <t>Female, Not Employed</t>
  </si>
  <si>
    <t>Female, Total</t>
  </si>
  <si>
    <t>Female, Unemployment rate</t>
  </si>
  <si>
    <t>Persons, Employed</t>
  </si>
  <si>
    <t>Persons, Unemployed</t>
  </si>
  <si>
    <t>Persons, Not Employed</t>
  </si>
  <si>
    <t>Persons, Total</t>
  </si>
  <si>
    <t>Persons, Unemployment rate</t>
  </si>
  <si>
    <t>BIRTHS</t>
  </si>
  <si>
    <t>POPULATION 2018 (12-24)</t>
  </si>
  <si>
    <t>Mandarin</t>
  </si>
  <si>
    <t>Vietnamese</t>
  </si>
  <si>
    <t>Arabic</t>
  </si>
  <si>
    <t>Cantonese</t>
  </si>
  <si>
    <t>Greek</t>
  </si>
  <si>
    <t>Punjabi</t>
  </si>
  <si>
    <t>Hindi</t>
  </si>
  <si>
    <t>Turkish</t>
  </si>
  <si>
    <t>Italian</t>
  </si>
  <si>
    <t>Sinhalese</t>
  </si>
  <si>
    <t>Indonesian</t>
  </si>
  <si>
    <t>Spanish</t>
  </si>
  <si>
    <t>Urdu</t>
  </si>
  <si>
    <t>Tagalog</t>
  </si>
  <si>
    <t>Tamil</t>
  </si>
  <si>
    <t>Dari</t>
  </si>
  <si>
    <t>Korean</t>
  </si>
  <si>
    <t>Macedonian</t>
  </si>
  <si>
    <t>Samoan</t>
  </si>
  <si>
    <t>French</t>
  </si>
  <si>
    <t>Khmer</t>
  </si>
  <si>
    <t>Filipino</t>
  </si>
  <si>
    <t>Hazaraghi</t>
  </si>
  <si>
    <t>Persian (excluding Dari)</t>
  </si>
  <si>
    <t>Nepali</t>
  </si>
  <si>
    <t>Somali</t>
  </si>
  <si>
    <t>Serbian</t>
  </si>
  <si>
    <t>Thai</t>
  </si>
  <si>
    <t>Japanese</t>
  </si>
  <si>
    <t>German</t>
  </si>
  <si>
    <t>Russian</t>
  </si>
  <si>
    <t>Chaldean Neo-Aramaic</t>
  </si>
  <si>
    <t>Malayalam</t>
  </si>
  <si>
    <t>Telugu</t>
  </si>
  <si>
    <t>Number</t>
  </si>
  <si>
    <t>Per cent</t>
  </si>
  <si>
    <t>Speak Languages other than English (12-24 yo)</t>
  </si>
  <si>
    <t>SPOKEN LANGUAGES (12-24)</t>
  </si>
  <si>
    <t>Australia</t>
  </si>
  <si>
    <t>China</t>
  </si>
  <si>
    <t>India</t>
  </si>
  <si>
    <t>New Zealand</t>
  </si>
  <si>
    <t>England</t>
  </si>
  <si>
    <t>Malaysia</t>
  </si>
  <si>
    <t>Vietnam</t>
  </si>
  <si>
    <t>Philippines</t>
  </si>
  <si>
    <t>Sri Lanka</t>
  </si>
  <si>
    <t>Afghanistan</t>
  </si>
  <si>
    <t>Indonesia</t>
  </si>
  <si>
    <t>Singapore</t>
  </si>
  <si>
    <t>Pakistan</t>
  </si>
  <si>
    <t>South Africa</t>
  </si>
  <si>
    <t>Hong Kong</t>
  </si>
  <si>
    <t>Thailand</t>
  </si>
  <si>
    <t>USA</t>
  </si>
  <si>
    <t>South Korea</t>
  </si>
  <si>
    <t>Iraq</t>
  </si>
  <si>
    <t>Burma</t>
  </si>
  <si>
    <t>Iran</t>
  </si>
  <si>
    <t>Nepal</t>
  </si>
  <si>
    <t>Cambodia</t>
  </si>
  <si>
    <t>Taiwan</t>
  </si>
  <si>
    <t>Germany</t>
  </si>
  <si>
    <t>Japan</t>
  </si>
  <si>
    <t>Kenya</t>
  </si>
  <si>
    <t>Egypt</t>
  </si>
  <si>
    <t>Ethiopia</t>
  </si>
  <si>
    <t>Sudan</t>
  </si>
  <si>
    <t>Bangladesh</t>
  </si>
  <si>
    <t>Samoa</t>
  </si>
  <si>
    <t>Somalia</t>
  </si>
  <si>
    <t>Lebanon</t>
  </si>
  <si>
    <t>BIRTHPLACES (12-24)</t>
  </si>
  <si>
    <t>Queenscliffe</t>
  </si>
  <si>
    <t>Adjusted</t>
  </si>
  <si>
    <t>Rank</t>
  </si>
  <si>
    <t>Countries</t>
  </si>
  <si>
    <t>Sorted</t>
  </si>
  <si>
    <t>Sorted nos</t>
  </si>
  <si>
    <t>Languages</t>
  </si>
  <si>
    <t>Population, 12-24, 2016</t>
  </si>
  <si>
    <r>
      <rPr>
        <b/>
        <sz val="10"/>
        <color theme="3" tint="-0.249977111117893"/>
        <rFont val="Calibri"/>
        <family val="2"/>
        <scheme val="minor"/>
      </rPr>
      <t xml:space="preserve">BIRTHS </t>
    </r>
    <r>
      <rPr>
        <sz val="8"/>
        <rFont val="Calibri"/>
        <family val="2"/>
        <scheme val="minor"/>
      </rPr>
      <t>(15-24 year-olds)</t>
    </r>
  </si>
  <si>
    <r>
      <rPr>
        <b/>
        <sz val="10"/>
        <color theme="3" tint="-0.249977111117893"/>
        <rFont val="Calibri"/>
        <family val="2"/>
        <scheme val="minor"/>
      </rPr>
      <t>LABOUR FORCE STATUS</t>
    </r>
    <r>
      <rPr>
        <sz val="8"/>
        <rFont val="Calibri"/>
        <family val="2"/>
        <scheme val="minor"/>
      </rPr>
      <t xml:space="preserve"> (20-24 year-olds)</t>
    </r>
  </si>
  <si>
    <r>
      <rPr>
        <b/>
        <sz val="10"/>
        <color theme="3" tint="-0.249977111117893"/>
        <rFont val="Calibri"/>
        <family val="2"/>
        <scheme val="minor"/>
      </rPr>
      <t>DISABILITY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</si>
  <si>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RECENTLY ARRIVED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</si>
  <si>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RELIGION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</si>
  <si>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OVERSEAS BORN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</si>
  <si>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ABORIGINAL</t>
    </r>
    <r>
      <rPr>
        <sz val="8"/>
        <rFont val="Calibri"/>
        <family val="2"/>
        <scheme val="minor"/>
      </rPr>
      <t xml:space="preserve"> (12-24 year-olds)</t>
    </r>
  </si>
  <si>
    <t>Number persons aged 12-24 disabled</t>
  </si>
  <si>
    <t>Per cent persons aged 12-24 disabled</t>
  </si>
  <si>
    <t>Male rate: 15-19</t>
  </si>
  <si>
    <t>Male rate: 20-24</t>
  </si>
  <si>
    <t>Female rate: 15-19</t>
  </si>
  <si>
    <t>Female rate: 20-24</t>
  </si>
  <si>
    <t>Person rate: 15-19</t>
  </si>
  <si>
    <t>Person rate: 20-24</t>
  </si>
  <si>
    <t>Per cent 12-24 year-olds with Limited Fluency</t>
  </si>
  <si>
    <t>Number who speak English 'not well' or 'not at all'</t>
  </si>
  <si>
    <t>Per cent who arrived in the 4.5 years before 2016</t>
  </si>
  <si>
    <t>Number who arrived in the 4.5 years before 2016</t>
  </si>
  <si>
    <t>Number overseas-born, 12-24</t>
  </si>
  <si>
    <t>Atheist</t>
  </si>
  <si>
    <t>Yarriambiak</t>
  </si>
  <si>
    <t>Disengagement rate, Males 15-19</t>
  </si>
  <si>
    <t>Disengagement rate, Males 20-24</t>
  </si>
  <si>
    <t>Disengagement rate, Females 15-19</t>
  </si>
  <si>
    <t>Disengagement rate, Females 20-24</t>
  </si>
  <si>
    <t>Disengagement rate, Persons 15-19</t>
  </si>
  <si>
    <t>Disengagement rate, Persons 20-24</t>
  </si>
  <si>
    <t>Number speak languages other than English at home</t>
  </si>
  <si>
    <t>Per cent speak languages other than English at home</t>
  </si>
  <si>
    <t>Number who arrived past 4.5 years</t>
  </si>
  <si>
    <t>Christianity - number</t>
  </si>
  <si>
    <t>Hinduism - number</t>
  </si>
  <si>
    <t>Islam - number</t>
  </si>
  <si>
    <t>Judaism - number</t>
  </si>
  <si>
    <t>Other Religions - number</t>
  </si>
  <si>
    <t>Total (inc. 'not stated')</t>
  </si>
  <si>
    <t>Number born in Australia</t>
  </si>
  <si>
    <t>Number born in China</t>
  </si>
  <si>
    <t>Number born in India</t>
  </si>
  <si>
    <t>Number born in New Zealand</t>
  </si>
  <si>
    <t>Number born in England</t>
  </si>
  <si>
    <t>Number born in Malaysia</t>
  </si>
  <si>
    <t>Number born in Vietnam</t>
  </si>
  <si>
    <t>Number born in Philippines</t>
  </si>
  <si>
    <t>Number born in Sri Lanka</t>
  </si>
  <si>
    <t>Number born in Afghanistan</t>
  </si>
  <si>
    <t>Number born in Indonesia</t>
  </si>
  <si>
    <t>Number born in Singapore</t>
  </si>
  <si>
    <t>Number born in Pakistan</t>
  </si>
  <si>
    <t>Number born in South Africa</t>
  </si>
  <si>
    <t>Number born in Hong Kong</t>
  </si>
  <si>
    <t>Number born in Thailand</t>
  </si>
  <si>
    <t>Number born in USA</t>
  </si>
  <si>
    <t>Number born in Iraq</t>
  </si>
  <si>
    <t>Number born in Iran</t>
  </si>
  <si>
    <t>Number born in Nepal</t>
  </si>
  <si>
    <t>Number born in Cambodia</t>
  </si>
  <si>
    <t>Number born in Japan</t>
  </si>
  <si>
    <t>Number born in Kenya</t>
  </si>
  <si>
    <t>Number born in Egypt</t>
  </si>
  <si>
    <t>Number born in Ethiopia</t>
  </si>
  <si>
    <t>Number born in Sudan</t>
  </si>
  <si>
    <t>Number born in Bangladesh</t>
  </si>
  <si>
    <t>Number born in Samoa</t>
  </si>
  <si>
    <t>Aboriginal and Torres Strait Islanders: aged 12-24</t>
  </si>
  <si>
    <t>Aboriginal and Torres Strait Islanders: per cent aged 12-24</t>
  </si>
  <si>
    <t>Overseas-born, 12-24</t>
  </si>
  <si>
    <t>Per cent population aged 12-24, who are overseas-born</t>
  </si>
  <si>
    <t>Per cent population 12-24 who were overseas-born</t>
  </si>
  <si>
    <r>
      <rPr>
        <b/>
        <sz val="10"/>
        <rFont val="Calibri"/>
        <family val="2"/>
        <scheme val="minor"/>
      </rPr>
      <t>MAJOR</t>
    </r>
    <r>
      <rPr>
        <sz val="8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SPOKEN LANGUAGES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</si>
  <si>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DISENGAGEMENT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RATES</t>
    </r>
    <r>
      <rPr>
        <sz val="8"/>
        <rFont val="Calibri"/>
        <family val="2"/>
        <scheme val="minor"/>
      </rPr>
      <t xml:space="preserve"> (15 to 24 year-olds)</t>
    </r>
  </si>
  <si>
    <t>Number speak English not well or not at all</t>
  </si>
  <si>
    <t>Per cent with limited English fluency</t>
  </si>
  <si>
    <t>Aboriginal &amp; Torres Strait Islander Total</t>
  </si>
  <si>
    <t>Number of A&amp;TSI residents aged 12-24</t>
  </si>
  <si>
    <t>Per cent of A&amp;TSI residents aged 12-24</t>
  </si>
  <si>
    <r>
      <rPr>
        <b/>
        <sz val="10"/>
        <color theme="3" tint="-0.249977111117893"/>
        <rFont val="Calibri"/>
        <family val="2"/>
        <scheme val="minor"/>
      </rPr>
      <t xml:space="preserve">MAIN BIRTHPLACES </t>
    </r>
    <r>
      <rPr>
        <sz val="8"/>
        <rFont val="Calibri"/>
        <family val="2"/>
        <scheme val="minor"/>
      </rPr>
      <t>(12-24 year-olds)</t>
    </r>
  </si>
  <si>
    <t>% Left school early, males</t>
  </si>
  <si>
    <t>% Left school early, females</t>
  </si>
  <si>
    <t>% Left school early, persons</t>
  </si>
  <si>
    <t>Number, 15-19, 2019</t>
  </si>
  <si>
    <t>Number, 20-24, 2019</t>
  </si>
  <si>
    <t>Rate 15-19, 2019</t>
  </si>
  <si>
    <t>Rate 20-24, 2019</t>
  </si>
  <si>
    <t>Rate - per 1,000 women aged 15-19, 2019</t>
  </si>
  <si>
    <t>Rate - per 1,000 women aged 20-24, 2019</t>
  </si>
  <si>
    <t>Births, Number, 15-19, 2019</t>
  </si>
  <si>
    <t>Births, Number, 20-24, 2019</t>
  </si>
  <si>
    <t>Births, Rate 15-19, 2019</t>
  </si>
  <si>
    <t>Births, Rate 20-24, 2019</t>
  </si>
  <si>
    <r>
      <rPr>
        <b/>
        <sz val="10"/>
        <color theme="3" tint="-0.249977111117893"/>
        <rFont val="Calibri"/>
        <family val="2"/>
        <scheme val="minor"/>
      </rPr>
      <t>LIMITED</t>
    </r>
    <r>
      <rPr>
        <sz val="10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ENGLISH FLUENCY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</si>
  <si>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LANGUAGES OTHER THAN ENGLISH</t>
    </r>
    <r>
      <rPr>
        <sz val="10"/>
        <rFont val="Calibri"/>
        <family val="2"/>
        <scheme val="minor"/>
      </rPr>
      <t xml:space="preserve"> </t>
    </r>
    <r>
      <rPr>
        <sz val="6"/>
        <rFont val="Calibri"/>
        <family val="2"/>
        <scheme val="minor"/>
      </rPr>
      <t>(12-24 year-olds)</t>
    </r>
  </si>
  <si>
    <t>2021: 12-24</t>
  </si>
  <si>
    <t>2021: 15-24</t>
  </si>
  <si>
    <t>Total pop 2021</t>
  </si>
  <si>
    <t>% 12-24, 2021</t>
  </si>
  <si>
    <t>% 15-24, 2021</t>
  </si>
  <si>
    <t>Myanmar</t>
  </si>
  <si>
    <t>Korea, Republic of (South)</t>
  </si>
  <si>
    <t>UAR</t>
  </si>
  <si>
    <t>Syria</t>
  </si>
  <si>
    <t>Greece</t>
  </si>
  <si>
    <t>Ireland</t>
  </si>
  <si>
    <t>Buddhism</t>
  </si>
  <si>
    <t>Atheism</t>
  </si>
  <si>
    <t>Assyrian Neo-Aramaic</t>
  </si>
  <si>
    <t>Gujarati</t>
  </si>
  <si>
    <t>Karen</t>
  </si>
  <si>
    <t>Number of persons aged 12-24, 2021</t>
  </si>
  <si>
    <t>Number of persons aged 15-24, 2021</t>
  </si>
  <si>
    <t>Per cent of population aged 12-24, 2021</t>
  </si>
  <si>
    <t>Per cent of population aged  15-24, 2021</t>
  </si>
  <si>
    <t>Korea, South</t>
  </si>
  <si>
    <t>Uni &amp; other Tertiary - no (19-23 yo)</t>
  </si>
  <si>
    <t>Uni &amp; other Tertiary - per cent (19-23 yo)</t>
  </si>
  <si>
    <t>TAFE - no (19-23 yo)</t>
  </si>
  <si>
    <t>TAFE - per cent (19-23 yo)</t>
  </si>
  <si>
    <r>
      <rPr>
        <b/>
        <sz val="10"/>
        <color theme="3" tint="-0.249977111117893"/>
        <rFont val="Calibri"/>
        <family val="2"/>
        <scheme val="minor"/>
      </rPr>
      <t>TERTIARY EDUCATION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PARTICIPATION</t>
    </r>
    <r>
      <rPr>
        <sz val="8"/>
        <rFont val="Calibri"/>
        <family val="2"/>
        <scheme val="minor"/>
      </rPr>
      <t xml:space="preserve"> (19-23 year-olds)</t>
    </r>
  </si>
  <si>
    <r>
      <rPr>
        <sz val="18"/>
        <color theme="0" tint="-4.9989318521683403E-2"/>
        <rFont val="Garamond"/>
        <family val="1"/>
      </rPr>
      <t>PROFILE OF YOUNG PEOPLE IN VICTORIAN MUNICIPALITIES</t>
    </r>
    <r>
      <rPr>
        <sz val="11"/>
        <color theme="0" tint="-4.9989318521683403E-2"/>
        <rFont val="Calibri"/>
        <family val="2"/>
        <scheme val="minor"/>
      </rPr>
      <t xml:space="preserve">
</t>
    </r>
    <r>
      <rPr>
        <sz val="11"/>
        <color theme="0" tint="-4.9989318521683403E-2"/>
        <rFont val="Garamond"/>
        <family val="1"/>
      </rPr>
      <t>Based on the findings of the 2021 Census, unless otherwise dated</t>
    </r>
  </si>
  <si>
    <r>
      <rPr>
        <b/>
        <sz val="10"/>
        <color theme="3" tint="-0.249977111117893"/>
        <rFont val="Calibri"/>
        <family val="2"/>
        <scheme val="minor"/>
      </rPr>
      <t xml:space="preserve">POPULATION: </t>
    </r>
    <r>
      <rPr>
        <sz val="8"/>
        <rFont val="Calibri"/>
        <family val="2"/>
        <scheme val="minor"/>
      </rPr>
      <t>12-24 year-olds</t>
    </r>
  </si>
  <si>
    <t>POPULATION</t>
  </si>
  <si>
    <t>Population 2021: 12-24</t>
  </si>
  <si>
    <t>Population 2021: 15-24</t>
  </si>
  <si>
    <t>% total population aged 12-24, 2021</t>
  </si>
  <si>
    <t>% total population aged 15-24, 2021</t>
  </si>
  <si>
    <t>Number born in Greece</t>
  </si>
  <si>
    <t>Number born in Ireland</t>
  </si>
  <si>
    <t>Number born in Korea, Republic of (South)</t>
  </si>
  <si>
    <t>Number born in Myanmar</t>
  </si>
  <si>
    <t>Number born in Syria</t>
  </si>
  <si>
    <t>Number born in UAR</t>
  </si>
  <si>
    <t>Buddhism - number</t>
  </si>
  <si>
    <t>Number 12-24 who speak Mandarin</t>
  </si>
  <si>
    <t>Number 12-24 who speak Vietnamese</t>
  </si>
  <si>
    <t>Number 12-24 who speak Arabic</t>
  </si>
  <si>
    <t>Number 12-24 who speak Punjabi</t>
  </si>
  <si>
    <t>Number 12-24 who speak Greek</t>
  </si>
  <si>
    <t>Number 12-24 who speak Cantonese</t>
  </si>
  <si>
    <t>Number 12-24 who speak Hindi</t>
  </si>
  <si>
    <t>Number 12-24 who speak Sinhalese</t>
  </si>
  <si>
    <t>Number 12-24 who speak Urdu</t>
  </si>
  <si>
    <t>Number 12-24 who speak Turkish</t>
  </si>
  <si>
    <t>Number 12-24 who speak Hazaraghi</t>
  </si>
  <si>
    <t>Number 12-24 who speak Italian</t>
  </si>
  <si>
    <t>Number 12-24 who speak Tamil</t>
  </si>
  <si>
    <t>Number 12-24 who speak Nepali</t>
  </si>
  <si>
    <t>Number 12-24 who speak Malayalam</t>
  </si>
  <si>
    <t>Number 12-24 who speak Spanish</t>
  </si>
  <si>
    <t>Number 12-24 who speak Indonesian</t>
  </si>
  <si>
    <t>Number 12-24 who speak Tagalog</t>
  </si>
  <si>
    <t>Number 12-24 who speak Khmer</t>
  </si>
  <si>
    <t>Number 12-24 who speak Macedonian</t>
  </si>
  <si>
    <t>Number 12-24 who speak Samoan</t>
  </si>
  <si>
    <t>Number 12-24 who speak Persian (excluding Dari)</t>
  </si>
  <si>
    <t>Number 12-24 who speak Dari</t>
  </si>
  <si>
    <t>Number 12-24 who speak Filipino</t>
  </si>
  <si>
    <t>Number 12-24 who speak Assyrian Neo-Aramaic</t>
  </si>
  <si>
    <t>Number 12-24 who speak Somali</t>
  </si>
  <si>
    <t>Number 12-24 who speak Chaldean Neo-Aramaic</t>
  </si>
  <si>
    <t>Number 12-24 who speak Korean</t>
  </si>
  <si>
    <t>Number 12-24 who speak Gujarati</t>
  </si>
  <si>
    <t>Number 12-24 who speak Karen</t>
  </si>
  <si>
    <t>Number 12-24 who speak Japanese</t>
  </si>
  <si>
    <t>Number 12-24 who speak Russian</t>
  </si>
  <si>
    <t>Number 12-24 who speak French</t>
  </si>
  <si>
    <t>Number 12-24 who speak Serbian</t>
  </si>
  <si>
    <r>
      <rPr>
        <sz val="18"/>
        <color theme="0"/>
        <rFont val="Garamond"/>
        <family val="1"/>
      </rPr>
      <t>COMPARISON OF YOUNG PEOPLE IN VICTORIAN MUNICIPALITIES</t>
    </r>
    <r>
      <rPr>
        <sz val="11"/>
        <color theme="0"/>
        <rFont val="Calibri"/>
        <family val="2"/>
        <scheme val="minor"/>
      </rPr>
      <t xml:space="preserve">
</t>
    </r>
    <r>
      <rPr>
        <sz val="11"/>
        <color theme="0"/>
        <rFont val="Garamond"/>
        <family val="1"/>
      </rPr>
      <t>Based on the findings of the 2021 Census, unless otherwise dated</t>
    </r>
  </si>
  <si>
    <t>Attending Uni &amp; other Tertiary - number</t>
  </si>
  <si>
    <t>Attending Uni &amp; other Tertiary - per cent</t>
  </si>
  <si>
    <t>Attending TAFE - number</t>
  </si>
  <si>
    <t>Attending TAFE - per cent</t>
  </si>
  <si>
    <t>* Had left school before completing year 11</t>
  </si>
  <si>
    <r>
      <rPr>
        <b/>
        <sz val="10"/>
        <color theme="3" tint="-0.249977111117893"/>
        <rFont val="Calibri"/>
        <family val="2"/>
        <scheme val="minor"/>
      </rPr>
      <t xml:space="preserve">EARLY SCHOOL LEAVING* </t>
    </r>
    <r>
      <rPr>
        <sz val="8"/>
        <rFont val="Calibri"/>
        <family val="2"/>
        <scheme val="minor"/>
      </rPr>
      <t>(20-24 year-olds)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</si>
</sst>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8"/>
      <color theme="0" tint="-4.9989318521683403E-2"/>
      <name val="Garamond"/>
      <family val="1"/>
    </font>
    <font>
      <sz val="11"/>
      <color theme="0" tint="-4.9989318521683403E-2"/>
      <name val="Garamond"/>
      <family val="1"/>
    </font>
    <font>
      <b/>
      <sz val="10"/>
      <color theme="3" tint="-0.249977111117893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.5"/>
      <name val="Calibri"/>
      <family val="2"/>
      <scheme val="minor"/>
    </font>
    <font>
      <sz val="6"/>
      <name val="Calibri"/>
      <family val="2"/>
      <scheme val="minor"/>
    </font>
    <font>
      <b/>
      <sz val="12"/>
      <color rgb="FFFFFF00"/>
      <name val="Garamond"/>
      <family val="1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rgb="FF003300"/>
      <name val="Garamond"/>
      <family val="1"/>
    </font>
    <font>
      <b/>
      <sz val="10"/>
      <color rgb="FF006600"/>
      <name val="Calibri"/>
      <family val="2"/>
      <scheme val="minor"/>
    </font>
    <font>
      <sz val="18"/>
      <color theme="0"/>
      <name val="Garamond"/>
      <family val="1"/>
    </font>
    <font>
      <sz val="11"/>
      <color theme="0"/>
      <name val="Garamond"/>
      <family val="1"/>
    </font>
    <font>
      <sz val="10"/>
      <name val="Calibri"/>
      <family val="2"/>
      <scheme val="minor"/>
    </font>
    <font>
      <sz val="11"/>
      <color theme="0" tint="-4.9989318521683403E-2"/>
      <name val="Calibri"/>
      <family val="1"/>
      <scheme val="minor"/>
    </font>
    <font>
      <sz val="11"/>
      <color theme="0"/>
      <name val="Calibri"/>
      <family val="1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rgb="FF006600"/>
      </top>
      <bottom style="hair">
        <color rgb="FF006600"/>
      </bottom>
      <diagonal/>
    </border>
    <border>
      <left/>
      <right/>
      <top/>
      <bottom style="hair">
        <color rgb="FF006600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3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5" fillId="0" borderId="0">
      <protection locked="0"/>
    </xf>
    <xf numFmtId="0" fontId="3" fillId="3" borderId="2">
      <alignment vertical="center"/>
      <protection locked="0"/>
    </xf>
    <xf numFmtId="0" fontId="3" fillId="2" borderId="0">
      <protection locked="0"/>
    </xf>
  </cellStyleXfs>
  <cellXfs count="7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164" fontId="7" fillId="0" borderId="0" xfId="0" applyNumberFormat="1" applyFont="1"/>
    <xf numFmtId="0" fontId="8" fillId="0" borderId="0" xfId="0" applyFont="1" applyProtection="1">
      <protection locked="0"/>
    </xf>
    <xf numFmtId="3" fontId="6" fillId="0" borderId="0" xfId="0" applyNumberFormat="1" applyFont="1" applyAlignment="1">
      <alignment horizontal="center"/>
    </xf>
    <xf numFmtId="3" fontId="8" fillId="6" borderId="3" xfId="0" applyNumberFormat="1" applyFont="1" applyFill="1" applyBorder="1" applyAlignment="1">
      <alignment vertical="center"/>
    </xf>
    <xf numFmtId="0" fontId="9" fillId="0" borderId="0" xfId="0" applyFont="1" applyProtection="1">
      <protection hidden="1"/>
    </xf>
    <xf numFmtId="0" fontId="9" fillId="6" borderId="0" xfId="0" applyFont="1" applyFill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15" fillId="6" borderId="0" xfId="0" applyFont="1" applyFill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center"/>
      <protection hidden="1"/>
    </xf>
    <xf numFmtId="3" fontId="7" fillId="0" borderId="5" xfId="0" applyNumberFormat="1" applyFont="1" applyBorder="1" applyAlignment="1" applyProtection="1">
      <alignment horizontal="left" indent="3"/>
      <protection hidden="1"/>
    </xf>
    <xf numFmtId="3" fontId="7" fillId="0" borderId="4" xfId="0" applyNumberFormat="1" applyFont="1" applyBorder="1" applyAlignment="1" applyProtection="1">
      <alignment horizontal="left" indent="3"/>
      <protection hidden="1"/>
    </xf>
    <xf numFmtId="3" fontId="7" fillId="0" borderId="0" xfId="0" applyNumberFormat="1" applyFont="1" applyProtection="1">
      <protection hidden="1"/>
    </xf>
    <xf numFmtId="164" fontId="7" fillId="0" borderId="4" xfId="0" applyNumberFormat="1" applyFont="1" applyBorder="1" applyAlignment="1" applyProtection="1">
      <alignment horizontal="left" indent="3"/>
      <protection hidden="1"/>
    </xf>
    <xf numFmtId="0" fontId="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7" fillId="0" borderId="5" xfId="0" applyFont="1" applyBorder="1" applyAlignment="1" applyProtection="1">
      <alignment horizontal="left" indent="4"/>
      <protection hidden="1"/>
    </xf>
    <xf numFmtId="3" fontId="7" fillId="0" borderId="4" xfId="0" applyNumberFormat="1" applyFont="1" applyBorder="1" applyAlignment="1" applyProtection="1">
      <alignment horizontal="left" indent="4"/>
      <protection hidden="1"/>
    </xf>
    <xf numFmtId="3" fontId="16" fillId="0" borderId="0" xfId="0" applyNumberFormat="1" applyFont="1" applyProtection="1">
      <protection hidden="1"/>
    </xf>
    <xf numFmtId="0" fontId="7" fillId="0" borderId="4" xfId="0" applyFont="1" applyBorder="1" applyAlignment="1" applyProtection="1">
      <alignment horizontal="left" indent="4"/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0" fontId="8" fillId="5" borderId="5" xfId="8" applyFont="1" applyFill="1" applyBorder="1" applyAlignment="1" applyProtection="1">
      <alignment horizontal="left" indent="3"/>
      <protection locked="0" hidden="1"/>
    </xf>
    <xf numFmtId="0" fontId="8" fillId="0" borderId="4" xfId="0" applyFont="1" applyBorder="1" applyAlignment="1" applyProtection="1">
      <alignment horizontal="left" indent="3"/>
      <protection locked="0" hidden="1"/>
    </xf>
    <xf numFmtId="0" fontId="7" fillId="0" borderId="5" xfId="0" applyFont="1" applyBorder="1" applyAlignment="1" applyProtection="1">
      <alignment horizontal="left" indent="3"/>
      <protection hidden="1"/>
    </xf>
    <xf numFmtId="0" fontId="7" fillId="0" borderId="4" xfId="0" applyFont="1" applyBorder="1" applyAlignment="1" applyProtection="1">
      <alignment horizontal="left" indent="3"/>
      <protection hidden="1"/>
    </xf>
    <xf numFmtId="0" fontId="7" fillId="8" borderId="5" xfId="0" applyFont="1" applyFill="1" applyBorder="1" applyAlignment="1" applyProtection="1">
      <alignment horizontal="left" indent="3"/>
      <protection hidden="1"/>
    </xf>
    <xf numFmtId="0" fontId="7" fillId="8" borderId="4" xfId="0" applyFont="1" applyFill="1" applyBorder="1" applyAlignment="1" applyProtection="1">
      <alignment horizontal="left" indent="3"/>
      <protection hidden="1"/>
    </xf>
    <xf numFmtId="3" fontId="7" fillId="8" borderId="4" xfId="0" applyNumberFormat="1" applyFont="1" applyFill="1" applyBorder="1" applyAlignment="1" applyProtection="1">
      <alignment horizontal="left" indent="3"/>
      <protection hidden="1"/>
    </xf>
    <xf numFmtId="0" fontId="7" fillId="9" borderId="4" xfId="0" applyFont="1" applyFill="1" applyBorder="1" applyAlignment="1" applyProtection="1">
      <alignment horizontal="left" indent="3"/>
      <protection hidden="1"/>
    </xf>
    <xf numFmtId="3" fontId="7" fillId="9" borderId="4" xfId="0" applyNumberFormat="1" applyFont="1" applyFill="1" applyBorder="1" applyAlignment="1" applyProtection="1">
      <alignment horizontal="left" indent="3"/>
      <protection hidden="1"/>
    </xf>
    <xf numFmtId="0" fontId="7" fillId="6" borderId="4" xfId="0" applyFont="1" applyFill="1" applyBorder="1" applyAlignment="1" applyProtection="1">
      <alignment horizontal="left" indent="3"/>
      <protection hidden="1"/>
    </xf>
    <xf numFmtId="3" fontId="7" fillId="6" borderId="4" xfId="0" applyNumberFormat="1" applyFont="1" applyFill="1" applyBorder="1" applyAlignment="1" applyProtection="1">
      <alignment horizontal="left" indent="3"/>
      <protection hidden="1"/>
    </xf>
    <xf numFmtId="3" fontId="7" fillId="8" borderId="5" xfId="0" applyNumberFormat="1" applyFont="1" applyFill="1" applyBorder="1" applyAlignment="1" applyProtection="1">
      <alignment horizontal="left" indent="3"/>
      <protection hidden="1"/>
    </xf>
    <xf numFmtId="0" fontId="20" fillId="10" borderId="0" xfId="0" applyFont="1" applyFill="1" applyAlignment="1" applyProtection="1">
      <alignment horizontal="center"/>
      <protection hidden="1"/>
    </xf>
    <xf numFmtId="0" fontId="20" fillId="12" borderId="0" xfId="0" applyFont="1" applyFill="1" applyAlignment="1" applyProtection="1">
      <alignment horizontal="center"/>
      <protection hidden="1"/>
    </xf>
    <xf numFmtId="3" fontId="2" fillId="13" borderId="4" xfId="0" applyNumberFormat="1" applyFont="1" applyFill="1" applyBorder="1" applyAlignment="1" applyProtection="1">
      <alignment horizontal="center"/>
      <protection hidden="1"/>
    </xf>
    <xf numFmtId="0" fontId="0" fillId="13" borderId="0" xfId="0" applyFill="1" applyAlignment="1" applyProtection="1">
      <alignment horizontal="center"/>
      <protection hidden="1"/>
    </xf>
    <xf numFmtId="165" fontId="2" fillId="13" borderId="4" xfId="0" applyNumberFormat="1" applyFont="1" applyFill="1" applyBorder="1" applyAlignment="1" applyProtection="1">
      <alignment horizontal="center"/>
      <protection hidden="1"/>
    </xf>
    <xf numFmtId="3" fontId="2" fillId="13" borderId="0" xfId="0" applyNumberFormat="1" applyFont="1" applyFill="1" applyAlignment="1" applyProtection="1">
      <alignment horizontal="center"/>
      <protection hidden="1"/>
    </xf>
    <xf numFmtId="3" fontId="2" fillId="14" borderId="4" xfId="0" applyNumberFormat="1" applyFont="1" applyFill="1" applyBorder="1" applyAlignment="1" applyProtection="1">
      <alignment horizontal="center"/>
      <protection hidden="1"/>
    </xf>
    <xf numFmtId="0" fontId="0" fillId="14" borderId="0" xfId="0" applyFill="1" applyAlignment="1" applyProtection="1">
      <alignment horizontal="center"/>
      <protection hidden="1"/>
    </xf>
    <xf numFmtId="165" fontId="2" fillId="14" borderId="4" xfId="0" applyNumberFormat="1" applyFont="1" applyFill="1" applyBorder="1" applyAlignment="1" applyProtection="1">
      <alignment horizontal="center"/>
      <protection hidden="1"/>
    </xf>
    <xf numFmtId="3" fontId="8" fillId="15" borderId="0" xfId="0" applyNumberFormat="1" applyFont="1" applyFill="1" applyAlignment="1" applyProtection="1">
      <alignment horizontal="left" vertical="center"/>
      <protection hidden="1"/>
    </xf>
    <xf numFmtId="3" fontId="8" fillId="15" borderId="0" xfId="0" applyNumberFormat="1" applyFont="1" applyFill="1" applyAlignment="1" applyProtection="1">
      <alignment vertical="center"/>
      <protection hidden="1"/>
    </xf>
    <xf numFmtId="3" fontId="18" fillId="15" borderId="0" xfId="0" applyNumberFormat="1" applyFont="1" applyFill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left"/>
      <protection hidden="1"/>
    </xf>
    <xf numFmtId="3" fontId="7" fillId="0" borderId="4" xfId="0" applyNumberFormat="1" applyFont="1" applyBorder="1" applyAlignment="1" applyProtection="1">
      <alignment horizontal="left"/>
      <protection hidden="1"/>
    </xf>
    <xf numFmtId="164" fontId="7" fillId="0" borderId="4" xfId="0" applyNumberFormat="1" applyFont="1" applyBorder="1" applyAlignment="1" applyProtection="1">
      <alignment horizontal="left"/>
      <protection hidden="1"/>
    </xf>
    <xf numFmtId="3" fontId="7" fillId="0" borderId="5" xfId="0" applyNumberFormat="1" applyFont="1" applyBorder="1" applyAlignment="1" applyProtection="1">
      <alignment horizontal="left" indent="1"/>
      <protection hidden="1"/>
    </xf>
    <xf numFmtId="3" fontId="7" fillId="0" borderId="4" xfId="0" applyNumberFormat="1" applyFont="1" applyBorder="1" applyAlignment="1" applyProtection="1">
      <alignment horizontal="left" indent="1"/>
      <protection hidden="1"/>
    </xf>
    <xf numFmtId="3" fontId="24" fillId="0" borderId="4" xfId="0" applyNumberFormat="1" applyFont="1" applyBorder="1" applyAlignment="1" applyProtection="1">
      <alignment horizontal="center"/>
      <protection hidden="1"/>
    </xf>
    <xf numFmtId="165" fontId="24" fillId="0" borderId="4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locked="0"/>
    </xf>
    <xf numFmtId="0" fontId="16" fillId="0" borderId="0" xfId="0" applyFont="1"/>
    <xf numFmtId="3" fontId="16" fillId="0" borderId="0" xfId="0" applyNumberFormat="1" applyFont="1" applyAlignment="1">
      <alignment vertical="center"/>
    </xf>
    <xf numFmtId="3" fontId="16" fillId="0" borderId="0" xfId="0" applyNumberFormat="1" applyFont="1"/>
    <xf numFmtId="164" fontId="16" fillId="0" borderId="0" xfId="0" applyNumberFormat="1" applyFont="1"/>
    <xf numFmtId="0" fontId="16" fillId="0" borderId="0" xfId="8" applyFont="1">
      <protection locked="0"/>
    </xf>
    <xf numFmtId="0" fontId="16" fillId="0" borderId="0" xfId="0" applyFont="1" applyProtection="1">
      <protection locked="0"/>
    </xf>
    <xf numFmtId="0" fontId="6" fillId="0" borderId="0" xfId="0" applyFont="1" applyProtection="1">
      <protection hidden="1"/>
    </xf>
    <xf numFmtId="0" fontId="9" fillId="0" borderId="0" xfId="0" applyFont="1"/>
    <xf numFmtId="0" fontId="15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8" applyFont="1">
      <protection locked="0"/>
    </xf>
    <xf numFmtId="0" fontId="23" fillId="16" borderId="0" xfId="0" applyFont="1" applyFill="1" applyAlignment="1" applyProtection="1">
      <alignment horizontal="center" vertical="center" wrapText="1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11" fillId="7" borderId="0" xfId="0" applyFont="1" applyFill="1" applyAlignment="1" applyProtection="1">
      <alignment horizontal="center" wrapText="1"/>
      <protection hidden="1"/>
    </xf>
    <xf numFmtId="0" fontId="29" fillId="11" borderId="0" xfId="0" applyFont="1" applyFill="1" applyAlignment="1" applyProtection="1">
      <alignment horizontal="center" wrapText="1"/>
      <protection hidden="1"/>
    </xf>
    <xf numFmtId="0" fontId="9" fillId="11" borderId="0" xfId="0" applyFont="1" applyFill="1" applyAlignment="1" applyProtection="1">
      <alignment horizontal="center" wrapText="1"/>
      <protection hidden="1"/>
    </xf>
  </cellXfs>
  <cellStyles count="12">
    <cellStyle name="cells" xfId="4" xr:uid="{00000000-0005-0000-0000-000000000000}"/>
    <cellStyle name="column field" xfId="5" xr:uid="{00000000-0005-0000-0000-000001000000}"/>
    <cellStyle name="field" xfId="6" xr:uid="{00000000-0005-0000-0000-000002000000}"/>
    <cellStyle name="field names" xfId="7" xr:uid="{00000000-0005-0000-0000-000003000000}"/>
    <cellStyle name="footer" xfId="8" xr:uid="{00000000-0005-0000-0000-000004000000}"/>
    <cellStyle name="heading" xfId="9" xr:uid="{00000000-0005-0000-0000-000005000000}"/>
    <cellStyle name="Normal" xfId="0" builtinId="0"/>
    <cellStyle name="Normal 2" xfId="3" xr:uid="{00000000-0005-0000-0000-000007000000}"/>
    <cellStyle name="Normal 5" xfId="1" xr:uid="{00000000-0005-0000-0000-000008000000}"/>
    <cellStyle name="Normal 6" xfId="2" xr:uid="{00000000-0005-0000-0000-000009000000}"/>
    <cellStyle name="rowfield" xfId="10" xr:uid="{00000000-0005-0000-0000-00000B000000}"/>
    <cellStyle name="Test" xfId="11" xr:uid="{00000000-0005-0000-0000-00000C000000}"/>
  </cellStyles>
  <dxfs count="0"/>
  <tableStyles count="0" defaultTableStyle="TableStyleMedium2" defaultPivotStyle="PivotStyleLight16"/>
  <colors>
    <mruColors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c5a28ed8667b4d6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Comparison!$G$5:$G$83</c:f>
              <c:strCache>
                <c:ptCount val="79"/>
                <c:pt idx="0">
                  <c:v>Central Goldfields</c:v>
                </c:pt>
                <c:pt idx="1">
                  <c:v>Gannawarra</c:v>
                </c:pt>
                <c:pt idx="2">
                  <c:v>West Wimmera</c:v>
                </c:pt>
                <c:pt idx="3">
                  <c:v>Ararat</c:v>
                </c:pt>
                <c:pt idx="4">
                  <c:v>Latrobe</c:v>
                </c:pt>
                <c:pt idx="5">
                  <c:v>Wangaratta</c:v>
                </c:pt>
                <c:pt idx="6">
                  <c:v>Benalla</c:v>
                </c:pt>
                <c:pt idx="7">
                  <c:v>Mildura</c:v>
                </c:pt>
                <c:pt idx="8">
                  <c:v>Pyrenees</c:v>
                </c:pt>
                <c:pt idx="9">
                  <c:v>Campaspe</c:v>
                </c:pt>
                <c:pt idx="10">
                  <c:v>Murrindindi</c:v>
                </c:pt>
                <c:pt idx="11">
                  <c:v>Northern Grampians</c:v>
                </c:pt>
                <c:pt idx="12">
                  <c:v>Bass Coast</c:v>
                </c:pt>
                <c:pt idx="13">
                  <c:v>Glenelg</c:v>
                </c:pt>
                <c:pt idx="14">
                  <c:v>East Gippsland</c:v>
                </c:pt>
                <c:pt idx="15">
                  <c:v>Wellington</c:v>
                </c:pt>
                <c:pt idx="16">
                  <c:v>Strathbogie</c:v>
                </c:pt>
                <c:pt idx="17">
                  <c:v>Wodonga</c:v>
                </c:pt>
                <c:pt idx="18">
                  <c:v>Yarriambiack</c:v>
                </c:pt>
                <c:pt idx="19">
                  <c:v>Greater Shepparton</c:v>
                </c:pt>
                <c:pt idx="20">
                  <c:v>Moira</c:v>
                </c:pt>
                <c:pt idx="21">
                  <c:v>Mitchell</c:v>
                </c:pt>
                <c:pt idx="22">
                  <c:v>Horsham</c:v>
                </c:pt>
                <c:pt idx="23">
                  <c:v>Mansfield</c:v>
                </c:pt>
                <c:pt idx="24">
                  <c:v>Greater Bendigo</c:v>
                </c:pt>
                <c:pt idx="25">
                  <c:v>Mount Alexander</c:v>
                </c:pt>
                <c:pt idx="26">
                  <c:v>Colac-Otway</c:v>
                </c:pt>
                <c:pt idx="27">
                  <c:v>Ballarat</c:v>
                </c:pt>
                <c:pt idx="28">
                  <c:v>Moyne</c:v>
                </c:pt>
                <c:pt idx="29">
                  <c:v>Southern Grampians</c:v>
                </c:pt>
                <c:pt idx="30">
                  <c:v>Hepburn</c:v>
                </c:pt>
                <c:pt idx="31">
                  <c:v>Baw Baw</c:v>
                </c:pt>
                <c:pt idx="32">
                  <c:v>Queenscliffe</c:v>
                </c:pt>
                <c:pt idx="33">
                  <c:v>Cardinia</c:v>
                </c:pt>
                <c:pt idx="34">
                  <c:v>Moorabool</c:v>
                </c:pt>
                <c:pt idx="35">
                  <c:v>Towong</c:v>
                </c:pt>
                <c:pt idx="36">
                  <c:v>Warrnambool</c:v>
                </c:pt>
                <c:pt idx="37">
                  <c:v>Swan Hill</c:v>
                </c:pt>
                <c:pt idx="38">
                  <c:v>Indigo</c:v>
                </c:pt>
                <c:pt idx="39">
                  <c:v>Frankston</c:v>
                </c:pt>
                <c:pt idx="40">
                  <c:v>Melton</c:v>
                </c:pt>
                <c:pt idx="41">
                  <c:v>Alpine</c:v>
                </c:pt>
                <c:pt idx="42">
                  <c:v>South Gippsland</c:v>
                </c:pt>
                <c:pt idx="43">
                  <c:v>Golden Plains</c:v>
                </c:pt>
                <c:pt idx="44">
                  <c:v>Corangamite</c:v>
                </c:pt>
                <c:pt idx="45">
                  <c:v>Casey</c:v>
                </c:pt>
                <c:pt idx="46">
                  <c:v>Yarra Ranges</c:v>
                </c:pt>
                <c:pt idx="47">
                  <c:v>Hume</c:v>
                </c:pt>
                <c:pt idx="48">
                  <c:v>Hindmarsh</c:v>
                </c:pt>
                <c:pt idx="49">
                  <c:v>Greater Dandenong</c:v>
                </c:pt>
                <c:pt idx="50">
                  <c:v>Macedon Ranges</c:v>
                </c:pt>
                <c:pt idx="51">
                  <c:v>Buloke</c:v>
                </c:pt>
                <c:pt idx="52">
                  <c:v>Mornington Peninsula</c:v>
                </c:pt>
                <c:pt idx="53">
                  <c:v>Greater Geelong</c:v>
                </c:pt>
                <c:pt idx="54">
                  <c:v>Wyndham</c:v>
                </c:pt>
                <c:pt idx="55">
                  <c:v>Loddon</c:v>
                </c:pt>
                <c:pt idx="56">
                  <c:v>Maroondah</c:v>
                </c:pt>
                <c:pt idx="57">
                  <c:v>Whittlesea</c:v>
                </c:pt>
                <c:pt idx="58">
                  <c:v>Knox</c:v>
                </c:pt>
                <c:pt idx="59">
                  <c:v>Hobsons Bay</c:v>
                </c:pt>
                <c:pt idx="60">
                  <c:v>Brimbank</c:v>
                </c:pt>
                <c:pt idx="61">
                  <c:v>Surf Coast</c:v>
                </c:pt>
                <c:pt idx="62">
                  <c:v>Maribyrnong</c:v>
                </c:pt>
                <c:pt idx="63">
                  <c:v>Darebin</c:v>
                </c:pt>
                <c:pt idx="64">
                  <c:v>Moonee Valley</c:v>
                </c:pt>
                <c:pt idx="65">
                  <c:v>Port Phillip</c:v>
                </c:pt>
                <c:pt idx="66">
                  <c:v>Banyule</c:v>
                </c:pt>
                <c:pt idx="67">
                  <c:v>Moreland</c:v>
                </c:pt>
                <c:pt idx="68">
                  <c:v>Whitehorse</c:v>
                </c:pt>
                <c:pt idx="69">
                  <c:v>Kingston</c:v>
                </c:pt>
                <c:pt idx="70">
                  <c:v>Nillumbik</c:v>
                </c:pt>
                <c:pt idx="71">
                  <c:v>Melbourne</c:v>
                </c:pt>
                <c:pt idx="72">
                  <c:v>Yarra</c:v>
                </c:pt>
                <c:pt idx="73">
                  <c:v>Glen Eira</c:v>
                </c:pt>
                <c:pt idx="74">
                  <c:v>Bayside</c:v>
                </c:pt>
                <c:pt idx="75">
                  <c:v>Monash</c:v>
                </c:pt>
                <c:pt idx="76">
                  <c:v>Manningham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Comparison!$H$5:$H$83</c:f>
              <c:numCache>
                <c:formatCode>#,##0.0</c:formatCode>
                <c:ptCount val="79"/>
                <c:pt idx="0">
                  <c:v>19.183673469387756</c:v>
                </c:pt>
                <c:pt idx="1">
                  <c:v>18.617021276595743</c:v>
                </c:pt>
                <c:pt idx="2">
                  <c:v>18</c:v>
                </c:pt>
                <c:pt idx="3">
                  <c:v>16.736401673640167</c:v>
                </c:pt>
                <c:pt idx="4">
                  <c:v>16.142131979695431</c:v>
                </c:pt>
                <c:pt idx="5">
                  <c:v>15.259740259740258</c:v>
                </c:pt>
                <c:pt idx="6">
                  <c:v>15.209125475285171</c:v>
                </c:pt>
                <c:pt idx="7">
                  <c:v>15.188076650106458</c:v>
                </c:pt>
                <c:pt idx="8">
                  <c:v>14.960629921259844</c:v>
                </c:pt>
                <c:pt idx="9">
                  <c:v>14.302059496567507</c:v>
                </c:pt>
                <c:pt idx="10">
                  <c:v>14.23076923076923</c:v>
                </c:pt>
                <c:pt idx="11">
                  <c:v>14.227642276422763</c:v>
                </c:pt>
                <c:pt idx="12">
                  <c:v>14.0625</c:v>
                </c:pt>
                <c:pt idx="13">
                  <c:v>13.966480446927374</c:v>
                </c:pt>
                <c:pt idx="14">
                  <c:v>13.642052565707132</c:v>
                </c:pt>
                <c:pt idx="15">
                  <c:v>13.412017167381974</c:v>
                </c:pt>
                <c:pt idx="16">
                  <c:v>13.071895424836603</c:v>
                </c:pt>
                <c:pt idx="17">
                  <c:v>12.259194395796849</c:v>
                </c:pt>
                <c:pt idx="18">
                  <c:v>12.244897959183673</c:v>
                </c:pt>
                <c:pt idx="19">
                  <c:v>12.197928653624857</c:v>
                </c:pt>
                <c:pt idx="20">
                  <c:v>11.979166666666668</c:v>
                </c:pt>
                <c:pt idx="21">
                  <c:v>11.475409836065573</c:v>
                </c:pt>
                <c:pt idx="22">
                  <c:v>11.423220973782772</c:v>
                </c:pt>
                <c:pt idx="23">
                  <c:v>11.023622047244094</c:v>
                </c:pt>
                <c:pt idx="24">
                  <c:v>10.870818915801616</c:v>
                </c:pt>
                <c:pt idx="25">
                  <c:v>10.78838174273859</c:v>
                </c:pt>
                <c:pt idx="26">
                  <c:v>10.698689956331878</c:v>
                </c:pt>
                <c:pt idx="27">
                  <c:v>10.68835318036596</c:v>
                </c:pt>
                <c:pt idx="28">
                  <c:v>10.365853658536585</c:v>
                </c:pt>
                <c:pt idx="29">
                  <c:v>10.355029585798817</c:v>
                </c:pt>
                <c:pt idx="30">
                  <c:v>10.294117647058822</c:v>
                </c:pt>
                <c:pt idx="31">
                  <c:v>10.254545454545456</c:v>
                </c:pt>
                <c:pt idx="32">
                  <c:v>9.5238095238095237</c:v>
                </c:pt>
                <c:pt idx="33">
                  <c:v>9.1426858513189444</c:v>
                </c:pt>
                <c:pt idx="34">
                  <c:v>9.1009988901220868</c:v>
                </c:pt>
                <c:pt idx="35">
                  <c:v>9.0909090909090917</c:v>
                </c:pt>
                <c:pt idx="36">
                  <c:v>9.0395480225988702</c:v>
                </c:pt>
                <c:pt idx="37">
                  <c:v>9.0384615384615383</c:v>
                </c:pt>
                <c:pt idx="38">
                  <c:v>9.0277777777777768</c:v>
                </c:pt>
                <c:pt idx="39">
                  <c:v>8.9544089544089545</c:v>
                </c:pt>
                <c:pt idx="40">
                  <c:v>8.6614173228346463</c:v>
                </c:pt>
                <c:pt idx="41">
                  <c:v>8.5470085470085468</c:v>
                </c:pt>
                <c:pt idx="42">
                  <c:v>8.5239085239085242</c:v>
                </c:pt>
                <c:pt idx="43">
                  <c:v>8.3673469387755102</c:v>
                </c:pt>
                <c:pt idx="44">
                  <c:v>8.1967213114754092</c:v>
                </c:pt>
                <c:pt idx="45">
                  <c:v>7.8815530506351763</c:v>
                </c:pt>
                <c:pt idx="46">
                  <c:v>7.7605321507760534</c:v>
                </c:pt>
                <c:pt idx="47">
                  <c:v>7.6240900066181343</c:v>
                </c:pt>
                <c:pt idx="48">
                  <c:v>7.5268817204301079</c:v>
                </c:pt>
                <c:pt idx="49">
                  <c:v>7.2241853160581071</c:v>
                </c:pt>
                <c:pt idx="50">
                  <c:v>7.2110286320254513</c:v>
                </c:pt>
                <c:pt idx="51">
                  <c:v>7.1428571428571423</c:v>
                </c:pt>
                <c:pt idx="52">
                  <c:v>7.0965842167255602</c:v>
                </c:pt>
                <c:pt idx="53">
                  <c:v>7.0103349520607647</c:v>
                </c:pt>
                <c:pt idx="54">
                  <c:v>7.0034888228453287</c:v>
                </c:pt>
                <c:pt idx="55">
                  <c:v>6.7961165048543686</c:v>
                </c:pt>
                <c:pt idx="56">
                  <c:v>6.2562065541211522</c:v>
                </c:pt>
                <c:pt idx="57">
                  <c:v>5.5631554947560415</c:v>
                </c:pt>
                <c:pt idx="58">
                  <c:v>5.1287793952967524</c:v>
                </c:pt>
                <c:pt idx="59">
                  <c:v>4.961464354527938</c:v>
                </c:pt>
                <c:pt idx="60">
                  <c:v>4.9205020920502092</c:v>
                </c:pt>
                <c:pt idx="61">
                  <c:v>4.2335766423357661</c:v>
                </c:pt>
                <c:pt idx="62">
                  <c:v>4.0093421564811207</c:v>
                </c:pt>
                <c:pt idx="63">
                  <c:v>3.6506159014557671</c:v>
                </c:pt>
                <c:pt idx="64">
                  <c:v>3.4013605442176873</c:v>
                </c:pt>
                <c:pt idx="65">
                  <c:v>3.2889874353288988</c:v>
                </c:pt>
                <c:pt idx="66">
                  <c:v>3.2621951219512195</c:v>
                </c:pt>
                <c:pt idx="67">
                  <c:v>3.111480865224626</c:v>
                </c:pt>
                <c:pt idx="68">
                  <c:v>2.894507410636443</c:v>
                </c:pt>
                <c:pt idx="69">
                  <c:v>2.8689583871801498</c:v>
                </c:pt>
                <c:pt idx="70">
                  <c:v>2.5142857142857142</c:v>
                </c:pt>
                <c:pt idx="71">
                  <c:v>2.1988604445871118</c:v>
                </c:pt>
                <c:pt idx="72">
                  <c:v>2.0827306913508821</c:v>
                </c:pt>
                <c:pt idx="73">
                  <c:v>2.0520741394527802</c:v>
                </c:pt>
                <c:pt idx="74">
                  <c:v>1.9591496456857025</c:v>
                </c:pt>
                <c:pt idx="75">
                  <c:v>1.9521855990946384</c:v>
                </c:pt>
                <c:pt idx="76">
                  <c:v>1.7025089605734769</c:v>
                </c:pt>
                <c:pt idx="77">
                  <c:v>1.5887850467289719</c:v>
                </c:pt>
                <c:pt idx="78">
                  <c:v>1.0821778829895163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9-4A0B-B15E-721985571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97749248"/>
        <c:axId val="97755136"/>
      </c:barChart>
      <c:catAx>
        <c:axId val="977492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97755136"/>
        <c:crosses val="autoZero"/>
        <c:auto val="1"/>
        <c:lblAlgn val="ctr"/>
        <c:lblOffset val="100"/>
        <c:noMultiLvlLbl val="0"/>
      </c:catAx>
      <c:valAx>
        <c:axId val="9775513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97749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E$3" fmlaRange="$AB$4:$AB$83" sel="26" val="0"/>
</file>

<file path=xl/ctrlProps/ctrlProp2.xml><?xml version="1.0" encoding="utf-8"?>
<formControlPr xmlns="http://schemas.microsoft.com/office/spreadsheetml/2009/9/main" objectType="Drop" dropLines="45" dropStyle="combo" dx="16" fmlaLink="$G$3" fmlaRange="$AB$4:$AB$83" sel="80" val="35"/>
</file>

<file path=xl/ctrlProps/ctrlProp3.xml><?xml version="1.0" encoding="utf-8"?>
<formControlPr xmlns="http://schemas.microsoft.com/office/spreadsheetml/2009/9/main" objectType="Drop" dropLines="45" dropStyle="combo" dx="16" fmlaLink="$D$4" fmlaRange="$T$5:$T$151" sel="108" val="10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2139950</xdr:colOff>
          <xdr:row>1</xdr:row>
          <xdr:rowOff>184150</xdr:rowOff>
        </xdr:from>
        <xdr:to>
          <xdr:col>4</xdr:col>
          <xdr:colOff>1327150</xdr:colOff>
          <xdr:row>3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1</xdr:row>
          <xdr:rowOff>177800</xdr:rowOff>
        </xdr:from>
        <xdr:to>
          <xdr:col>7</xdr:col>
          <xdr:colOff>0</xdr:colOff>
          <xdr:row>3</xdr:row>
          <xdr:rowOff>25400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10027</xdr:rowOff>
    </xdr:from>
    <xdr:to>
      <xdr:col>3</xdr:col>
      <xdr:colOff>1805</xdr:colOff>
      <xdr:row>3</xdr:row>
      <xdr:rowOff>47738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7"/>
          <a:ext cx="1353553" cy="8648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</xdr:row>
          <xdr:rowOff>0</xdr:rowOff>
        </xdr:from>
        <xdr:to>
          <xdr:col>7</xdr:col>
          <xdr:colOff>577850</xdr:colOff>
          <xdr:row>4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71436</xdr:colOff>
      <xdr:row>3</xdr:row>
      <xdr:rowOff>219076</xdr:rowOff>
    </xdr:from>
    <xdr:to>
      <xdr:col>10</xdr:col>
      <xdr:colOff>871536</xdr:colOff>
      <xdr:row>83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9524</xdr:colOff>
      <xdr:row>0</xdr:row>
      <xdr:rowOff>4763</xdr:rowOff>
    </xdr:from>
    <xdr:to>
      <xdr:col>15</xdr:col>
      <xdr:colOff>607695</xdr:colOff>
      <xdr:row>4</xdr:row>
      <xdr:rowOff>5254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4" y="4763"/>
          <a:ext cx="2571751" cy="9053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E169"/>
  <sheetViews>
    <sheetView workbookViewId="0">
      <pane xSplit="2" ySplit="4" topLeftCell="BP5" activePane="bottomRight" state="frozen"/>
      <selection pane="topRight" activeCell="C1" sqref="C1"/>
      <selection pane="bottomLeft" activeCell="A5" sqref="A5"/>
      <selection pane="bottomRight" activeCell="BQ141" sqref="BQ141"/>
    </sheetView>
  </sheetViews>
  <sheetFormatPr defaultColWidth="9.08984375" defaultRowHeight="10.5" x14ac:dyDescent="0.25"/>
  <cols>
    <col min="1" max="1" width="3.54296875" style="1" customWidth="1"/>
    <col min="2" max="2" width="28.453125" style="3" customWidth="1"/>
    <col min="3" max="16384" width="9.08984375" style="3"/>
  </cols>
  <sheetData>
    <row r="3" spans="1:83" s="2" customFormat="1" ht="9.5" x14ac:dyDescent="0.25">
      <c r="C3" s="2" t="s">
        <v>42</v>
      </c>
      <c r="D3" s="2" t="s">
        <v>35</v>
      </c>
      <c r="E3" s="2" t="s">
        <v>2</v>
      </c>
      <c r="F3" s="2" t="s">
        <v>3</v>
      </c>
      <c r="G3" s="2" t="s">
        <v>43</v>
      </c>
      <c r="H3" s="2" t="s">
        <v>44</v>
      </c>
      <c r="I3" s="2" t="s">
        <v>4</v>
      </c>
      <c r="J3" s="2" t="s">
        <v>36</v>
      </c>
      <c r="K3" s="2" t="s">
        <v>5</v>
      </c>
      <c r="L3" s="2" t="s">
        <v>6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48</v>
      </c>
      <c r="R3" s="2" t="s">
        <v>49</v>
      </c>
      <c r="S3" s="2" t="s">
        <v>50</v>
      </c>
      <c r="T3" s="2" t="s">
        <v>8</v>
      </c>
      <c r="U3" s="2" t="s">
        <v>51</v>
      </c>
      <c r="V3" s="2" t="s">
        <v>9</v>
      </c>
      <c r="W3" s="2" t="s">
        <v>52</v>
      </c>
      <c r="X3" s="2" t="s">
        <v>10</v>
      </c>
      <c r="Y3" s="2" t="s">
        <v>53</v>
      </c>
      <c r="Z3" s="2" t="s">
        <v>54</v>
      </c>
      <c r="AA3" s="2" t="s">
        <v>11</v>
      </c>
      <c r="AB3" s="2" t="s">
        <v>12</v>
      </c>
      <c r="AC3" s="2" t="s">
        <v>13</v>
      </c>
      <c r="AD3" s="2" t="s">
        <v>14</v>
      </c>
      <c r="AE3" s="2" t="s">
        <v>55</v>
      </c>
      <c r="AF3" s="2" t="s">
        <v>56</v>
      </c>
      <c r="AG3" s="2" t="s">
        <v>15</v>
      </c>
      <c r="AH3" s="2" t="s">
        <v>37</v>
      </c>
      <c r="AI3" s="2" t="s">
        <v>16</v>
      </c>
      <c r="AJ3" s="2" t="s">
        <v>57</v>
      </c>
      <c r="AK3" s="2" t="s">
        <v>17</v>
      </c>
      <c r="AL3" s="2" t="s">
        <v>18</v>
      </c>
      <c r="AM3" s="2" t="s">
        <v>19</v>
      </c>
      <c r="AN3" s="2" t="s">
        <v>58</v>
      </c>
      <c r="AO3" s="2" t="s">
        <v>59</v>
      </c>
      <c r="AP3" s="2" t="s">
        <v>20</v>
      </c>
      <c r="AQ3" s="2" t="s">
        <v>60</v>
      </c>
      <c r="AR3" s="2" t="s">
        <v>21</v>
      </c>
      <c r="AS3" s="2" t="s">
        <v>22</v>
      </c>
      <c r="AT3" s="2" t="s">
        <v>23</v>
      </c>
      <c r="AU3" s="2" t="s">
        <v>24</v>
      </c>
      <c r="AV3" s="2" t="s">
        <v>38</v>
      </c>
      <c r="AW3" s="2" t="s">
        <v>61</v>
      </c>
      <c r="AX3" s="2" t="s">
        <v>62</v>
      </c>
      <c r="AY3" s="2" t="s">
        <v>25</v>
      </c>
      <c r="AZ3" s="2" t="s">
        <v>26</v>
      </c>
      <c r="BA3" s="2" t="s">
        <v>63</v>
      </c>
      <c r="BB3" s="2" t="s">
        <v>27</v>
      </c>
      <c r="BC3" s="2" t="s">
        <v>64</v>
      </c>
      <c r="BD3" s="2" t="s">
        <v>65</v>
      </c>
      <c r="BE3" s="2" t="s">
        <v>66</v>
      </c>
      <c r="BF3" s="2" t="s">
        <v>67</v>
      </c>
      <c r="BG3" s="2" t="s">
        <v>68</v>
      </c>
      <c r="BH3" s="2" t="s">
        <v>69</v>
      </c>
      <c r="BI3" s="2" t="s">
        <v>28</v>
      </c>
      <c r="BJ3" s="2" t="s">
        <v>70</v>
      </c>
      <c r="BK3" s="2" t="s">
        <v>205</v>
      </c>
      <c r="BL3" s="2" t="s">
        <v>71</v>
      </c>
      <c r="BM3" s="2" t="s">
        <v>72</v>
      </c>
      <c r="BN3" s="2" t="s">
        <v>29</v>
      </c>
      <c r="BO3" s="2" t="s">
        <v>73</v>
      </c>
      <c r="BP3" s="2" t="s">
        <v>74</v>
      </c>
      <c r="BQ3" s="2" t="s">
        <v>39</v>
      </c>
      <c r="BR3" s="2" t="s">
        <v>75</v>
      </c>
      <c r="BS3" s="2" t="s">
        <v>40</v>
      </c>
      <c r="BT3" s="2" t="s">
        <v>30</v>
      </c>
      <c r="BU3" s="2" t="s">
        <v>76</v>
      </c>
      <c r="BV3" s="2" t="s">
        <v>77</v>
      </c>
      <c r="BW3" s="2" t="s">
        <v>31</v>
      </c>
      <c r="BX3" s="2" t="s">
        <v>32</v>
      </c>
      <c r="BY3" s="2" t="s">
        <v>41</v>
      </c>
      <c r="BZ3" s="2" t="s">
        <v>33</v>
      </c>
      <c r="CA3" s="2" t="s">
        <v>34</v>
      </c>
      <c r="CB3" s="2" t="s">
        <v>78</v>
      </c>
      <c r="CC3" s="2" t="s">
        <v>79</v>
      </c>
      <c r="CD3" s="2" t="s">
        <v>0</v>
      </c>
    </row>
    <row r="4" spans="1:83" x14ac:dyDescent="0.25">
      <c r="A4" s="2">
        <v>1</v>
      </c>
      <c r="B4" s="8" t="s">
        <v>334</v>
      </c>
    </row>
    <row r="5" spans="1:83" s="4" customFormat="1" x14ac:dyDescent="0.25">
      <c r="A5" s="7">
        <v>2</v>
      </c>
      <c r="B5" s="4" t="s">
        <v>306</v>
      </c>
      <c r="C5" s="4">
        <v>1487</v>
      </c>
      <c r="D5" s="4">
        <v>1269</v>
      </c>
      <c r="E5" s="4">
        <v>15738</v>
      </c>
      <c r="F5" s="4">
        <v>15496</v>
      </c>
      <c r="G5" s="4">
        <v>4021</v>
      </c>
      <c r="H5" s="4">
        <v>7298</v>
      </c>
      <c r="I5" s="4">
        <v>14942</v>
      </c>
      <c r="J5" s="4">
        <v>1588</v>
      </c>
      <c r="K5" s="4">
        <v>26500</v>
      </c>
      <c r="L5" s="4">
        <v>25577</v>
      </c>
      <c r="M5" s="4">
        <v>688</v>
      </c>
      <c r="N5" s="4">
        <v>4779</v>
      </c>
      <c r="O5" s="4">
        <v>16350</v>
      </c>
      <c r="P5" s="4">
        <v>52998</v>
      </c>
      <c r="Q5" s="4">
        <v>1471</v>
      </c>
      <c r="R5" s="4">
        <v>2637</v>
      </c>
      <c r="S5" s="4">
        <v>2022</v>
      </c>
      <c r="T5" s="4">
        <v>16140</v>
      </c>
      <c r="U5" s="4">
        <v>5060</v>
      </c>
      <c r="V5" s="4">
        <v>17547</v>
      </c>
      <c r="W5" s="4">
        <v>1109</v>
      </c>
      <c r="X5" s="4">
        <v>19470</v>
      </c>
      <c r="Y5" s="4">
        <v>2289</v>
      </c>
      <c r="Z5" s="4">
        <v>3620</v>
      </c>
      <c r="AA5" s="4">
        <v>16143</v>
      </c>
      <c r="AB5" s="4">
        <v>20320</v>
      </c>
      <c r="AC5" s="4">
        <v>34710</v>
      </c>
      <c r="AD5" s="4">
        <v>9124</v>
      </c>
      <c r="AE5" s="4">
        <v>1576</v>
      </c>
      <c r="AF5" s="4">
        <v>597</v>
      </c>
      <c r="AG5" s="4">
        <v>10230</v>
      </c>
      <c r="AH5" s="4">
        <v>2669</v>
      </c>
      <c r="AI5" s="4">
        <v>35001</v>
      </c>
      <c r="AJ5" s="4">
        <v>2095</v>
      </c>
      <c r="AK5" s="4">
        <v>19175</v>
      </c>
      <c r="AL5" s="4">
        <v>20685</v>
      </c>
      <c r="AM5" s="4">
        <v>9756</v>
      </c>
      <c r="AN5" s="4">
        <v>835</v>
      </c>
      <c r="AO5" s="4">
        <v>6853</v>
      </c>
      <c r="AP5" s="4">
        <v>16168</v>
      </c>
      <c r="AQ5" s="4">
        <v>1258</v>
      </c>
      <c r="AR5" s="4">
        <v>8673</v>
      </c>
      <c r="AS5" s="4">
        <v>14405</v>
      </c>
      <c r="AT5" s="4">
        <v>21741</v>
      </c>
      <c r="AU5" s="4">
        <v>26323</v>
      </c>
      <c r="AV5" s="4">
        <v>7333</v>
      </c>
      <c r="AW5" s="4">
        <v>6677</v>
      </c>
      <c r="AX5" s="4">
        <v>3542</v>
      </c>
      <c r="AY5" s="4">
        <v>26849</v>
      </c>
      <c r="AZ5" s="4">
        <v>15042</v>
      </c>
      <c r="BA5" s="4">
        <v>4892</v>
      </c>
      <c r="BB5" s="4">
        <v>18461</v>
      </c>
      <c r="BC5" s="4">
        <v>20749</v>
      </c>
      <c r="BD5" s="4">
        <v>1957</v>
      </c>
      <c r="BE5" s="4">
        <v>2253</v>
      </c>
      <c r="BF5" s="4">
        <v>1627</v>
      </c>
      <c r="BG5" s="4">
        <v>9845</v>
      </c>
      <c r="BH5" s="4">
        <v>1270</v>
      </c>
      <c r="BI5" s="4">
        <v>8226</v>
      </c>
      <c r="BJ5" s="4">
        <v>809</v>
      </c>
      <c r="BK5" s="4">
        <v>248</v>
      </c>
      <c r="BL5" s="4">
        <v>3497</v>
      </c>
      <c r="BM5" s="4">
        <v>2034</v>
      </c>
      <c r="BN5" s="4">
        <v>11470</v>
      </c>
      <c r="BO5" s="4">
        <v>1129</v>
      </c>
      <c r="BP5" s="4">
        <v>4575</v>
      </c>
      <c r="BQ5" s="4">
        <v>2611</v>
      </c>
      <c r="BR5" s="4">
        <v>635</v>
      </c>
      <c r="BS5" s="4">
        <v>3714</v>
      </c>
      <c r="BT5" s="4">
        <v>4560</v>
      </c>
      <c r="BU5" s="4">
        <v>5456</v>
      </c>
      <c r="BV5" s="4">
        <v>374</v>
      </c>
      <c r="BW5" s="4">
        <v>23507</v>
      </c>
      <c r="BX5" s="4">
        <v>30207</v>
      </c>
      <c r="BY5" s="4">
        <v>6141</v>
      </c>
      <c r="BZ5" s="4">
        <v>38336</v>
      </c>
      <c r="CA5" s="4">
        <v>7257</v>
      </c>
      <c r="CB5" s="4">
        <v>20829</v>
      </c>
      <c r="CC5" s="4">
        <v>741</v>
      </c>
      <c r="CD5" s="4">
        <v>835292</v>
      </c>
      <c r="CE5" s="3"/>
    </row>
    <row r="6" spans="1:83" s="4" customFormat="1" x14ac:dyDescent="0.25">
      <c r="A6" s="7">
        <v>3</v>
      </c>
      <c r="B6" s="4" t="s">
        <v>307</v>
      </c>
      <c r="C6" s="4">
        <v>961</v>
      </c>
      <c r="D6" s="4">
        <v>895</v>
      </c>
      <c r="E6" s="4">
        <v>11221</v>
      </c>
      <c r="F6" s="4">
        <v>11003</v>
      </c>
      <c r="G6" s="4">
        <v>2693</v>
      </c>
      <c r="H6" s="4">
        <v>4923</v>
      </c>
      <c r="I6" s="4">
        <v>10443</v>
      </c>
      <c r="J6" s="4">
        <v>1121</v>
      </c>
      <c r="K6" s="4">
        <v>19410</v>
      </c>
      <c r="L6" s="4">
        <v>18949</v>
      </c>
      <c r="M6" s="4">
        <v>464</v>
      </c>
      <c r="N6" s="4">
        <v>3314</v>
      </c>
      <c r="O6" s="4">
        <v>11510</v>
      </c>
      <c r="P6" s="4">
        <v>37555</v>
      </c>
      <c r="Q6" s="4">
        <v>1007</v>
      </c>
      <c r="R6" s="4">
        <v>1823</v>
      </c>
      <c r="S6" s="4">
        <v>1390</v>
      </c>
      <c r="T6" s="4">
        <v>11905</v>
      </c>
      <c r="U6" s="4">
        <v>3457</v>
      </c>
      <c r="V6" s="4">
        <v>12466</v>
      </c>
      <c r="W6" s="4">
        <v>742</v>
      </c>
      <c r="X6" s="4">
        <v>13735</v>
      </c>
      <c r="Y6" s="4">
        <v>1590</v>
      </c>
      <c r="Z6" s="4">
        <v>2402</v>
      </c>
      <c r="AA6" s="4">
        <v>11359</v>
      </c>
      <c r="AB6" s="4">
        <v>15202</v>
      </c>
      <c r="AC6" s="4">
        <v>25129</v>
      </c>
      <c r="AD6" s="4">
        <v>6349</v>
      </c>
      <c r="AE6" s="4">
        <v>1015</v>
      </c>
      <c r="AF6" s="4">
        <v>423</v>
      </c>
      <c r="AG6" s="4">
        <v>7103</v>
      </c>
      <c r="AH6" s="4">
        <v>1871</v>
      </c>
      <c r="AI6" s="4">
        <v>25023</v>
      </c>
      <c r="AJ6" s="4">
        <v>1356</v>
      </c>
      <c r="AK6" s="4">
        <v>13584</v>
      </c>
      <c r="AL6" s="4">
        <v>15100</v>
      </c>
      <c r="AM6" s="4">
        <v>6899</v>
      </c>
      <c r="AN6" s="4">
        <v>556</v>
      </c>
      <c r="AO6" s="4">
        <v>4676</v>
      </c>
      <c r="AP6" s="4">
        <v>11754</v>
      </c>
      <c r="AQ6" s="4">
        <v>747</v>
      </c>
      <c r="AR6" s="4">
        <v>6405</v>
      </c>
      <c r="AS6" s="4">
        <v>10281</v>
      </c>
      <c r="AT6" s="4">
        <v>20191</v>
      </c>
      <c r="AU6" s="4">
        <v>18226</v>
      </c>
      <c r="AV6" s="4">
        <v>5108</v>
      </c>
      <c r="AW6" s="4">
        <v>4760</v>
      </c>
      <c r="AX6" s="4">
        <v>2419</v>
      </c>
      <c r="AY6" s="4">
        <v>20433</v>
      </c>
      <c r="AZ6" s="4">
        <v>10956</v>
      </c>
      <c r="BA6" s="4">
        <v>3302</v>
      </c>
      <c r="BB6" s="4">
        <v>13860</v>
      </c>
      <c r="BC6" s="4">
        <v>14487</v>
      </c>
      <c r="BD6" s="4">
        <v>1303</v>
      </c>
      <c r="BE6" s="4">
        <v>1490</v>
      </c>
      <c r="BF6" s="4">
        <v>1130</v>
      </c>
      <c r="BG6" s="4">
        <v>7027</v>
      </c>
      <c r="BH6" s="4">
        <v>895</v>
      </c>
      <c r="BI6" s="4">
        <v>6032</v>
      </c>
      <c r="BJ6" s="4">
        <v>551</v>
      </c>
      <c r="BK6" s="4">
        <v>176</v>
      </c>
      <c r="BL6" s="4">
        <v>2354</v>
      </c>
      <c r="BM6" s="4">
        <v>1400</v>
      </c>
      <c r="BN6" s="4">
        <v>8876</v>
      </c>
      <c r="BO6" s="4">
        <v>768</v>
      </c>
      <c r="BP6" s="4">
        <v>3045</v>
      </c>
      <c r="BQ6" s="4">
        <v>1784</v>
      </c>
      <c r="BR6" s="4">
        <v>415</v>
      </c>
      <c r="BS6" s="4">
        <v>2540</v>
      </c>
      <c r="BT6" s="4">
        <v>3169</v>
      </c>
      <c r="BU6" s="4">
        <v>3798</v>
      </c>
      <c r="BV6" s="4">
        <v>240</v>
      </c>
      <c r="BW6" s="4">
        <v>17567</v>
      </c>
      <c r="BX6" s="4">
        <v>21519</v>
      </c>
      <c r="BY6" s="4">
        <v>4371</v>
      </c>
      <c r="BZ6" s="4">
        <v>26562</v>
      </c>
      <c r="CA6" s="4">
        <v>5608</v>
      </c>
      <c r="CB6" s="4">
        <v>14841</v>
      </c>
      <c r="CC6" s="4">
        <v>489</v>
      </c>
      <c r="CD6" s="4">
        <v>601512</v>
      </c>
      <c r="CE6" s="3"/>
    </row>
    <row r="7" spans="1:83" s="4" customFormat="1" x14ac:dyDescent="0.25">
      <c r="A7" s="7">
        <v>4</v>
      </c>
      <c r="B7" s="4" t="s">
        <v>308</v>
      </c>
      <c r="C7" s="4">
        <v>13235</v>
      </c>
      <c r="D7" s="4">
        <v>11880</v>
      </c>
      <c r="E7" s="4">
        <v>113763</v>
      </c>
      <c r="F7" s="4">
        <v>126236</v>
      </c>
      <c r="G7" s="4">
        <v>40789</v>
      </c>
      <c r="H7" s="4">
        <v>57626</v>
      </c>
      <c r="I7" s="4">
        <v>101306</v>
      </c>
      <c r="J7" s="4">
        <v>14528</v>
      </c>
      <c r="K7" s="4">
        <v>167900</v>
      </c>
      <c r="L7" s="4">
        <v>194618</v>
      </c>
      <c r="M7" s="4">
        <v>6178</v>
      </c>
      <c r="N7" s="4">
        <v>38735</v>
      </c>
      <c r="O7" s="4">
        <v>118194</v>
      </c>
      <c r="P7" s="4">
        <v>365239</v>
      </c>
      <c r="Q7" s="4">
        <v>13483</v>
      </c>
      <c r="R7" s="4">
        <v>22423</v>
      </c>
      <c r="S7" s="4">
        <v>16115</v>
      </c>
      <c r="T7" s="4">
        <v>148570</v>
      </c>
      <c r="U7" s="4">
        <v>48715</v>
      </c>
      <c r="V7" s="4">
        <v>139281</v>
      </c>
      <c r="W7" s="4">
        <v>10683</v>
      </c>
      <c r="X7" s="4">
        <v>148908</v>
      </c>
      <c r="Y7" s="4">
        <v>20152</v>
      </c>
      <c r="Z7" s="4">
        <v>24985</v>
      </c>
      <c r="AA7" s="4">
        <v>121470</v>
      </c>
      <c r="AB7" s="4">
        <v>158208</v>
      </c>
      <c r="AC7" s="4">
        <v>271057</v>
      </c>
      <c r="AD7" s="4">
        <v>68409</v>
      </c>
      <c r="AE7" s="4">
        <v>16604</v>
      </c>
      <c r="AF7" s="4">
        <v>5698</v>
      </c>
      <c r="AG7" s="4">
        <v>91322</v>
      </c>
      <c r="AH7" s="4">
        <v>20429</v>
      </c>
      <c r="AI7" s="4">
        <v>243901</v>
      </c>
      <c r="AJ7" s="4">
        <v>17368</v>
      </c>
      <c r="AK7" s="4">
        <v>158129</v>
      </c>
      <c r="AL7" s="4">
        <v>159103</v>
      </c>
      <c r="AM7" s="4">
        <v>77318</v>
      </c>
      <c r="AN7" s="4">
        <v>7759</v>
      </c>
      <c r="AO7" s="4">
        <v>51458</v>
      </c>
      <c r="AP7" s="4">
        <v>124700</v>
      </c>
      <c r="AQ7" s="4">
        <v>10178</v>
      </c>
      <c r="AR7" s="4">
        <v>85209</v>
      </c>
      <c r="AS7" s="4">
        <v>115043</v>
      </c>
      <c r="AT7" s="4">
        <v>149615</v>
      </c>
      <c r="AU7" s="4">
        <v>178960</v>
      </c>
      <c r="AV7" s="4">
        <v>56972</v>
      </c>
      <c r="AW7" s="4">
        <v>49460</v>
      </c>
      <c r="AX7" s="4">
        <v>30522</v>
      </c>
      <c r="AY7" s="4">
        <v>190397</v>
      </c>
      <c r="AZ7" s="4">
        <v>121851</v>
      </c>
      <c r="BA7" s="4">
        <v>37632</v>
      </c>
      <c r="BB7" s="4">
        <v>171357</v>
      </c>
      <c r="BC7" s="4">
        <v>168948</v>
      </c>
      <c r="BD7" s="4">
        <v>20253</v>
      </c>
      <c r="BE7" s="4">
        <v>17374</v>
      </c>
      <c r="BF7" s="4">
        <v>15197</v>
      </c>
      <c r="BG7" s="4">
        <v>62895</v>
      </c>
      <c r="BH7" s="4">
        <v>11948</v>
      </c>
      <c r="BI7" s="4">
        <v>101942</v>
      </c>
      <c r="BJ7" s="4">
        <v>7671</v>
      </c>
      <c r="BK7" s="4">
        <v>3276</v>
      </c>
      <c r="BL7" s="4">
        <v>30577</v>
      </c>
      <c r="BM7" s="4">
        <v>16588</v>
      </c>
      <c r="BN7" s="4">
        <v>104703</v>
      </c>
      <c r="BO7" s="4">
        <v>11455</v>
      </c>
      <c r="BP7" s="4">
        <v>37694</v>
      </c>
      <c r="BQ7" s="4">
        <v>21403</v>
      </c>
      <c r="BR7" s="4">
        <v>6223</v>
      </c>
      <c r="BS7" s="4">
        <v>29808</v>
      </c>
      <c r="BT7" s="4">
        <v>35406</v>
      </c>
      <c r="BU7" s="4">
        <v>45639</v>
      </c>
      <c r="BV7" s="4">
        <v>4006</v>
      </c>
      <c r="BW7" s="4">
        <v>169346</v>
      </c>
      <c r="BX7" s="4">
        <v>229396</v>
      </c>
      <c r="BY7" s="4">
        <v>43253</v>
      </c>
      <c r="BZ7" s="4">
        <v>292011</v>
      </c>
      <c r="CA7" s="4">
        <v>90114</v>
      </c>
      <c r="CB7" s="4">
        <v>156068</v>
      </c>
      <c r="CC7" s="4">
        <v>6556</v>
      </c>
      <c r="CD7" s="4">
        <v>6493408</v>
      </c>
      <c r="CE7" s="3"/>
    </row>
    <row r="8" spans="1:83" s="5" customFormat="1" x14ac:dyDescent="0.25">
      <c r="A8" s="2">
        <v>5</v>
      </c>
      <c r="B8" s="5" t="s">
        <v>309</v>
      </c>
      <c r="C8" s="5">
        <v>13.083869907129534</v>
      </c>
      <c r="D8" s="5">
        <v>14.0838699071295</v>
      </c>
      <c r="E8" s="5">
        <v>15.0838699071295</v>
      </c>
      <c r="F8" s="5">
        <v>16.0838699071295</v>
      </c>
      <c r="G8" s="5">
        <v>17.0838699071295</v>
      </c>
      <c r="H8" s="5">
        <v>18.0838699071295</v>
      </c>
      <c r="I8" s="5">
        <v>19.0838699071295</v>
      </c>
      <c r="J8" s="5">
        <v>20.0838699071295</v>
      </c>
      <c r="K8" s="5">
        <v>21.0838699071295</v>
      </c>
      <c r="L8" s="5">
        <v>22.0838699071295</v>
      </c>
      <c r="M8" s="5">
        <v>23.0838699071295</v>
      </c>
      <c r="N8" s="5">
        <v>24.0838699071295</v>
      </c>
      <c r="O8" s="5">
        <v>25.0838699071295</v>
      </c>
      <c r="P8" s="5">
        <v>26.0838699071295</v>
      </c>
      <c r="Q8" s="5">
        <v>27.0838699071295</v>
      </c>
      <c r="R8" s="5">
        <v>28.0838699071295</v>
      </c>
      <c r="S8" s="5">
        <v>29.0838699071295</v>
      </c>
      <c r="T8" s="5">
        <v>30.0838699071295</v>
      </c>
      <c r="U8" s="5">
        <v>31.0838699071295</v>
      </c>
      <c r="V8" s="5">
        <v>32.083869907129497</v>
      </c>
      <c r="W8" s="5">
        <v>33.083869907129497</v>
      </c>
      <c r="X8" s="5">
        <v>34.083869907129497</v>
      </c>
      <c r="Y8" s="5">
        <v>35.083869907129497</v>
      </c>
      <c r="Z8" s="5">
        <v>36.083869907129497</v>
      </c>
      <c r="AA8" s="5">
        <v>37.083869907129497</v>
      </c>
      <c r="AB8" s="5">
        <v>38.083869907129497</v>
      </c>
      <c r="AC8" s="5">
        <v>39.083869907129497</v>
      </c>
      <c r="AD8" s="5">
        <v>40.083869907129497</v>
      </c>
      <c r="AE8" s="5">
        <v>41.083869907129497</v>
      </c>
      <c r="AF8" s="5">
        <v>42.083869907129497</v>
      </c>
      <c r="AG8" s="5">
        <v>43.083869907129497</v>
      </c>
      <c r="AH8" s="5">
        <v>44.083869907129497</v>
      </c>
      <c r="AI8" s="5">
        <v>45.083869907129497</v>
      </c>
      <c r="AJ8" s="5">
        <v>46.083869907129497</v>
      </c>
      <c r="AK8" s="5">
        <v>47.083869907129497</v>
      </c>
      <c r="AL8" s="5">
        <v>48.083869907129497</v>
      </c>
      <c r="AM8" s="5">
        <v>49.083869907129497</v>
      </c>
      <c r="AN8" s="5">
        <v>50.083869907129497</v>
      </c>
      <c r="AO8" s="5">
        <v>51.083869907129497</v>
      </c>
      <c r="AP8" s="5">
        <v>52.083869907129497</v>
      </c>
      <c r="AQ8" s="5">
        <v>53.083869907129497</v>
      </c>
      <c r="AR8" s="5">
        <v>54.083869907129497</v>
      </c>
      <c r="AS8" s="5">
        <v>55.083869907129497</v>
      </c>
      <c r="AT8" s="5">
        <v>56.083869907129497</v>
      </c>
      <c r="AU8" s="5">
        <v>57.083869907129497</v>
      </c>
      <c r="AV8" s="5">
        <v>58.083869907129497</v>
      </c>
      <c r="AW8" s="5">
        <v>59.083869907129497</v>
      </c>
      <c r="AX8" s="5">
        <v>60.083869907129497</v>
      </c>
      <c r="AY8" s="5">
        <v>61.083869907129497</v>
      </c>
      <c r="AZ8" s="5">
        <v>62.083869907129497</v>
      </c>
      <c r="BA8" s="5">
        <v>63.083869907129497</v>
      </c>
      <c r="BB8" s="5">
        <v>64.083869907129497</v>
      </c>
      <c r="BC8" s="5">
        <v>65.083869907129497</v>
      </c>
      <c r="BD8" s="5">
        <v>66.083869907129497</v>
      </c>
      <c r="BE8" s="5">
        <v>67.083869907129497</v>
      </c>
      <c r="BF8" s="5">
        <v>68.083869907129497</v>
      </c>
      <c r="BG8" s="5">
        <v>69.083869907129497</v>
      </c>
      <c r="BH8" s="5">
        <v>70.083869907129497</v>
      </c>
      <c r="BI8" s="5">
        <v>71.083869907129497</v>
      </c>
      <c r="BJ8" s="5">
        <v>72.083869907129497</v>
      </c>
      <c r="BK8" s="5">
        <v>73.083869907129497</v>
      </c>
      <c r="BL8" s="5">
        <v>74.083869907129497</v>
      </c>
      <c r="BM8" s="5">
        <v>75.083869907129497</v>
      </c>
      <c r="BN8" s="5">
        <v>76.083869907129497</v>
      </c>
      <c r="BO8" s="5">
        <v>77.083869907129497</v>
      </c>
      <c r="BP8" s="5">
        <v>78.083869907129497</v>
      </c>
      <c r="BQ8" s="5">
        <v>79.083869907129497</v>
      </c>
      <c r="BR8" s="5">
        <v>80.083869907129497</v>
      </c>
      <c r="BS8" s="5">
        <v>81.083869907129497</v>
      </c>
      <c r="BT8" s="5">
        <v>82.083869907129497</v>
      </c>
      <c r="BU8" s="5">
        <v>83.083869907129497</v>
      </c>
      <c r="BV8" s="5">
        <v>84.083869907129497</v>
      </c>
      <c r="BW8" s="5">
        <v>85.083869907129497</v>
      </c>
      <c r="BX8" s="5">
        <v>86.083869907129497</v>
      </c>
      <c r="BY8" s="5">
        <v>87.083869907129497</v>
      </c>
      <c r="BZ8" s="5">
        <v>88.083869907129497</v>
      </c>
      <c r="CA8" s="5">
        <v>89.083869907129497</v>
      </c>
      <c r="CB8" s="5">
        <v>90.083869907129497</v>
      </c>
      <c r="CC8" s="5">
        <v>91.083869907129497</v>
      </c>
      <c r="CD8" s="5">
        <v>92.083869907129497</v>
      </c>
      <c r="CE8" s="3"/>
    </row>
    <row r="9" spans="1:83" s="5" customFormat="1" x14ac:dyDescent="0.25">
      <c r="A9" s="7">
        <v>6</v>
      </c>
      <c r="B9" s="5" t="s">
        <v>310</v>
      </c>
      <c r="C9" s="5">
        <f>C6/C7*100</f>
        <v>7.2610502455610124</v>
      </c>
      <c r="D9" s="5">
        <f t="shared" ref="D9:BO9" si="0">D6/D7*100</f>
        <v>7.5336700336700337</v>
      </c>
      <c r="E9" s="5">
        <f t="shared" si="0"/>
        <v>9.863488128829232</v>
      </c>
      <c r="F9" s="5">
        <f t="shared" si="0"/>
        <v>8.7162140752241832</v>
      </c>
      <c r="G9" s="5">
        <f t="shared" si="0"/>
        <v>6.6022702199122314</v>
      </c>
      <c r="H9" s="5">
        <f t="shared" si="0"/>
        <v>8.5430187762468321</v>
      </c>
      <c r="I9" s="5">
        <f t="shared" si="0"/>
        <v>10.308372653149862</v>
      </c>
      <c r="J9" s="5">
        <f t="shared" si="0"/>
        <v>7.7161343612334798</v>
      </c>
      <c r="K9" s="5">
        <f t="shared" si="0"/>
        <v>11.560452650387134</v>
      </c>
      <c r="L9" s="5">
        <f t="shared" si="0"/>
        <v>9.7365094698332122</v>
      </c>
      <c r="M9" s="5">
        <f t="shared" si="0"/>
        <v>7.5105212042732283</v>
      </c>
      <c r="N9" s="5">
        <f t="shared" si="0"/>
        <v>8.555569898025043</v>
      </c>
      <c r="O9" s="5">
        <f t="shared" si="0"/>
        <v>9.7382269827571619</v>
      </c>
      <c r="P9" s="5">
        <f t="shared" si="0"/>
        <v>10.282308296759108</v>
      </c>
      <c r="Q9" s="5">
        <f t="shared" si="0"/>
        <v>7.4686642438626425</v>
      </c>
      <c r="R9" s="5">
        <f t="shared" si="0"/>
        <v>8.1300450430361693</v>
      </c>
      <c r="S9" s="5">
        <f t="shared" si="0"/>
        <v>8.6255041886441202</v>
      </c>
      <c r="T9" s="5">
        <f t="shared" si="0"/>
        <v>8.0130578178636327</v>
      </c>
      <c r="U9" s="5">
        <f t="shared" si="0"/>
        <v>7.0963768859694145</v>
      </c>
      <c r="V9" s="5">
        <f t="shared" si="0"/>
        <v>8.9502516495430111</v>
      </c>
      <c r="W9" s="5">
        <f t="shared" si="0"/>
        <v>6.9456145277543762</v>
      </c>
      <c r="X9" s="5">
        <f t="shared" si="0"/>
        <v>9.2238160474924111</v>
      </c>
      <c r="Y9" s="5">
        <f t="shared" si="0"/>
        <v>7.8900357284636762</v>
      </c>
      <c r="Z9" s="5">
        <f t="shared" si="0"/>
        <v>9.613768260956574</v>
      </c>
      <c r="AA9" s="5">
        <f t="shared" si="0"/>
        <v>9.3512801514777308</v>
      </c>
      <c r="AB9" s="5">
        <f t="shared" si="0"/>
        <v>9.6088693365695796</v>
      </c>
      <c r="AC9" s="5">
        <f t="shared" si="0"/>
        <v>9.2707437918961695</v>
      </c>
      <c r="AD9" s="5">
        <f t="shared" si="0"/>
        <v>9.280942566036634</v>
      </c>
      <c r="AE9" s="5">
        <f t="shared" si="0"/>
        <v>6.1129848229342327</v>
      </c>
      <c r="AF9" s="5">
        <f t="shared" si="0"/>
        <v>7.4236574236574233</v>
      </c>
      <c r="AG9" s="5">
        <f t="shared" si="0"/>
        <v>7.7779724491360236</v>
      </c>
      <c r="AH9" s="5">
        <f t="shared" si="0"/>
        <v>9.1585491213471055</v>
      </c>
      <c r="AI9" s="5">
        <f t="shared" si="0"/>
        <v>10.259490530994132</v>
      </c>
      <c r="AJ9" s="5">
        <f t="shared" si="0"/>
        <v>7.8074619990787655</v>
      </c>
      <c r="AK9" s="5">
        <f t="shared" si="0"/>
        <v>8.5904546288157135</v>
      </c>
      <c r="AL9" s="5">
        <f t="shared" si="0"/>
        <v>9.4907072776754688</v>
      </c>
      <c r="AM9" s="5">
        <f t="shared" si="0"/>
        <v>8.9228898833389376</v>
      </c>
      <c r="AN9" s="5">
        <f t="shared" si="0"/>
        <v>7.1658718907075665</v>
      </c>
      <c r="AO9" s="5">
        <f t="shared" si="0"/>
        <v>9.0870224260562011</v>
      </c>
      <c r="AP9" s="5">
        <f t="shared" si="0"/>
        <v>9.425821972734564</v>
      </c>
      <c r="AQ9" s="5">
        <f t="shared" si="0"/>
        <v>7.3393594026331304</v>
      </c>
      <c r="AR9" s="5">
        <f t="shared" si="0"/>
        <v>7.5168116044079847</v>
      </c>
      <c r="AS9" s="5">
        <f t="shared" si="0"/>
        <v>8.9366584668341407</v>
      </c>
      <c r="AT9" s="5">
        <f t="shared" si="0"/>
        <v>13.495304615178959</v>
      </c>
      <c r="AU9" s="5">
        <f t="shared" si="0"/>
        <v>10.184398748323648</v>
      </c>
      <c r="AV9" s="5">
        <f t="shared" si="0"/>
        <v>8.9658077652180026</v>
      </c>
      <c r="AW9" s="5">
        <f t="shared" si="0"/>
        <v>9.6239385361908614</v>
      </c>
      <c r="AX9" s="5">
        <f t="shared" si="0"/>
        <v>7.9254308367734758</v>
      </c>
      <c r="AY9" s="5">
        <f t="shared" si="0"/>
        <v>10.731786740337295</v>
      </c>
      <c r="AZ9" s="5">
        <f t="shared" si="0"/>
        <v>8.9913090577836865</v>
      </c>
      <c r="BA9" s="5">
        <f t="shared" si="0"/>
        <v>8.7744472789115644</v>
      </c>
      <c r="BB9" s="5">
        <f t="shared" si="0"/>
        <v>8.0883768973546459</v>
      </c>
      <c r="BC9" s="5">
        <f t="shared" si="0"/>
        <v>8.5748277576532423</v>
      </c>
      <c r="BD9" s="5">
        <f t="shared" si="0"/>
        <v>6.4336147731200315</v>
      </c>
      <c r="BE9" s="5">
        <f t="shared" si="0"/>
        <v>8.5760331529872218</v>
      </c>
      <c r="BF9" s="5">
        <f t="shared" si="0"/>
        <v>7.4356780943607284</v>
      </c>
      <c r="BG9" s="5">
        <f t="shared" si="0"/>
        <v>11.172589236028301</v>
      </c>
      <c r="BH9" s="5">
        <f t="shared" si="0"/>
        <v>7.4907934382323402</v>
      </c>
      <c r="BI9" s="5">
        <f t="shared" si="0"/>
        <v>5.9170901100625848</v>
      </c>
      <c r="BJ9" s="5">
        <f t="shared" si="0"/>
        <v>7.1828966236475038</v>
      </c>
      <c r="BK9" s="5">
        <f t="shared" si="0"/>
        <v>5.3724053724053729</v>
      </c>
      <c r="BL9" s="5">
        <f t="shared" si="0"/>
        <v>7.6985969846616733</v>
      </c>
      <c r="BM9" s="5">
        <f t="shared" si="0"/>
        <v>8.4398360260429222</v>
      </c>
      <c r="BN9" s="5">
        <f t="shared" si="0"/>
        <v>8.4773120158925721</v>
      </c>
      <c r="BO9" s="5">
        <f t="shared" si="0"/>
        <v>6.7044958533391528</v>
      </c>
      <c r="BP9" s="5">
        <f t="shared" ref="BP9:CD9" si="1">BP6/BP7*100</f>
        <v>8.078208733485436</v>
      </c>
      <c r="BQ9" s="5">
        <f t="shared" si="1"/>
        <v>8.335280100920432</v>
      </c>
      <c r="BR9" s="5">
        <f t="shared" si="1"/>
        <v>6.6688092559858596</v>
      </c>
      <c r="BS9" s="5">
        <f t="shared" si="1"/>
        <v>8.5212023617820716</v>
      </c>
      <c r="BT9" s="5">
        <f t="shared" si="1"/>
        <v>8.9504603739479194</v>
      </c>
      <c r="BU9" s="5">
        <f t="shared" si="1"/>
        <v>8.321830013803984</v>
      </c>
      <c r="BV9" s="5">
        <f t="shared" si="1"/>
        <v>5.9910134797803289</v>
      </c>
      <c r="BW9" s="5">
        <f t="shared" si="1"/>
        <v>10.37343663269283</v>
      </c>
      <c r="BX9" s="5">
        <f t="shared" si="1"/>
        <v>9.3807215470191281</v>
      </c>
      <c r="BY9" s="5">
        <f t="shared" si="1"/>
        <v>10.105657411046632</v>
      </c>
      <c r="BZ9" s="5">
        <f t="shared" si="1"/>
        <v>9.0962326761663093</v>
      </c>
      <c r="CA9" s="5">
        <f t="shared" si="1"/>
        <v>6.2232283551945313</v>
      </c>
      <c r="CB9" s="5">
        <f t="shared" si="1"/>
        <v>9.5093164518030591</v>
      </c>
      <c r="CC9" s="5">
        <f t="shared" si="1"/>
        <v>7.4588163514338017</v>
      </c>
      <c r="CD9" s="5">
        <f t="shared" si="1"/>
        <v>9.2634253076350657</v>
      </c>
      <c r="CE9" s="3"/>
    </row>
    <row r="10" spans="1:83" x14ac:dyDescent="0.25">
      <c r="A10" s="7">
        <v>7</v>
      </c>
    </row>
    <row r="11" spans="1:83" x14ac:dyDescent="0.25">
      <c r="A11" s="7">
        <v>8</v>
      </c>
      <c r="B11" s="8" t="s">
        <v>109</v>
      </c>
    </row>
    <row r="12" spans="1:83" s="4" customFormat="1" x14ac:dyDescent="0.25">
      <c r="A12" s="2">
        <v>9</v>
      </c>
      <c r="B12" s="4" t="s">
        <v>83</v>
      </c>
      <c r="C12" s="4">
        <v>137</v>
      </c>
      <c r="D12" s="4">
        <v>225</v>
      </c>
      <c r="E12" s="4">
        <v>2094</v>
      </c>
      <c r="F12" s="4">
        <v>866</v>
      </c>
      <c r="G12" s="4">
        <v>465</v>
      </c>
      <c r="H12" s="4">
        <v>724</v>
      </c>
      <c r="I12" s="4">
        <v>269</v>
      </c>
      <c r="J12" s="4">
        <v>284</v>
      </c>
      <c r="K12" s="4">
        <v>436</v>
      </c>
      <c r="L12" s="4">
        <v>853</v>
      </c>
      <c r="M12" s="4">
        <v>92</v>
      </c>
      <c r="N12" s="4">
        <v>1169</v>
      </c>
      <c r="O12" s="4">
        <v>1145</v>
      </c>
      <c r="P12" s="4">
        <v>2395</v>
      </c>
      <c r="Q12" s="4">
        <v>304</v>
      </c>
      <c r="R12" s="4">
        <v>309</v>
      </c>
      <c r="S12" s="4">
        <v>200</v>
      </c>
      <c r="T12" s="4">
        <v>1441</v>
      </c>
      <c r="U12" s="4">
        <v>1683</v>
      </c>
      <c r="V12" s="4">
        <v>1800</v>
      </c>
      <c r="W12" s="4">
        <v>268</v>
      </c>
      <c r="X12" s="4">
        <v>411</v>
      </c>
      <c r="Y12" s="4">
        <v>588</v>
      </c>
      <c r="Z12" s="4">
        <v>376</v>
      </c>
      <c r="AA12" s="4">
        <v>2743</v>
      </c>
      <c r="AB12" s="4">
        <v>615</v>
      </c>
      <c r="AC12" s="4">
        <v>3562</v>
      </c>
      <c r="AD12" s="4">
        <v>2686</v>
      </c>
      <c r="AE12" s="4">
        <v>180</v>
      </c>
      <c r="AF12" s="4">
        <v>91</v>
      </c>
      <c r="AG12" s="4">
        <v>629</v>
      </c>
      <c r="AH12" s="4">
        <v>361</v>
      </c>
      <c r="AI12" s="4">
        <v>1870</v>
      </c>
      <c r="AJ12" s="4">
        <v>278</v>
      </c>
      <c r="AK12" s="4">
        <v>722</v>
      </c>
      <c r="AL12" s="4">
        <v>1022</v>
      </c>
      <c r="AM12" s="4">
        <v>1659</v>
      </c>
      <c r="AN12" s="4">
        <v>170</v>
      </c>
      <c r="AO12" s="4">
        <v>481</v>
      </c>
      <c r="AP12" s="4">
        <v>297</v>
      </c>
      <c r="AQ12" s="4">
        <v>111</v>
      </c>
      <c r="AR12" s="4">
        <v>639</v>
      </c>
      <c r="AS12" s="4">
        <v>734</v>
      </c>
      <c r="AT12" s="4">
        <v>772</v>
      </c>
      <c r="AU12" s="4">
        <v>2123</v>
      </c>
      <c r="AV12" s="4">
        <v>2621</v>
      </c>
      <c r="AW12" s="4">
        <v>1073</v>
      </c>
      <c r="AX12" s="4">
        <v>647</v>
      </c>
      <c r="AY12" s="4">
        <v>522</v>
      </c>
      <c r="AZ12" s="4">
        <v>571</v>
      </c>
      <c r="BA12" s="4">
        <v>558</v>
      </c>
      <c r="BB12" s="4">
        <v>1086</v>
      </c>
      <c r="BC12" s="4">
        <v>1724</v>
      </c>
      <c r="BD12" s="4">
        <v>267</v>
      </c>
      <c r="BE12" s="4">
        <v>300</v>
      </c>
      <c r="BF12" s="4">
        <v>259</v>
      </c>
      <c r="BG12" s="4">
        <v>380</v>
      </c>
      <c r="BH12" s="4">
        <v>229</v>
      </c>
      <c r="BI12" s="4">
        <v>514</v>
      </c>
      <c r="BJ12" s="4">
        <v>144</v>
      </c>
      <c r="BK12" s="4">
        <v>11</v>
      </c>
      <c r="BL12" s="4">
        <v>358</v>
      </c>
      <c r="BM12" s="4">
        <v>389</v>
      </c>
      <c r="BN12" s="4">
        <v>363</v>
      </c>
      <c r="BO12" s="4">
        <v>207</v>
      </c>
      <c r="BP12" s="4">
        <v>239</v>
      </c>
      <c r="BQ12" s="4">
        <v>967</v>
      </c>
      <c r="BR12" s="4">
        <v>112</v>
      </c>
      <c r="BS12" s="4">
        <v>559</v>
      </c>
      <c r="BT12" s="4">
        <v>699</v>
      </c>
      <c r="BU12" s="4">
        <v>923</v>
      </c>
      <c r="BV12" s="4">
        <v>46</v>
      </c>
      <c r="BW12" s="4">
        <v>523</v>
      </c>
      <c r="BX12" s="4">
        <v>2270</v>
      </c>
      <c r="BY12" s="4">
        <v>1479</v>
      </c>
      <c r="BZ12" s="4">
        <v>2511</v>
      </c>
      <c r="CA12" s="4">
        <v>513</v>
      </c>
      <c r="CB12" s="4">
        <v>1713</v>
      </c>
      <c r="CC12" s="4">
        <v>111</v>
      </c>
      <c r="CD12" s="4">
        <v>65182</v>
      </c>
      <c r="CE12" s="3"/>
    </row>
    <row r="13" spans="1:83" s="4" customFormat="1" x14ac:dyDescent="0.25">
      <c r="A13" s="2">
        <v>10</v>
      </c>
      <c r="B13" s="4" t="s">
        <v>84</v>
      </c>
      <c r="C13" s="4">
        <v>41</v>
      </c>
      <c r="D13" s="4">
        <v>45</v>
      </c>
      <c r="E13" s="4">
        <v>459</v>
      </c>
      <c r="F13" s="4">
        <v>186</v>
      </c>
      <c r="G13" s="4">
        <v>90</v>
      </c>
      <c r="H13" s="4">
        <v>156</v>
      </c>
      <c r="I13" s="4">
        <v>67</v>
      </c>
      <c r="J13" s="4">
        <v>72</v>
      </c>
      <c r="K13" s="4">
        <v>107</v>
      </c>
      <c r="L13" s="4">
        <v>187</v>
      </c>
      <c r="M13" s="4">
        <v>13</v>
      </c>
      <c r="N13" s="4">
        <v>265</v>
      </c>
      <c r="O13" s="4">
        <v>227</v>
      </c>
      <c r="P13" s="4">
        <v>523</v>
      </c>
      <c r="Q13" s="4">
        <v>69</v>
      </c>
      <c r="R13" s="4">
        <v>64</v>
      </c>
      <c r="S13" s="4">
        <v>41</v>
      </c>
      <c r="T13" s="4">
        <v>231</v>
      </c>
      <c r="U13" s="4">
        <v>368</v>
      </c>
      <c r="V13" s="4">
        <v>390</v>
      </c>
      <c r="W13" s="4">
        <v>57</v>
      </c>
      <c r="X13" s="4">
        <v>70</v>
      </c>
      <c r="Y13" s="4">
        <v>123</v>
      </c>
      <c r="Z13" s="4">
        <v>75</v>
      </c>
      <c r="AA13" s="4">
        <v>558</v>
      </c>
      <c r="AB13" s="4">
        <v>127</v>
      </c>
      <c r="AC13" s="4">
        <v>776</v>
      </c>
      <c r="AD13" s="4">
        <v>577</v>
      </c>
      <c r="AE13" s="4">
        <v>32</v>
      </c>
      <c r="AF13" s="4">
        <v>19</v>
      </c>
      <c r="AG13" s="4">
        <v>114</v>
      </c>
      <c r="AH13" s="4">
        <v>80</v>
      </c>
      <c r="AI13" s="4">
        <v>421</v>
      </c>
      <c r="AJ13" s="4">
        <v>68</v>
      </c>
      <c r="AK13" s="4">
        <v>144</v>
      </c>
      <c r="AL13" s="4">
        <v>263</v>
      </c>
      <c r="AM13" s="4">
        <v>341</v>
      </c>
      <c r="AN13" s="4">
        <v>33</v>
      </c>
      <c r="AO13" s="4">
        <v>76</v>
      </c>
      <c r="AP13" s="4">
        <v>79</v>
      </c>
      <c r="AQ13" s="4">
        <v>24</v>
      </c>
      <c r="AR13" s="4">
        <v>90</v>
      </c>
      <c r="AS13" s="4">
        <v>161</v>
      </c>
      <c r="AT13" s="4">
        <v>210</v>
      </c>
      <c r="AU13" s="4">
        <v>408</v>
      </c>
      <c r="AV13" s="4">
        <v>604</v>
      </c>
      <c r="AW13" s="4">
        <v>206</v>
      </c>
      <c r="AX13" s="4">
        <v>126</v>
      </c>
      <c r="AY13" s="4">
        <v>134</v>
      </c>
      <c r="AZ13" s="4">
        <v>123</v>
      </c>
      <c r="BA13" s="4">
        <v>115</v>
      </c>
      <c r="BB13" s="4">
        <v>160</v>
      </c>
      <c r="BC13" s="4">
        <v>412</v>
      </c>
      <c r="BD13" s="4">
        <v>61</v>
      </c>
      <c r="BE13" s="4">
        <v>61</v>
      </c>
      <c r="BF13" s="4">
        <v>69</v>
      </c>
      <c r="BG13" s="4">
        <v>77</v>
      </c>
      <c r="BH13" s="4">
        <v>33</v>
      </c>
      <c r="BI13" s="4">
        <v>63</v>
      </c>
      <c r="BJ13" s="4">
        <v>24</v>
      </c>
      <c r="BK13" s="4">
        <v>0</v>
      </c>
      <c r="BL13" s="4">
        <v>67</v>
      </c>
      <c r="BM13" s="4">
        <v>78</v>
      </c>
      <c r="BN13" s="4">
        <v>58</v>
      </c>
      <c r="BO13" s="4">
        <v>23</v>
      </c>
      <c r="BP13" s="4">
        <v>43</v>
      </c>
      <c r="BQ13" s="4">
        <v>217</v>
      </c>
      <c r="BR13" s="4">
        <v>19</v>
      </c>
      <c r="BS13" s="4">
        <v>147</v>
      </c>
      <c r="BT13" s="4">
        <v>145</v>
      </c>
      <c r="BU13" s="4">
        <v>182</v>
      </c>
      <c r="BV13" s="4">
        <v>8</v>
      </c>
      <c r="BW13" s="4">
        <v>138</v>
      </c>
      <c r="BX13" s="4">
        <v>481</v>
      </c>
      <c r="BY13" s="4">
        <v>357</v>
      </c>
      <c r="BZ13" s="4">
        <v>518</v>
      </c>
      <c r="CA13" s="4">
        <v>108</v>
      </c>
      <c r="CB13" s="4">
        <v>370</v>
      </c>
      <c r="CC13" s="4">
        <v>17</v>
      </c>
      <c r="CD13" s="4">
        <v>13770</v>
      </c>
      <c r="CE13" s="3"/>
    </row>
    <row r="14" spans="1:83" s="5" customFormat="1" x14ac:dyDescent="0.25">
      <c r="A14" s="7">
        <v>11</v>
      </c>
      <c r="B14" s="5" t="s">
        <v>85</v>
      </c>
      <c r="C14" s="5">
        <f>C13/C12*100</f>
        <v>29.927007299270077</v>
      </c>
      <c r="D14" s="5">
        <f t="shared" ref="D14:F14" si="2">D13/D12*100</f>
        <v>20</v>
      </c>
      <c r="E14" s="5">
        <f t="shared" si="2"/>
        <v>21.91977077363897</v>
      </c>
      <c r="F14" s="5">
        <f t="shared" si="2"/>
        <v>21.478060046189377</v>
      </c>
      <c r="G14" s="5">
        <f t="shared" ref="G14" si="3">G13/G12*100</f>
        <v>19.35483870967742</v>
      </c>
      <c r="H14" s="5">
        <f t="shared" ref="H14:I14" si="4">H13/H12*100</f>
        <v>21.546961325966851</v>
      </c>
      <c r="I14" s="5">
        <f t="shared" si="4"/>
        <v>24.907063197026023</v>
      </c>
      <c r="J14" s="5">
        <f t="shared" ref="J14" si="5">J13/J12*100</f>
        <v>25.352112676056336</v>
      </c>
      <c r="K14" s="5">
        <f t="shared" ref="K14:L14" si="6">K13/K12*100</f>
        <v>24.541284403669724</v>
      </c>
      <c r="L14" s="5">
        <f t="shared" si="6"/>
        <v>21.922626025791324</v>
      </c>
      <c r="M14" s="5">
        <f t="shared" ref="M14" si="7">M13/M12*100</f>
        <v>14.130434782608695</v>
      </c>
      <c r="N14" s="5">
        <f t="shared" ref="N14:O14" si="8">N13/N12*100</f>
        <v>22.668947818648416</v>
      </c>
      <c r="O14" s="5">
        <f t="shared" si="8"/>
        <v>19.825327510917031</v>
      </c>
      <c r="P14" s="5">
        <f t="shared" ref="P14" si="9">P13/P12*100</f>
        <v>21.837160751565762</v>
      </c>
      <c r="Q14" s="5">
        <f t="shared" ref="Q14:R14" si="10">Q13/Q12*100</f>
        <v>22.697368421052634</v>
      </c>
      <c r="R14" s="5">
        <f t="shared" si="10"/>
        <v>20.711974110032365</v>
      </c>
      <c r="S14" s="5">
        <f t="shared" ref="S14" si="11">S13/S12*100</f>
        <v>20.5</v>
      </c>
      <c r="T14" s="5">
        <f t="shared" ref="T14:U14" si="12">T13/T12*100</f>
        <v>16.030534351145036</v>
      </c>
      <c r="U14" s="5">
        <f t="shared" si="12"/>
        <v>21.865715983363042</v>
      </c>
      <c r="V14" s="5">
        <f t="shared" ref="V14" si="13">V13/V12*100</f>
        <v>21.666666666666668</v>
      </c>
      <c r="W14" s="5">
        <f t="shared" ref="W14:X14" si="14">W13/W12*100</f>
        <v>21.268656716417912</v>
      </c>
      <c r="X14" s="5">
        <f t="shared" si="14"/>
        <v>17.031630170316301</v>
      </c>
      <c r="Y14" s="5">
        <f t="shared" ref="Y14" si="15">Y13/Y12*100</f>
        <v>20.918367346938776</v>
      </c>
      <c r="Z14" s="5">
        <f t="shared" ref="Z14:AA14" si="16">Z13/Z12*100</f>
        <v>19.946808510638299</v>
      </c>
      <c r="AA14" s="5">
        <f t="shared" si="16"/>
        <v>20.34269048487058</v>
      </c>
      <c r="AB14" s="5">
        <f t="shared" ref="AB14" si="17">AB13/AB12*100</f>
        <v>20.650406504065042</v>
      </c>
      <c r="AC14" s="5">
        <f t="shared" ref="AC14:AD14" si="18">AC13/AC12*100</f>
        <v>21.785513756316675</v>
      </c>
      <c r="AD14" s="5">
        <f t="shared" si="18"/>
        <v>21.481757259865972</v>
      </c>
      <c r="AE14" s="5">
        <f t="shared" ref="AE14" si="19">AE13/AE12*100</f>
        <v>17.777777777777779</v>
      </c>
      <c r="AF14" s="5">
        <f t="shared" ref="AF14:AG14" si="20">AF13/AF12*100</f>
        <v>20.87912087912088</v>
      </c>
      <c r="AG14" s="5">
        <f t="shared" si="20"/>
        <v>18.124006359300477</v>
      </c>
      <c r="AH14" s="5">
        <f t="shared" ref="AH14" si="21">AH13/AH12*100</f>
        <v>22.160664819944596</v>
      </c>
      <c r="AI14" s="5">
        <f t="shared" ref="AI14:AJ14" si="22">AI13/AI12*100</f>
        <v>22.513368983957218</v>
      </c>
      <c r="AJ14" s="5">
        <f t="shared" si="22"/>
        <v>24.46043165467626</v>
      </c>
      <c r="AK14" s="5">
        <f t="shared" ref="AK14" si="23">AK13/AK12*100</f>
        <v>19.94459833795014</v>
      </c>
      <c r="AL14" s="5">
        <f t="shared" ref="AL14:AM14" si="24">AL13/AL12*100</f>
        <v>25.733855185909981</v>
      </c>
      <c r="AM14" s="5">
        <f t="shared" si="24"/>
        <v>20.554550934297769</v>
      </c>
      <c r="AN14" s="5">
        <f t="shared" ref="AN14" si="25">AN13/AN12*100</f>
        <v>19.411764705882355</v>
      </c>
      <c r="AO14" s="5">
        <f t="shared" ref="AO14:AP14" si="26">AO13/AO12*100</f>
        <v>15.800415800415802</v>
      </c>
      <c r="AP14" s="5">
        <f t="shared" si="26"/>
        <v>26.599326599326602</v>
      </c>
      <c r="AQ14" s="5">
        <f t="shared" ref="AQ14" si="27">AQ13/AQ12*100</f>
        <v>21.621621621621621</v>
      </c>
      <c r="AR14" s="5">
        <f t="shared" ref="AR14:AS14" si="28">AR13/AR12*100</f>
        <v>14.084507042253522</v>
      </c>
      <c r="AS14" s="5">
        <f t="shared" si="28"/>
        <v>21.934604904632153</v>
      </c>
      <c r="AT14" s="5">
        <f t="shared" ref="AT14" si="29">AT13/AT12*100</f>
        <v>27.202072538860104</v>
      </c>
      <c r="AU14" s="5">
        <f t="shared" ref="AU14:AV14" si="30">AU13/AU12*100</f>
        <v>19.218087611869993</v>
      </c>
      <c r="AV14" s="5">
        <f t="shared" si="30"/>
        <v>23.044639450591379</v>
      </c>
      <c r="AW14" s="5">
        <f t="shared" ref="AW14" si="31">AW13/AW12*100</f>
        <v>19.198508853681268</v>
      </c>
      <c r="AX14" s="5">
        <f t="shared" ref="AX14:AY14" si="32">AX13/AX12*100</f>
        <v>19.474497681607421</v>
      </c>
      <c r="AY14" s="5">
        <f t="shared" si="32"/>
        <v>25.670498084291189</v>
      </c>
      <c r="AZ14" s="5">
        <f t="shared" ref="AZ14" si="33">AZ13/AZ12*100</f>
        <v>21.541155866900176</v>
      </c>
      <c r="BA14" s="5">
        <f t="shared" ref="BA14:BB14" si="34">BA13/BA12*100</f>
        <v>20.609318996415769</v>
      </c>
      <c r="BB14" s="5">
        <f t="shared" si="34"/>
        <v>14.732965009208105</v>
      </c>
      <c r="BC14" s="5">
        <f t="shared" ref="BC14" si="35">BC13/BC12*100</f>
        <v>23.897911832946637</v>
      </c>
      <c r="BD14" s="5">
        <f t="shared" ref="BD14:BE14" si="36">BD13/BD12*100</f>
        <v>22.846441947565545</v>
      </c>
      <c r="BE14" s="5">
        <f t="shared" si="36"/>
        <v>20.333333333333332</v>
      </c>
      <c r="BF14" s="5">
        <f t="shared" ref="BF14" si="37">BF13/BF12*100</f>
        <v>26.640926640926644</v>
      </c>
      <c r="BG14" s="5">
        <f t="shared" ref="BG14:BH14" si="38">BG13/BG12*100</f>
        <v>20.263157894736842</v>
      </c>
      <c r="BH14" s="5">
        <f t="shared" si="38"/>
        <v>14.410480349344979</v>
      </c>
      <c r="BI14" s="5">
        <f t="shared" ref="BI14" si="39">BI13/BI12*100</f>
        <v>12.2568093385214</v>
      </c>
      <c r="BJ14" s="5">
        <f t="shared" ref="BJ14:BK14" si="40">BJ13/BJ12*100</f>
        <v>16.666666666666664</v>
      </c>
      <c r="BK14" s="5">
        <f t="shared" si="40"/>
        <v>0</v>
      </c>
      <c r="BL14" s="5">
        <f t="shared" ref="BL14" si="41">BL13/BL12*100</f>
        <v>18.715083798882681</v>
      </c>
      <c r="BM14" s="5">
        <f t="shared" ref="BM14:BN14" si="42">BM13/BM12*100</f>
        <v>20.051413881748072</v>
      </c>
      <c r="BN14" s="5">
        <f t="shared" si="42"/>
        <v>15.977961432506888</v>
      </c>
      <c r="BO14" s="5">
        <f t="shared" ref="BO14" si="43">BO13/BO12*100</f>
        <v>11.111111111111111</v>
      </c>
      <c r="BP14" s="5">
        <f t="shared" ref="BP14:BQ14" si="44">BP13/BP12*100</f>
        <v>17.99163179916318</v>
      </c>
      <c r="BQ14" s="5">
        <f t="shared" si="44"/>
        <v>22.440537745604964</v>
      </c>
      <c r="BR14" s="5">
        <f t="shared" ref="BR14" si="45">BR13/BR12*100</f>
        <v>16.964285714285715</v>
      </c>
      <c r="BS14" s="5">
        <f t="shared" ref="BS14:BT14" si="46">BS13/BS12*100</f>
        <v>26.296958855098389</v>
      </c>
      <c r="BT14" s="5">
        <f t="shared" si="46"/>
        <v>20.743919885550788</v>
      </c>
      <c r="BU14" s="5">
        <f t="shared" ref="BU14" si="47">BU13/BU12*100</f>
        <v>19.718309859154928</v>
      </c>
      <c r="BV14" s="5">
        <f t="shared" ref="BV14:BW14" si="48">BV13/BV12*100</f>
        <v>17.391304347826086</v>
      </c>
      <c r="BW14" s="5">
        <f t="shared" si="48"/>
        <v>26.38623326959847</v>
      </c>
      <c r="BX14" s="5">
        <f t="shared" ref="BX14" si="49">BX13/BX12*100</f>
        <v>21.189427312775329</v>
      </c>
      <c r="BY14" s="5">
        <f t="shared" ref="BY14:BZ14" si="50">BY13/BY12*100</f>
        <v>24.137931034482758</v>
      </c>
      <c r="BZ14" s="5">
        <f t="shared" si="50"/>
        <v>20.629231381919556</v>
      </c>
      <c r="CA14" s="5">
        <f t="shared" ref="CA14" si="51">CA13/CA12*100</f>
        <v>21.052631578947366</v>
      </c>
      <c r="CB14" s="5">
        <f t="shared" ref="CB14:CC14" si="52">CB13/CB12*100</f>
        <v>21.599532983070635</v>
      </c>
      <c r="CC14" s="5">
        <f t="shared" si="52"/>
        <v>15.315315315315313</v>
      </c>
      <c r="CD14" s="5">
        <f t="shared" ref="CD14" si="53">CD13/CD12*100</f>
        <v>21.12546408517689</v>
      </c>
      <c r="CE14" s="3"/>
    </row>
    <row r="15" spans="1:83" x14ac:dyDescent="0.25">
      <c r="A15" s="7">
        <v>12</v>
      </c>
    </row>
    <row r="16" spans="1:83" x14ac:dyDescent="0.25">
      <c r="A16" s="7">
        <v>13</v>
      </c>
      <c r="B16" s="8" t="s">
        <v>110</v>
      </c>
    </row>
    <row r="17" spans="1:83" s="4" customFormat="1" x14ac:dyDescent="0.25">
      <c r="A17" s="2">
        <v>14</v>
      </c>
      <c r="B17" s="4" t="s">
        <v>80</v>
      </c>
      <c r="C17" s="4">
        <v>66</v>
      </c>
      <c r="D17" s="4">
        <v>53</v>
      </c>
      <c r="E17" s="4">
        <v>1006</v>
      </c>
      <c r="F17" s="4">
        <v>1698</v>
      </c>
      <c r="G17" s="4">
        <v>146</v>
      </c>
      <c r="H17" s="4">
        <v>291</v>
      </c>
      <c r="I17" s="4">
        <v>2329</v>
      </c>
      <c r="J17" s="4">
        <v>39</v>
      </c>
      <c r="K17" s="4">
        <v>5195</v>
      </c>
      <c r="L17" s="4">
        <v>6033</v>
      </c>
      <c r="M17" s="4">
        <v>8</v>
      </c>
      <c r="N17" s="4">
        <v>130</v>
      </c>
      <c r="O17" s="4">
        <v>2242</v>
      </c>
      <c r="P17" s="4">
        <v>15601</v>
      </c>
      <c r="Q17" s="4">
        <v>17</v>
      </c>
      <c r="R17" s="4">
        <v>76</v>
      </c>
      <c r="S17" s="4">
        <v>53</v>
      </c>
      <c r="T17" s="4">
        <v>2112</v>
      </c>
      <c r="U17" s="4">
        <v>146</v>
      </c>
      <c r="V17" s="4">
        <v>1825</v>
      </c>
      <c r="W17" s="4">
        <v>22</v>
      </c>
      <c r="X17" s="4">
        <v>3684</v>
      </c>
      <c r="Y17" s="4">
        <v>58</v>
      </c>
      <c r="Z17" s="4">
        <v>92</v>
      </c>
      <c r="AA17" s="4">
        <v>1078</v>
      </c>
      <c r="AB17" s="4">
        <v>7477</v>
      </c>
      <c r="AC17" s="4">
        <v>3441</v>
      </c>
      <c r="AD17" s="4">
        <v>1120</v>
      </c>
      <c r="AE17" s="4">
        <v>40</v>
      </c>
      <c r="AF17" s="4">
        <v>45</v>
      </c>
      <c r="AG17" s="4">
        <v>1154</v>
      </c>
      <c r="AH17" s="4">
        <v>109</v>
      </c>
      <c r="AI17" s="4">
        <v>8705</v>
      </c>
      <c r="AJ17" s="4">
        <v>29</v>
      </c>
      <c r="AK17" s="4">
        <v>2855</v>
      </c>
      <c r="AL17" s="4">
        <v>3440</v>
      </c>
      <c r="AM17" s="4">
        <v>498</v>
      </c>
      <c r="AN17" s="4">
        <v>30</v>
      </c>
      <c r="AO17" s="4">
        <v>302</v>
      </c>
      <c r="AP17" s="4">
        <v>3780</v>
      </c>
      <c r="AQ17" s="4">
        <v>80</v>
      </c>
      <c r="AR17" s="4">
        <v>1489</v>
      </c>
      <c r="AS17" s="4">
        <v>1978</v>
      </c>
      <c r="AT17" s="4">
        <v>11230</v>
      </c>
      <c r="AU17" s="4">
        <v>5831</v>
      </c>
      <c r="AV17" s="4">
        <v>501</v>
      </c>
      <c r="AW17" s="4">
        <v>533</v>
      </c>
      <c r="AX17" s="4">
        <v>122</v>
      </c>
      <c r="AY17" s="4">
        <v>9267</v>
      </c>
      <c r="AZ17" s="4">
        <v>1580</v>
      </c>
      <c r="BA17" s="4">
        <v>243</v>
      </c>
      <c r="BB17" s="4">
        <v>3070</v>
      </c>
      <c r="BC17" s="4">
        <v>1546</v>
      </c>
      <c r="BD17" s="4">
        <v>66</v>
      </c>
      <c r="BE17" s="4">
        <v>78</v>
      </c>
      <c r="BF17" s="4">
        <v>29</v>
      </c>
      <c r="BG17" s="4">
        <v>678</v>
      </c>
      <c r="BH17" s="4">
        <v>61</v>
      </c>
      <c r="BI17" s="4">
        <v>1403</v>
      </c>
      <c r="BJ17" s="4">
        <v>18</v>
      </c>
      <c r="BK17" s="4">
        <v>0</v>
      </c>
      <c r="BL17" s="4">
        <v>66</v>
      </c>
      <c r="BM17" s="4">
        <v>62</v>
      </c>
      <c r="BN17" s="4">
        <v>1970</v>
      </c>
      <c r="BO17" s="4">
        <v>40</v>
      </c>
      <c r="BP17" s="4">
        <v>228</v>
      </c>
      <c r="BQ17" s="4">
        <v>175</v>
      </c>
      <c r="BR17" s="4">
        <v>13</v>
      </c>
      <c r="BS17" s="4">
        <v>73</v>
      </c>
      <c r="BT17" s="4">
        <v>222</v>
      </c>
      <c r="BU17" s="4">
        <v>212</v>
      </c>
      <c r="BV17" s="4">
        <v>0</v>
      </c>
      <c r="BW17" s="4">
        <v>5887</v>
      </c>
      <c r="BX17" s="4">
        <v>6425</v>
      </c>
      <c r="BY17" s="4">
        <v>421</v>
      </c>
      <c r="BZ17" s="4">
        <v>13892</v>
      </c>
      <c r="CA17" s="4">
        <v>1020</v>
      </c>
      <c r="CB17" s="4">
        <v>1434</v>
      </c>
      <c r="CC17" s="4">
        <v>22</v>
      </c>
      <c r="CD17" s="4">
        <v>150417</v>
      </c>
      <c r="CE17" s="3"/>
    </row>
    <row r="18" spans="1:83" s="4" customFormat="1" x14ac:dyDescent="0.25">
      <c r="A18" s="7">
        <v>15</v>
      </c>
      <c r="B18" s="4" t="s">
        <v>81</v>
      </c>
      <c r="C18" s="4">
        <f>C5</f>
        <v>1487</v>
      </c>
      <c r="D18" s="4">
        <f t="shared" ref="D18:BO18" si="54">D5</f>
        <v>1269</v>
      </c>
      <c r="E18" s="4">
        <f t="shared" si="54"/>
        <v>15738</v>
      </c>
      <c r="F18" s="4">
        <f t="shared" si="54"/>
        <v>15496</v>
      </c>
      <c r="G18" s="4">
        <f t="shared" si="54"/>
        <v>4021</v>
      </c>
      <c r="H18" s="4">
        <f t="shared" si="54"/>
        <v>7298</v>
      </c>
      <c r="I18" s="4">
        <f t="shared" si="54"/>
        <v>14942</v>
      </c>
      <c r="J18" s="4">
        <f t="shared" si="54"/>
        <v>1588</v>
      </c>
      <c r="K18" s="4">
        <f t="shared" si="54"/>
        <v>26500</v>
      </c>
      <c r="L18" s="4">
        <f t="shared" si="54"/>
        <v>25577</v>
      </c>
      <c r="M18" s="4">
        <f t="shared" si="54"/>
        <v>688</v>
      </c>
      <c r="N18" s="4">
        <f t="shared" si="54"/>
        <v>4779</v>
      </c>
      <c r="O18" s="4">
        <f t="shared" si="54"/>
        <v>16350</v>
      </c>
      <c r="P18" s="4">
        <f t="shared" si="54"/>
        <v>52998</v>
      </c>
      <c r="Q18" s="4">
        <f t="shared" si="54"/>
        <v>1471</v>
      </c>
      <c r="R18" s="4">
        <f t="shared" si="54"/>
        <v>2637</v>
      </c>
      <c r="S18" s="4">
        <f t="shared" si="54"/>
        <v>2022</v>
      </c>
      <c r="T18" s="4">
        <f t="shared" si="54"/>
        <v>16140</v>
      </c>
      <c r="U18" s="4">
        <f t="shared" si="54"/>
        <v>5060</v>
      </c>
      <c r="V18" s="4">
        <f t="shared" si="54"/>
        <v>17547</v>
      </c>
      <c r="W18" s="4">
        <f t="shared" si="54"/>
        <v>1109</v>
      </c>
      <c r="X18" s="4">
        <f t="shared" si="54"/>
        <v>19470</v>
      </c>
      <c r="Y18" s="4">
        <f t="shared" si="54"/>
        <v>2289</v>
      </c>
      <c r="Z18" s="4">
        <f t="shared" si="54"/>
        <v>3620</v>
      </c>
      <c r="AA18" s="4">
        <f t="shared" si="54"/>
        <v>16143</v>
      </c>
      <c r="AB18" s="4">
        <f t="shared" si="54"/>
        <v>20320</v>
      </c>
      <c r="AC18" s="4">
        <f t="shared" si="54"/>
        <v>34710</v>
      </c>
      <c r="AD18" s="4">
        <f t="shared" si="54"/>
        <v>9124</v>
      </c>
      <c r="AE18" s="4">
        <f t="shared" si="54"/>
        <v>1576</v>
      </c>
      <c r="AF18" s="4">
        <f t="shared" si="54"/>
        <v>597</v>
      </c>
      <c r="AG18" s="4">
        <f t="shared" si="54"/>
        <v>10230</v>
      </c>
      <c r="AH18" s="4">
        <f t="shared" si="54"/>
        <v>2669</v>
      </c>
      <c r="AI18" s="4">
        <f t="shared" si="54"/>
        <v>35001</v>
      </c>
      <c r="AJ18" s="4">
        <f t="shared" si="54"/>
        <v>2095</v>
      </c>
      <c r="AK18" s="4">
        <f t="shared" si="54"/>
        <v>19175</v>
      </c>
      <c r="AL18" s="4">
        <f t="shared" si="54"/>
        <v>20685</v>
      </c>
      <c r="AM18" s="4">
        <f t="shared" si="54"/>
        <v>9756</v>
      </c>
      <c r="AN18" s="4">
        <f t="shared" si="54"/>
        <v>835</v>
      </c>
      <c r="AO18" s="4">
        <f t="shared" si="54"/>
        <v>6853</v>
      </c>
      <c r="AP18" s="4">
        <f t="shared" si="54"/>
        <v>16168</v>
      </c>
      <c r="AQ18" s="4">
        <f t="shared" si="54"/>
        <v>1258</v>
      </c>
      <c r="AR18" s="4">
        <f t="shared" si="54"/>
        <v>8673</v>
      </c>
      <c r="AS18" s="4">
        <f t="shared" si="54"/>
        <v>14405</v>
      </c>
      <c r="AT18" s="4">
        <f t="shared" si="54"/>
        <v>21741</v>
      </c>
      <c r="AU18" s="4">
        <f t="shared" si="54"/>
        <v>26323</v>
      </c>
      <c r="AV18" s="4">
        <f t="shared" si="54"/>
        <v>7333</v>
      </c>
      <c r="AW18" s="4">
        <f t="shared" si="54"/>
        <v>6677</v>
      </c>
      <c r="AX18" s="4">
        <f t="shared" si="54"/>
        <v>3542</v>
      </c>
      <c r="AY18" s="4">
        <f t="shared" si="54"/>
        <v>26849</v>
      </c>
      <c r="AZ18" s="4">
        <f t="shared" si="54"/>
        <v>15042</v>
      </c>
      <c r="BA18" s="4">
        <f t="shared" si="54"/>
        <v>4892</v>
      </c>
      <c r="BB18" s="4">
        <f t="shared" si="54"/>
        <v>18461</v>
      </c>
      <c r="BC18" s="4">
        <f t="shared" si="54"/>
        <v>20749</v>
      </c>
      <c r="BD18" s="4">
        <f t="shared" si="54"/>
        <v>1957</v>
      </c>
      <c r="BE18" s="4">
        <f t="shared" si="54"/>
        <v>2253</v>
      </c>
      <c r="BF18" s="4">
        <f t="shared" si="54"/>
        <v>1627</v>
      </c>
      <c r="BG18" s="4">
        <f t="shared" si="54"/>
        <v>9845</v>
      </c>
      <c r="BH18" s="4">
        <f t="shared" si="54"/>
        <v>1270</v>
      </c>
      <c r="BI18" s="4">
        <f t="shared" si="54"/>
        <v>8226</v>
      </c>
      <c r="BJ18" s="4">
        <f t="shared" si="54"/>
        <v>809</v>
      </c>
      <c r="BK18" s="4">
        <f t="shared" si="54"/>
        <v>248</v>
      </c>
      <c r="BL18" s="4">
        <f t="shared" si="54"/>
        <v>3497</v>
      </c>
      <c r="BM18" s="4">
        <f t="shared" si="54"/>
        <v>2034</v>
      </c>
      <c r="BN18" s="4">
        <f t="shared" si="54"/>
        <v>11470</v>
      </c>
      <c r="BO18" s="4">
        <f t="shared" si="54"/>
        <v>1129</v>
      </c>
      <c r="BP18" s="4">
        <f t="shared" ref="BP18:CD18" si="55">BP5</f>
        <v>4575</v>
      </c>
      <c r="BQ18" s="4">
        <f t="shared" si="55"/>
        <v>2611</v>
      </c>
      <c r="BR18" s="4">
        <f t="shared" si="55"/>
        <v>635</v>
      </c>
      <c r="BS18" s="4">
        <f t="shared" si="55"/>
        <v>3714</v>
      </c>
      <c r="BT18" s="4">
        <f t="shared" si="55"/>
        <v>4560</v>
      </c>
      <c r="BU18" s="4">
        <f t="shared" si="55"/>
        <v>5456</v>
      </c>
      <c r="BV18" s="4">
        <f t="shared" si="55"/>
        <v>374</v>
      </c>
      <c r="BW18" s="4">
        <f t="shared" si="55"/>
        <v>23507</v>
      </c>
      <c r="BX18" s="4">
        <f t="shared" si="55"/>
        <v>30207</v>
      </c>
      <c r="BY18" s="4">
        <f t="shared" si="55"/>
        <v>6141</v>
      </c>
      <c r="BZ18" s="4">
        <f t="shared" si="55"/>
        <v>38336</v>
      </c>
      <c r="CA18" s="4">
        <f t="shared" si="55"/>
        <v>7257</v>
      </c>
      <c r="CB18" s="4">
        <f t="shared" si="55"/>
        <v>20829</v>
      </c>
      <c r="CC18" s="4">
        <f t="shared" si="55"/>
        <v>741</v>
      </c>
      <c r="CD18" s="4">
        <f t="shared" si="55"/>
        <v>835292</v>
      </c>
      <c r="CE18" s="3"/>
    </row>
    <row r="19" spans="1:83" s="5" customFormat="1" x14ac:dyDescent="0.25">
      <c r="A19" s="7">
        <v>16</v>
      </c>
      <c r="B19" s="5" t="s">
        <v>82</v>
      </c>
      <c r="C19" s="5">
        <f>C17/C18*100</f>
        <v>4.4384667114996637</v>
      </c>
      <c r="D19" s="5">
        <f t="shared" ref="D19:E19" si="56">D17/D18*100</f>
        <v>4.1765169424743886</v>
      </c>
      <c r="E19" s="5">
        <f t="shared" si="56"/>
        <v>6.3921718134451648</v>
      </c>
      <c r="F19" s="5">
        <f>F17/F18*100</f>
        <v>10.957666494579247</v>
      </c>
      <c r="G19" s="5">
        <f t="shared" ref="G19" si="57">G17/G18*100</f>
        <v>3.6309375777169861</v>
      </c>
      <c r="H19" s="5">
        <f t="shared" ref="H19" si="58">H17/H18*100</f>
        <v>3.9873938065223351</v>
      </c>
      <c r="I19" s="5">
        <f t="shared" ref="I19:K19" si="59">I17/I18*100</f>
        <v>15.58693615312542</v>
      </c>
      <c r="J19" s="5">
        <f t="shared" si="59"/>
        <v>2.4559193954659948</v>
      </c>
      <c r="K19" s="5">
        <f t="shared" si="59"/>
        <v>19.60377358490566</v>
      </c>
      <c r="L19" s="5">
        <f t="shared" ref="L19" si="60">L17/L18*100</f>
        <v>23.587598232787268</v>
      </c>
      <c r="M19" s="5">
        <f t="shared" ref="M19:O19" si="61">M17/M18*100</f>
        <v>1.1627906976744187</v>
      </c>
      <c r="N19" s="5">
        <f t="shared" si="61"/>
        <v>2.720234358652438</v>
      </c>
      <c r="O19" s="5">
        <f t="shared" si="61"/>
        <v>13.712538226299694</v>
      </c>
      <c r="P19" s="5">
        <f t="shared" ref="P19" si="62">P17/P18*100</f>
        <v>29.436959885278689</v>
      </c>
      <c r="Q19" s="5">
        <f t="shared" ref="Q19:S19" si="63">Q17/Q18*100</f>
        <v>1.1556764106050306</v>
      </c>
      <c r="R19" s="5">
        <f t="shared" si="63"/>
        <v>2.8820629503223358</v>
      </c>
      <c r="S19" s="5">
        <f t="shared" si="63"/>
        <v>2.6211671612265084</v>
      </c>
      <c r="T19" s="5">
        <f t="shared" ref="T19" si="64">T17/T18*100</f>
        <v>13.085501858736059</v>
      </c>
      <c r="U19" s="5">
        <f t="shared" ref="U19:W19" si="65">U17/U18*100</f>
        <v>2.8853754940711465</v>
      </c>
      <c r="V19" s="5">
        <f t="shared" si="65"/>
        <v>10.400638285746851</v>
      </c>
      <c r="W19" s="5">
        <f t="shared" si="65"/>
        <v>1.9837691614066726</v>
      </c>
      <c r="X19" s="5">
        <f t="shared" ref="X19" si="66">X17/X18*100</f>
        <v>18.921417565485363</v>
      </c>
      <c r="Y19" s="5">
        <f t="shared" ref="Y19:AA19" si="67">Y17/Y18*100</f>
        <v>2.5338575797291396</v>
      </c>
      <c r="Z19" s="5">
        <f t="shared" si="67"/>
        <v>2.541436464088398</v>
      </c>
      <c r="AA19" s="5">
        <f t="shared" si="67"/>
        <v>6.6778170104689334</v>
      </c>
      <c r="AB19" s="5">
        <f t="shared" ref="AB19" si="68">AB17/AB18*100</f>
        <v>36.796259842519689</v>
      </c>
      <c r="AC19" s="5">
        <f t="shared" ref="AC19:AE19" si="69">AC17/AC18*100</f>
        <v>9.9135695764909251</v>
      </c>
      <c r="AD19" s="5">
        <f t="shared" si="69"/>
        <v>12.275317843051294</v>
      </c>
      <c r="AE19" s="5">
        <f t="shared" si="69"/>
        <v>2.5380710659898478</v>
      </c>
      <c r="AF19" s="5">
        <f t="shared" ref="AF19" si="70">AF17/AF18*100</f>
        <v>7.5376884422110546</v>
      </c>
      <c r="AG19" s="5">
        <f t="shared" ref="AG19:AI19" si="71">AG17/AG18*100</f>
        <v>11.280547409579668</v>
      </c>
      <c r="AH19" s="5">
        <f t="shared" si="71"/>
        <v>4.0839265642562763</v>
      </c>
      <c r="AI19" s="5">
        <f t="shared" si="71"/>
        <v>24.870717979486301</v>
      </c>
      <c r="AJ19" s="5">
        <f t="shared" ref="AJ19" si="72">AJ17/AJ18*100</f>
        <v>1.3842482100238664</v>
      </c>
      <c r="AK19" s="5">
        <f t="shared" ref="AK19:AM19" si="73">AK17/AK18*100</f>
        <v>14.889178617992178</v>
      </c>
      <c r="AL19" s="5">
        <f t="shared" si="73"/>
        <v>16.630408508581098</v>
      </c>
      <c r="AM19" s="5">
        <f t="shared" si="73"/>
        <v>5.1045510455104557</v>
      </c>
      <c r="AN19" s="5">
        <f t="shared" ref="AN19" si="74">AN17/AN18*100</f>
        <v>3.5928143712574849</v>
      </c>
      <c r="AO19" s="5">
        <f t="shared" ref="AO19:AQ19" si="75">AO17/AO18*100</f>
        <v>4.4068291259302494</v>
      </c>
      <c r="AP19" s="5">
        <f t="shared" si="75"/>
        <v>23.379515091538842</v>
      </c>
      <c r="AQ19" s="5">
        <f t="shared" si="75"/>
        <v>6.359300476947535</v>
      </c>
      <c r="AR19" s="5">
        <f t="shared" ref="AR19" si="76">AR17/AR18*100</f>
        <v>17.168223221491989</v>
      </c>
      <c r="AS19" s="5">
        <f t="shared" ref="AS19:AU19" si="77">AS17/AS18*100</f>
        <v>13.73134328358209</v>
      </c>
      <c r="AT19" s="5">
        <f t="shared" si="77"/>
        <v>51.653557794029716</v>
      </c>
      <c r="AU19" s="5">
        <f t="shared" si="77"/>
        <v>22.151730425863313</v>
      </c>
      <c r="AV19" s="5">
        <f t="shared" ref="AV19" si="78">AV17/AV18*100</f>
        <v>6.8321287331242333</v>
      </c>
      <c r="AW19" s="5">
        <f t="shared" ref="AW19:AY19" si="79">AW17/AW18*100</f>
        <v>7.9826269282611957</v>
      </c>
      <c r="AX19" s="5">
        <f t="shared" si="79"/>
        <v>3.4443817052512706</v>
      </c>
      <c r="AY19" s="5">
        <f t="shared" si="79"/>
        <v>34.515251964691423</v>
      </c>
      <c r="AZ19" s="5">
        <f t="shared" ref="AZ19" si="80">AZ17/AZ18*100</f>
        <v>10.50392235075123</v>
      </c>
      <c r="BA19" s="5">
        <f t="shared" ref="BA19:BC19" si="81">BA17/BA18*100</f>
        <v>4.9672935404742438</v>
      </c>
      <c r="BB19" s="5">
        <f t="shared" si="81"/>
        <v>16.629651698174531</v>
      </c>
      <c r="BC19" s="5">
        <f t="shared" si="81"/>
        <v>7.4509614921201024</v>
      </c>
      <c r="BD19" s="5">
        <f t="shared" ref="BD19" si="82">BD17/BD18*100</f>
        <v>3.372508942258559</v>
      </c>
      <c r="BE19" s="5">
        <f t="shared" ref="BE19:BG19" si="83">BE17/BE18*100</f>
        <v>3.4620505992010648</v>
      </c>
      <c r="BF19" s="5">
        <f t="shared" si="83"/>
        <v>1.782421634910879</v>
      </c>
      <c r="BG19" s="5">
        <f t="shared" si="83"/>
        <v>6.8867445403758252</v>
      </c>
      <c r="BH19" s="5">
        <f t="shared" ref="BH19" si="84">BH17/BH18*100</f>
        <v>4.8031496062992129</v>
      </c>
      <c r="BI19" s="5">
        <f t="shared" ref="BI19:BK19" si="85">BI17/BI18*100</f>
        <v>17.055677121322635</v>
      </c>
      <c r="BJ19" s="5">
        <f t="shared" si="85"/>
        <v>2.2249690976514214</v>
      </c>
      <c r="BK19" s="5">
        <f t="shared" si="85"/>
        <v>0</v>
      </c>
      <c r="BL19" s="5">
        <f t="shared" ref="BL19" si="86">BL17/BL18*100</f>
        <v>1.8873319988561625</v>
      </c>
      <c r="BM19" s="5">
        <f t="shared" ref="BM19:BO19" si="87">BM17/BM18*100</f>
        <v>3.0481809242871192</v>
      </c>
      <c r="BN19" s="5">
        <f t="shared" si="87"/>
        <v>17.175239755884917</v>
      </c>
      <c r="BO19" s="5">
        <f t="shared" si="87"/>
        <v>3.5429583702391501</v>
      </c>
      <c r="BP19" s="5">
        <f t="shared" ref="BP19" si="88">BP17/BP18*100</f>
        <v>4.9836065573770494</v>
      </c>
      <c r="BQ19" s="5">
        <f t="shared" ref="BQ19:BS19" si="89">BQ17/BQ18*100</f>
        <v>6.7024128686327078</v>
      </c>
      <c r="BR19" s="5">
        <f t="shared" si="89"/>
        <v>2.0472440944881889</v>
      </c>
      <c r="BS19" s="5">
        <f t="shared" si="89"/>
        <v>1.9655358104469574</v>
      </c>
      <c r="BT19" s="5">
        <f t="shared" ref="BT19" si="90">BT17/BT18*100</f>
        <v>4.8684210526315788</v>
      </c>
      <c r="BU19" s="5">
        <f t="shared" ref="BU19:BW19" si="91">BU17/BU18*100</f>
        <v>3.8856304985337244</v>
      </c>
      <c r="BV19" s="5">
        <f t="shared" si="91"/>
        <v>0</v>
      </c>
      <c r="BW19" s="5">
        <f t="shared" si="91"/>
        <v>25.043604032841284</v>
      </c>
      <c r="BX19" s="5">
        <f t="shared" ref="BX19" si="92">BX17/BX18*100</f>
        <v>21.269904326811666</v>
      </c>
      <c r="BY19" s="5">
        <f t="shared" ref="BY19:CA19" si="93">BY17/BY18*100</f>
        <v>6.8555609835531675</v>
      </c>
      <c r="BZ19" s="5">
        <f t="shared" si="93"/>
        <v>36.237479131886481</v>
      </c>
      <c r="CA19" s="5">
        <f t="shared" si="93"/>
        <v>14.055394791236047</v>
      </c>
      <c r="CB19" s="5">
        <f t="shared" ref="CB19" si="94">CB17/CB18*100</f>
        <v>6.8846320034567183</v>
      </c>
      <c r="CC19" s="5">
        <f t="shared" ref="CC19:CD19" si="95">CC17/CC18*100</f>
        <v>2.9689608636977058</v>
      </c>
      <c r="CD19" s="5">
        <f t="shared" si="95"/>
        <v>18.007714667445633</v>
      </c>
      <c r="CE19" s="3"/>
    </row>
    <row r="20" spans="1:83" x14ac:dyDescent="0.25">
      <c r="A20" s="7">
        <v>17</v>
      </c>
    </row>
    <row r="21" spans="1:83" x14ac:dyDescent="0.25">
      <c r="A21" s="2">
        <v>18</v>
      </c>
      <c r="B21" s="8" t="s">
        <v>204</v>
      </c>
    </row>
    <row r="22" spans="1:83" x14ac:dyDescent="0.25">
      <c r="A22" s="2">
        <v>19</v>
      </c>
      <c r="B22" s="3" t="s">
        <v>179</v>
      </c>
      <c r="C22" s="3">
        <v>0</v>
      </c>
      <c r="D22" s="3">
        <v>0</v>
      </c>
      <c r="E22" s="3">
        <v>0</v>
      </c>
      <c r="F22" s="3">
        <v>3</v>
      </c>
      <c r="G22" s="3">
        <v>0</v>
      </c>
      <c r="H22" s="3">
        <v>0</v>
      </c>
      <c r="I22" s="3">
        <v>0</v>
      </c>
      <c r="J22" s="3">
        <v>0</v>
      </c>
      <c r="K22" s="3">
        <v>5</v>
      </c>
      <c r="L22" s="3">
        <v>100</v>
      </c>
      <c r="M22" s="3">
        <v>0</v>
      </c>
      <c r="N22" s="3">
        <v>0</v>
      </c>
      <c r="O22" s="3">
        <v>40</v>
      </c>
      <c r="P22" s="3">
        <v>2501</v>
      </c>
      <c r="Q22" s="3">
        <v>0</v>
      </c>
      <c r="R22" s="3">
        <v>3</v>
      </c>
      <c r="S22" s="3">
        <v>0</v>
      </c>
      <c r="T22" s="3">
        <v>8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15</v>
      </c>
      <c r="AB22" s="3">
        <v>671</v>
      </c>
      <c r="AC22" s="3">
        <v>112</v>
      </c>
      <c r="AD22" s="3">
        <v>132</v>
      </c>
      <c r="AE22" s="3">
        <v>0</v>
      </c>
      <c r="AF22" s="3">
        <v>0</v>
      </c>
      <c r="AG22" s="3">
        <v>0</v>
      </c>
      <c r="AH22" s="3">
        <v>0</v>
      </c>
      <c r="AI22" s="3">
        <v>58</v>
      </c>
      <c r="AJ22" s="3">
        <v>0</v>
      </c>
      <c r="AK22" s="3">
        <v>0</v>
      </c>
      <c r="AL22" s="3">
        <v>6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3</v>
      </c>
      <c r="AS22" s="3">
        <v>0</v>
      </c>
      <c r="AT22" s="3">
        <v>20</v>
      </c>
      <c r="AU22" s="3">
        <v>28</v>
      </c>
      <c r="AV22" s="3">
        <v>65</v>
      </c>
      <c r="AW22" s="3">
        <v>0</v>
      </c>
      <c r="AX22" s="3">
        <v>0</v>
      </c>
      <c r="AY22" s="3">
        <v>15</v>
      </c>
      <c r="AZ22" s="3">
        <v>4</v>
      </c>
      <c r="BA22" s="3">
        <v>0</v>
      </c>
      <c r="BB22" s="3">
        <v>12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8</v>
      </c>
      <c r="BO22" s="3">
        <v>0</v>
      </c>
      <c r="BP22" s="3">
        <v>0</v>
      </c>
      <c r="BQ22" s="3">
        <v>9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34</v>
      </c>
      <c r="BY22" s="3">
        <v>0</v>
      </c>
      <c r="BZ22" s="3">
        <v>21</v>
      </c>
      <c r="CA22" s="3">
        <v>5</v>
      </c>
      <c r="CB22" s="3">
        <v>5</v>
      </c>
      <c r="CC22" s="3">
        <v>0</v>
      </c>
      <c r="CD22" s="3">
        <v>3886</v>
      </c>
    </row>
    <row r="23" spans="1:83" x14ac:dyDescent="0.25">
      <c r="A23" s="7">
        <v>20</v>
      </c>
      <c r="B23" s="3" t="s">
        <v>170</v>
      </c>
      <c r="C23" s="3">
        <v>1308</v>
      </c>
      <c r="D23" s="3">
        <v>1125</v>
      </c>
      <c r="E23" s="3">
        <v>13990</v>
      </c>
      <c r="F23" s="3">
        <v>13362</v>
      </c>
      <c r="G23" s="3">
        <v>3610</v>
      </c>
      <c r="H23" s="3">
        <v>6634</v>
      </c>
      <c r="I23" s="3">
        <v>12214</v>
      </c>
      <c r="J23" s="3">
        <v>1391</v>
      </c>
      <c r="K23" s="3">
        <v>20673</v>
      </c>
      <c r="L23" s="3">
        <v>18058</v>
      </c>
      <c r="M23" s="3">
        <v>630</v>
      </c>
      <c r="N23" s="3">
        <v>4359</v>
      </c>
      <c r="O23" s="3">
        <v>13332</v>
      </c>
      <c r="P23" s="3">
        <v>35188</v>
      </c>
      <c r="Q23" s="3">
        <v>1336</v>
      </c>
      <c r="R23" s="3">
        <v>2391</v>
      </c>
      <c r="S23" s="3">
        <v>1805</v>
      </c>
      <c r="T23" s="3">
        <v>13394</v>
      </c>
      <c r="U23" s="3">
        <v>4510</v>
      </c>
      <c r="V23" s="3">
        <v>14861</v>
      </c>
      <c r="W23" s="3">
        <v>997</v>
      </c>
      <c r="X23" s="3">
        <v>15288</v>
      </c>
      <c r="Y23" s="3">
        <v>2077</v>
      </c>
      <c r="Z23" s="3">
        <v>3353</v>
      </c>
      <c r="AA23" s="3">
        <v>14249</v>
      </c>
      <c r="AB23" s="3">
        <v>11892</v>
      </c>
      <c r="AC23" s="3">
        <v>29768</v>
      </c>
      <c r="AD23" s="3">
        <v>7362</v>
      </c>
      <c r="AE23" s="3">
        <v>1412</v>
      </c>
      <c r="AF23" s="3">
        <v>523</v>
      </c>
      <c r="AG23" s="3">
        <v>8661</v>
      </c>
      <c r="AH23" s="3">
        <v>2393</v>
      </c>
      <c r="AI23" s="3">
        <v>24534</v>
      </c>
      <c r="AJ23" s="3">
        <v>1942</v>
      </c>
      <c r="AK23" s="3">
        <v>15839</v>
      </c>
      <c r="AL23" s="3">
        <v>16691</v>
      </c>
      <c r="AM23" s="3">
        <v>8521</v>
      </c>
      <c r="AN23" s="3">
        <v>716</v>
      </c>
      <c r="AO23" s="3">
        <v>6199</v>
      </c>
      <c r="AP23" s="3">
        <v>12047</v>
      </c>
      <c r="AQ23" s="3">
        <v>1078</v>
      </c>
      <c r="AR23" s="3">
        <v>6754</v>
      </c>
      <c r="AS23" s="3">
        <v>12096</v>
      </c>
      <c r="AT23" s="3">
        <v>8959</v>
      </c>
      <c r="AU23" s="3">
        <v>19204</v>
      </c>
      <c r="AV23" s="3">
        <v>6229</v>
      </c>
      <c r="AW23" s="3">
        <v>5738</v>
      </c>
      <c r="AX23" s="3">
        <v>3163</v>
      </c>
      <c r="AY23" s="3">
        <v>16648</v>
      </c>
      <c r="AZ23" s="3">
        <v>13028</v>
      </c>
      <c r="BA23" s="3">
        <v>4415</v>
      </c>
      <c r="BB23" s="3">
        <v>14724</v>
      </c>
      <c r="BC23" s="3">
        <v>18216</v>
      </c>
      <c r="BD23" s="3">
        <v>1755</v>
      </c>
      <c r="BE23" s="3">
        <v>2015</v>
      </c>
      <c r="BF23" s="3">
        <v>1433</v>
      </c>
      <c r="BG23" s="3">
        <v>8952</v>
      </c>
      <c r="BH23" s="3">
        <v>1123</v>
      </c>
      <c r="BI23" s="3">
        <v>6419</v>
      </c>
      <c r="BJ23" s="3">
        <v>702</v>
      </c>
      <c r="BK23" s="3">
        <v>226</v>
      </c>
      <c r="BL23" s="3">
        <v>3209</v>
      </c>
      <c r="BM23" s="3">
        <v>1847</v>
      </c>
      <c r="BN23" s="3">
        <v>9033</v>
      </c>
      <c r="BO23" s="3">
        <v>996</v>
      </c>
      <c r="BP23" s="3">
        <v>4121</v>
      </c>
      <c r="BQ23" s="3">
        <v>2184</v>
      </c>
      <c r="BR23" s="3">
        <v>575</v>
      </c>
      <c r="BS23" s="3">
        <v>3416</v>
      </c>
      <c r="BT23" s="3">
        <v>4067</v>
      </c>
      <c r="BU23" s="3">
        <v>4868</v>
      </c>
      <c r="BV23" s="3">
        <v>338</v>
      </c>
      <c r="BW23" s="3">
        <v>16911</v>
      </c>
      <c r="BX23" s="3">
        <v>22542</v>
      </c>
      <c r="BY23" s="3">
        <v>5388</v>
      </c>
      <c r="BZ23" s="3">
        <v>22438</v>
      </c>
      <c r="CA23" s="3">
        <v>5816</v>
      </c>
      <c r="CB23" s="3">
        <v>18683</v>
      </c>
      <c r="CC23" s="3">
        <v>662</v>
      </c>
      <c r="CD23" s="3">
        <v>648580</v>
      </c>
    </row>
    <row r="24" spans="1:83" x14ac:dyDescent="0.25">
      <c r="A24" s="7">
        <v>21</v>
      </c>
      <c r="B24" s="3" t="s">
        <v>200</v>
      </c>
      <c r="C24" s="3">
        <v>0</v>
      </c>
      <c r="D24" s="3">
        <v>0</v>
      </c>
      <c r="E24" s="3">
        <v>7</v>
      </c>
      <c r="F24" s="3">
        <v>7</v>
      </c>
      <c r="G24" s="3">
        <v>0</v>
      </c>
      <c r="H24" s="3">
        <v>0</v>
      </c>
      <c r="I24" s="3">
        <v>0</v>
      </c>
      <c r="J24" s="3">
        <v>0</v>
      </c>
      <c r="K24" s="3">
        <v>15</v>
      </c>
      <c r="L24" s="3">
        <v>24</v>
      </c>
      <c r="M24" s="3">
        <v>0</v>
      </c>
      <c r="N24" s="3">
        <v>0</v>
      </c>
      <c r="O24" s="3">
        <v>26</v>
      </c>
      <c r="P24" s="3">
        <v>69</v>
      </c>
      <c r="Q24" s="3">
        <v>0</v>
      </c>
      <c r="R24" s="3">
        <v>0</v>
      </c>
      <c r="S24" s="3">
        <v>0</v>
      </c>
      <c r="T24" s="3">
        <v>27</v>
      </c>
      <c r="U24" s="3">
        <v>0</v>
      </c>
      <c r="V24" s="3">
        <v>4</v>
      </c>
      <c r="W24" s="3">
        <v>0</v>
      </c>
      <c r="X24" s="3">
        <v>7</v>
      </c>
      <c r="Y24" s="3">
        <v>0</v>
      </c>
      <c r="Z24" s="3">
        <v>0</v>
      </c>
      <c r="AA24" s="3">
        <v>9</v>
      </c>
      <c r="AB24" s="3">
        <v>47</v>
      </c>
      <c r="AC24" s="3">
        <v>10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41</v>
      </c>
      <c r="AJ24" s="3">
        <v>0</v>
      </c>
      <c r="AK24" s="3">
        <v>8</v>
      </c>
      <c r="AL24" s="3">
        <v>6</v>
      </c>
      <c r="AM24" s="3">
        <v>0</v>
      </c>
      <c r="AN24" s="3">
        <v>0</v>
      </c>
      <c r="AO24" s="3">
        <v>3</v>
      </c>
      <c r="AP24" s="3">
        <v>5</v>
      </c>
      <c r="AQ24" s="3">
        <v>0</v>
      </c>
      <c r="AR24" s="3">
        <v>29</v>
      </c>
      <c r="AS24" s="3">
        <v>4</v>
      </c>
      <c r="AT24" s="3">
        <v>44</v>
      </c>
      <c r="AU24" s="3">
        <v>51</v>
      </c>
      <c r="AV24" s="3">
        <v>3</v>
      </c>
      <c r="AW24" s="3">
        <v>4</v>
      </c>
      <c r="AX24" s="3">
        <v>0</v>
      </c>
      <c r="AY24" s="3">
        <v>99</v>
      </c>
      <c r="AZ24" s="3">
        <v>0</v>
      </c>
      <c r="BA24" s="3">
        <v>0</v>
      </c>
      <c r="BB24" s="3">
        <v>56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3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5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17</v>
      </c>
      <c r="BX24" s="3">
        <v>27</v>
      </c>
      <c r="BY24" s="3">
        <v>0</v>
      </c>
      <c r="BZ24" s="3">
        <v>226</v>
      </c>
      <c r="CA24" s="3">
        <v>5</v>
      </c>
      <c r="CB24" s="3">
        <v>0</v>
      </c>
      <c r="CC24" s="3">
        <v>0</v>
      </c>
      <c r="CD24" s="3">
        <v>891</v>
      </c>
    </row>
    <row r="25" spans="1:83" x14ac:dyDescent="0.25">
      <c r="A25" s="7">
        <v>22</v>
      </c>
      <c r="B25" s="3" t="s">
        <v>192</v>
      </c>
      <c r="C25" s="3">
        <v>0</v>
      </c>
      <c r="D25" s="3">
        <v>0</v>
      </c>
      <c r="E25" s="3">
        <v>3</v>
      </c>
      <c r="F25" s="3">
        <v>5</v>
      </c>
      <c r="G25" s="3">
        <v>0</v>
      </c>
      <c r="H25" s="3">
        <v>0</v>
      </c>
      <c r="I25" s="3">
        <v>0</v>
      </c>
      <c r="J25" s="3">
        <v>4</v>
      </c>
      <c r="K25" s="3">
        <v>15</v>
      </c>
      <c r="L25" s="3">
        <v>6</v>
      </c>
      <c r="M25" s="3">
        <v>0</v>
      </c>
      <c r="N25" s="3">
        <v>3</v>
      </c>
      <c r="O25" s="3">
        <v>13</v>
      </c>
      <c r="P25" s="3">
        <v>136</v>
      </c>
      <c r="Q25" s="3">
        <v>0</v>
      </c>
      <c r="R25" s="3">
        <v>0</v>
      </c>
      <c r="S25" s="3">
        <v>0</v>
      </c>
      <c r="T25" s="3">
        <v>12</v>
      </c>
      <c r="U25" s="3">
        <v>0</v>
      </c>
      <c r="V25" s="3">
        <v>8</v>
      </c>
      <c r="W25" s="3">
        <v>0</v>
      </c>
      <c r="X25" s="3">
        <v>6</v>
      </c>
      <c r="Y25" s="3">
        <v>0</v>
      </c>
      <c r="Z25" s="3">
        <v>0</v>
      </c>
      <c r="AA25" s="3">
        <v>3</v>
      </c>
      <c r="AB25" s="3">
        <v>863</v>
      </c>
      <c r="AC25" s="3">
        <v>4</v>
      </c>
      <c r="AD25" s="3">
        <v>3</v>
      </c>
      <c r="AE25" s="3">
        <v>3</v>
      </c>
      <c r="AF25" s="3">
        <v>0</v>
      </c>
      <c r="AG25" s="3">
        <v>4</v>
      </c>
      <c r="AH25" s="3">
        <v>0</v>
      </c>
      <c r="AI25" s="3">
        <v>6</v>
      </c>
      <c r="AJ25" s="3">
        <v>0</v>
      </c>
      <c r="AK25" s="3">
        <v>37</v>
      </c>
      <c r="AL25" s="3">
        <v>11</v>
      </c>
      <c r="AM25" s="3">
        <v>0</v>
      </c>
      <c r="AN25" s="3">
        <v>0</v>
      </c>
      <c r="AO25" s="3">
        <v>0</v>
      </c>
      <c r="AP25" s="3">
        <v>7</v>
      </c>
      <c r="AQ25" s="3">
        <v>0</v>
      </c>
      <c r="AR25" s="3">
        <v>6</v>
      </c>
      <c r="AS25" s="3">
        <v>7</v>
      </c>
      <c r="AT25" s="3">
        <v>63</v>
      </c>
      <c r="AU25" s="3">
        <v>0</v>
      </c>
      <c r="AV25" s="3">
        <v>4</v>
      </c>
      <c r="AW25" s="3">
        <v>3</v>
      </c>
      <c r="AX25" s="3">
        <v>0</v>
      </c>
      <c r="AY25" s="3">
        <v>52</v>
      </c>
      <c r="AZ25" s="3">
        <v>4</v>
      </c>
      <c r="BA25" s="3">
        <v>0</v>
      </c>
      <c r="BB25" s="3">
        <v>0</v>
      </c>
      <c r="BC25" s="3">
        <v>7</v>
      </c>
      <c r="BD25" s="3">
        <v>0</v>
      </c>
      <c r="BE25" s="3">
        <v>0</v>
      </c>
      <c r="BF25" s="3">
        <v>0</v>
      </c>
      <c r="BG25" s="3">
        <v>5</v>
      </c>
      <c r="BH25" s="3">
        <v>0</v>
      </c>
      <c r="BI25" s="3">
        <v>7</v>
      </c>
      <c r="BJ25" s="3">
        <v>0</v>
      </c>
      <c r="BK25" s="3">
        <v>0</v>
      </c>
      <c r="BL25" s="3">
        <v>0</v>
      </c>
      <c r="BM25" s="3">
        <v>0</v>
      </c>
      <c r="BN25" s="3">
        <v>11</v>
      </c>
      <c r="BO25" s="3">
        <v>0</v>
      </c>
      <c r="BP25" s="3">
        <v>0</v>
      </c>
      <c r="BQ25" s="3">
        <v>6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30</v>
      </c>
      <c r="BX25" s="3">
        <v>19</v>
      </c>
      <c r="BY25" s="3">
        <v>0</v>
      </c>
      <c r="BZ25" s="3">
        <v>9</v>
      </c>
      <c r="CA25" s="3">
        <v>0</v>
      </c>
      <c r="CB25" s="3">
        <v>3</v>
      </c>
      <c r="CC25" s="3">
        <v>0</v>
      </c>
      <c r="CD25" s="3">
        <v>1409</v>
      </c>
    </row>
    <row r="26" spans="1:83" x14ac:dyDescent="0.25">
      <c r="A26" s="2">
        <v>23</v>
      </c>
      <c r="B26" s="3" t="s">
        <v>171</v>
      </c>
      <c r="C26" s="3">
        <v>3</v>
      </c>
      <c r="D26" s="3">
        <v>0</v>
      </c>
      <c r="E26" s="3">
        <v>53</v>
      </c>
      <c r="F26" s="3">
        <v>295</v>
      </c>
      <c r="G26" s="3">
        <v>0</v>
      </c>
      <c r="H26" s="3">
        <v>7</v>
      </c>
      <c r="I26" s="3">
        <v>357</v>
      </c>
      <c r="J26" s="3">
        <v>0</v>
      </c>
      <c r="K26" s="3">
        <v>1904</v>
      </c>
      <c r="L26" s="3">
        <v>133</v>
      </c>
      <c r="M26" s="3">
        <v>0</v>
      </c>
      <c r="N26" s="3">
        <v>0</v>
      </c>
      <c r="O26" s="3">
        <v>43</v>
      </c>
      <c r="P26" s="3">
        <v>361</v>
      </c>
      <c r="Q26" s="3">
        <v>0</v>
      </c>
      <c r="R26" s="3">
        <v>15</v>
      </c>
      <c r="S26" s="3">
        <v>3</v>
      </c>
      <c r="T26" s="3">
        <v>282</v>
      </c>
      <c r="U26" s="3">
        <v>3</v>
      </c>
      <c r="V26" s="3">
        <v>120</v>
      </c>
      <c r="W26" s="3">
        <v>0</v>
      </c>
      <c r="X26" s="3">
        <v>764</v>
      </c>
      <c r="Y26" s="3">
        <v>0</v>
      </c>
      <c r="Z26" s="3">
        <v>0</v>
      </c>
      <c r="AA26" s="3">
        <v>33</v>
      </c>
      <c r="AB26" s="3">
        <v>288</v>
      </c>
      <c r="AC26" s="3">
        <v>182</v>
      </c>
      <c r="AD26" s="3">
        <v>8</v>
      </c>
      <c r="AE26" s="3">
        <v>0</v>
      </c>
      <c r="AF26" s="3">
        <v>0</v>
      </c>
      <c r="AG26" s="3">
        <v>37</v>
      </c>
      <c r="AH26" s="3">
        <v>3</v>
      </c>
      <c r="AI26" s="3">
        <v>51</v>
      </c>
      <c r="AJ26" s="3">
        <v>3</v>
      </c>
      <c r="AK26" s="3">
        <v>326</v>
      </c>
      <c r="AL26" s="3">
        <v>505</v>
      </c>
      <c r="AM26" s="3">
        <v>19</v>
      </c>
      <c r="AN26" s="3">
        <v>0</v>
      </c>
      <c r="AO26" s="3">
        <v>6</v>
      </c>
      <c r="AP26" s="3">
        <v>1002</v>
      </c>
      <c r="AQ26" s="3">
        <v>25</v>
      </c>
      <c r="AR26" s="3">
        <v>59</v>
      </c>
      <c r="AS26" s="3">
        <v>343</v>
      </c>
      <c r="AT26" s="3">
        <v>3867</v>
      </c>
      <c r="AU26" s="3">
        <v>50</v>
      </c>
      <c r="AV26" s="3">
        <v>7</v>
      </c>
      <c r="AW26" s="3">
        <v>66</v>
      </c>
      <c r="AX26" s="3">
        <v>0</v>
      </c>
      <c r="AY26" s="3">
        <v>2446</v>
      </c>
      <c r="AZ26" s="3">
        <v>91</v>
      </c>
      <c r="BA26" s="3">
        <v>0</v>
      </c>
      <c r="BB26" s="3">
        <v>139</v>
      </c>
      <c r="BC26" s="3">
        <v>69</v>
      </c>
      <c r="BD26" s="3">
        <v>3</v>
      </c>
      <c r="BE26" s="3">
        <v>5</v>
      </c>
      <c r="BF26" s="3">
        <v>0</v>
      </c>
      <c r="BG26" s="3">
        <v>51</v>
      </c>
      <c r="BH26" s="3">
        <v>0</v>
      </c>
      <c r="BI26" s="3">
        <v>153</v>
      </c>
      <c r="BJ26" s="3">
        <v>0</v>
      </c>
      <c r="BK26" s="3">
        <v>0</v>
      </c>
      <c r="BL26" s="3">
        <v>0</v>
      </c>
      <c r="BM26" s="3">
        <v>0</v>
      </c>
      <c r="BN26" s="3">
        <v>508</v>
      </c>
      <c r="BO26" s="3">
        <v>3</v>
      </c>
      <c r="BP26" s="3">
        <v>8</v>
      </c>
      <c r="BQ26" s="3">
        <v>11</v>
      </c>
      <c r="BR26" s="3">
        <v>0</v>
      </c>
      <c r="BS26" s="3">
        <v>0</v>
      </c>
      <c r="BT26" s="3">
        <v>16</v>
      </c>
      <c r="BU26" s="3">
        <v>0</v>
      </c>
      <c r="BV26" s="3">
        <v>0</v>
      </c>
      <c r="BW26" s="3">
        <v>2000</v>
      </c>
      <c r="BX26" s="3">
        <v>180</v>
      </c>
      <c r="BY26" s="3">
        <v>3</v>
      </c>
      <c r="BZ26" s="3">
        <v>483</v>
      </c>
      <c r="CA26" s="3">
        <v>72</v>
      </c>
      <c r="CB26" s="3">
        <v>90</v>
      </c>
      <c r="CC26" s="3">
        <v>0</v>
      </c>
      <c r="CD26" s="3">
        <v>17572</v>
      </c>
    </row>
    <row r="27" spans="1:83" x14ac:dyDescent="0.25">
      <c r="A27" s="7">
        <v>24</v>
      </c>
      <c r="B27" s="3" t="s">
        <v>197</v>
      </c>
      <c r="C27" s="3">
        <v>0</v>
      </c>
      <c r="D27" s="3">
        <v>0</v>
      </c>
      <c r="E27" s="3">
        <v>18</v>
      </c>
      <c r="F27" s="3">
        <v>8</v>
      </c>
      <c r="G27" s="3">
        <v>0</v>
      </c>
      <c r="H27" s="3">
        <v>0</v>
      </c>
      <c r="I27" s="3">
        <v>0</v>
      </c>
      <c r="J27" s="3">
        <v>0</v>
      </c>
      <c r="K27" s="3">
        <v>18</v>
      </c>
      <c r="L27" s="3">
        <v>93</v>
      </c>
      <c r="M27" s="3">
        <v>0</v>
      </c>
      <c r="N27" s="3">
        <v>0</v>
      </c>
      <c r="O27" s="3">
        <v>57</v>
      </c>
      <c r="P27" s="3">
        <v>199</v>
      </c>
      <c r="Q27" s="3">
        <v>0</v>
      </c>
      <c r="R27" s="3">
        <v>0</v>
      </c>
      <c r="S27" s="3">
        <v>0</v>
      </c>
      <c r="T27" s="3">
        <v>16</v>
      </c>
      <c r="U27" s="3">
        <v>0</v>
      </c>
      <c r="V27" s="3">
        <v>17</v>
      </c>
      <c r="W27" s="3">
        <v>0</v>
      </c>
      <c r="X27" s="3">
        <v>6</v>
      </c>
      <c r="Y27" s="3">
        <v>0</v>
      </c>
      <c r="Z27" s="3">
        <v>0</v>
      </c>
      <c r="AA27" s="3">
        <v>7</v>
      </c>
      <c r="AB27" s="3">
        <v>51</v>
      </c>
      <c r="AC27" s="3">
        <v>27</v>
      </c>
      <c r="AD27" s="3">
        <v>10</v>
      </c>
      <c r="AE27" s="3">
        <v>0</v>
      </c>
      <c r="AF27" s="3">
        <v>0</v>
      </c>
      <c r="AG27" s="3">
        <v>6</v>
      </c>
      <c r="AH27" s="3">
        <v>0</v>
      </c>
      <c r="AI27" s="3">
        <v>74</v>
      </c>
      <c r="AJ27" s="3">
        <v>0</v>
      </c>
      <c r="AK27" s="3">
        <v>10</v>
      </c>
      <c r="AL27" s="3">
        <v>30</v>
      </c>
      <c r="AM27" s="3">
        <v>9</v>
      </c>
      <c r="AN27" s="3">
        <v>0</v>
      </c>
      <c r="AO27" s="3">
        <v>4</v>
      </c>
      <c r="AP27" s="3">
        <v>49</v>
      </c>
      <c r="AQ27" s="3">
        <v>0</v>
      </c>
      <c r="AR27" s="3">
        <v>10</v>
      </c>
      <c r="AS27" s="3">
        <v>14</v>
      </c>
      <c r="AT27" s="3">
        <v>21</v>
      </c>
      <c r="AU27" s="3">
        <v>180</v>
      </c>
      <c r="AV27" s="3">
        <v>0</v>
      </c>
      <c r="AW27" s="3">
        <v>3</v>
      </c>
      <c r="AX27" s="3">
        <v>0</v>
      </c>
      <c r="AY27" s="3">
        <v>41</v>
      </c>
      <c r="AZ27" s="3">
        <v>15</v>
      </c>
      <c r="BA27" s="3">
        <v>0</v>
      </c>
      <c r="BB27" s="3">
        <v>23</v>
      </c>
      <c r="BC27" s="3">
        <v>0</v>
      </c>
      <c r="BD27" s="3">
        <v>0</v>
      </c>
      <c r="BE27" s="3">
        <v>0</v>
      </c>
      <c r="BF27" s="3">
        <v>0</v>
      </c>
      <c r="BG27" s="3">
        <v>7</v>
      </c>
      <c r="BH27" s="3">
        <v>0</v>
      </c>
      <c r="BI27" s="3">
        <v>3</v>
      </c>
      <c r="BJ27" s="3">
        <v>0</v>
      </c>
      <c r="BK27" s="3">
        <v>0</v>
      </c>
      <c r="BL27" s="3">
        <v>0</v>
      </c>
      <c r="BM27" s="3">
        <v>0</v>
      </c>
      <c r="BN27" s="3">
        <v>3</v>
      </c>
      <c r="BO27" s="3">
        <v>0</v>
      </c>
      <c r="BP27" s="3">
        <v>0</v>
      </c>
      <c r="BQ27" s="3">
        <v>7</v>
      </c>
      <c r="BR27" s="3">
        <v>0</v>
      </c>
      <c r="BS27" s="3">
        <v>0</v>
      </c>
      <c r="BT27" s="3">
        <v>4</v>
      </c>
      <c r="BU27" s="3">
        <v>0</v>
      </c>
      <c r="BV27" s="3">
        <v>0</v>
      </c>
      <c r="BW27" s="3">
        <v>18</v>
      </c>
      <c r="BX27" s="3">
        <v>83</v>
      </c>
      <c r="BY27" s="3">
        <v>4</v>
      </c>
      <c r="BZ27" s="3">
        <v>158</v>
      </c>
      <c r="CA27" s="3">
        <v>10</v>
      </c>
      <c r="CB27" s="3">
        <v>8</v>
      </c>
      <c r="CC27" s="3">
        <v>0</v>
      </c>
      <c r="CD27" s="3">
        <v>1324</v>
      </c>
    </row>
    <row r="28" spans="1:83" x14ac:dyDescent="0.25">
      <c r="A28" s="7">
        <v>25</v>
      </c>
      <c r="B28" s="3" t="s">
        <v>174</v>
      </c>
      <c r="C28" s="3">
        <v>13</v>
      </c>
      <c r="D28" s="3">
        <v>3</v>
      </c>
      <c r="E28" s="3">
        <v>127</v>
      </c>
      <c r="F28" s="3">
        <v>190</v>
      </c>
      <c r="G28" s="3">
        <v>43</v>
      </c>
      <c r="H28" s="3">
        <v>67</v>
      </c>
      <c r="I28" s="3">
        <v>685</v>
      </c>
      <c r="J28" s="3">
        <v>6</v>
      </c>
      <c r="K28" s="3">
        <v>528</v>
      </c>
      <c r="L28" s="3">
        <v>64</v>
      </c>
      <c r="M28" s="3">
        <v>0</v>
      </c>
      <c r="N28" s="3">
        <v>6</v>
      </c>
      <c r="O28" s="3">
        <v>250</v>
      </c>
      <c r="P28" s="3">
        <v>503</v>
      </c>
      <c r="Q28" s="3">
        <v>3</v>
      </c>
      <c r="R28" s="3">
        <v>7</v>
      </c>
      <c r="S28" s="3">
        <v>4</v>
      </c>
      <c r="T28" s="3">
        <v>146</v>
      </c>
      <c r="U28" s="3">
        <v>29</v>
      </c>
      <c r="V28" s="3">
        <v>328</v>
      </c>
      <c r="W28" s="3">
        <v>0</v>
      </c>
      <c r="X28" s="3">
        <v>287</v>
      </c>
      <c r="Y28" s="3">
        <v>12</v>
      </c>
      <c r="Z28" s="3">
        <v>38</v>
      </c>
      <c r="AA28" s="3">
        <v>69</v>
      </c>
      <c r="AB28" s="3">
        <v>53</v>
      </c>
      <c r="AC28" s="3">
        <v>416</v>
      </c>
      <c r="AD28" s="3">
        <v>37</v>
      </c>
      <c r="AE28" s="3">
        <v>12</v>
      </c>
      <c r="AF28" s="3">
        <v>3</v>
      </c>
      <c r="AG28" s="3">
        <v>145</v>
      </c>
      <c r="AH28" s="3">
        <v>15</v>
      </c>
      <c r="AI28" s="3">
        <v>171</v>
      </c>
      <c r="AJ28" s="3">
        <v>15</v>
      </c>
      <c r="AK28" s="3">
        <v>442</v>
      </c>
      <c r="AL28" s="3">
        <v>187</v>
      </c>
      <c r="AM28" s="3">
        <v>28</v>
      </c>
      <c r="AN28" s="3">
        <v>0</v>
      </c>
      <c r="AO28" s="3">
        <v>88</v>
      </c>
      <c r="AP28" s="3">
        <v>173</v>
      </c>
      <c r="AQ28" s="3">
        <v>14</v>
      </c>
      <c r="AR28" s="3">
        <v>75</v>
      </c>
      <c r="AS28" s="3">
        <v>144</v>
      </c>
      <c r="AT28" s="3">
        <v>298</v>
      </c>
      <c r="AU28" s="3">
        <v>151</v>
      </c>
      <c r="AV28" s="3">
        <v>9</v>
      </c>
      <c r="AW28" s="3">
        <v>70</v>
      </c>
      <c r="AX28" s="3">
        <v>7</v>
      </c>
      <c r="AY28" s="3">
        <v>260</v>
      </c>
      <c r="AZ28" s="3">
        <v>113</v>
      </c>
      <c r="BA28" s="3">
        <v>43</v>
      </c>
      <c r="BB28" s="3">
        <v>179</v>
      </c>
      <c r="BC28" s="3">
        <v>711</v>
      </c>
      <c r="BD28" s="3">
        <v>19</v>
      </c>
      <c r="BE28" s="3">
        <v>18</v>
      </c>
      <c r="BF28" s="3">
        <v>11</v>
      </c>
      <c r="BG28" s="3">
        <v>216</v>
      </c>
      <c r="BH28" s="3">
        <v>0</v>
      </c>
      <c r="BI28" s="3">
        <v>186</v>
      </c>
      <c r="BJ28" s="3">
        <v>6</v>
      </c>
      <c r="BK28" s="3">
        <v>0</v>
      </c>
      <c r="BL28" s="3">
        <v>9</v>
      </c>
      <c r="BM28" s="3">
        <v>7</v>
      </c>
      <c r="BN28" s="3">
        <v>212</v>
      </c>
      <c r="BO28" s="3">
        <v>4</v>
      </c>
      <c r="BP28" s="3">
        <v>87</v>
      </c>
      <c r="BQ28" s="3">
        <v>5</v>
      </c>
      <c r="BR28" s="3">
        <v>0</v>
      </c>
      <c r="BS28" s="3">
        <v>7</v>
      </c>
      <c r="BT28" s="3">
        <v>30</v>
      </c>
      <c r="BU28" s="3">
        <v>25</v>
      </c>
      <c r="BV28" s="3">
        <v>0</v>
      </c>
      <c r="BW28" s="3">
        <v>259</v>
      </c>
      <c r="BX28" s="3">
        <v>275</v>
      </c>
      <c r="BY28" s="3">
        <v>27</v>
      </c>
      <c r="BZ28" s="3">
        <v>426</v>
      </c>
      <c r="CA28" s="3">
        <v>100</v>
      </c>
      <c r="CB28" s="3">
        <v>255</v>
      </c>
      <c r="CC28" s="3">
        <v>0</v>
      </c>
      <c r="CD28" s="3">
        <v>9471</v>
      </c>
    </row>
    <row r="29" spans="1:83" x14ac:dyDescent="0.25">
      <c r="A29" s="7">
        <v>26</v>
      </c>
      <c r="B29" s="3" t="s">
        <v>198</v>
      </c>
      <c r="C29" s="3">
        <v>0</v>
      </c>
      <c r="D29" s="3">
        <v>0</v>
      </c>
      <c r="E29" s="3">
        <v>17</v>
      </c>
      <c r="F29" s="3">
        <v>11</v>
      </c>
      <c r="G29" s="3">
        <v>0</v>
      </c>
      <c r="H29" s="3">
        <v>0</v>
      </c>
      <c r="I29" s="3">
        <v>4</v>
      </c>
      <c r="J29" s="3">
        <v>0</v>
      </c>
      <c r="K29" s="3">
        <v>8</v>
      </c>
      <c r="L29" s="3">
        <v>90</v>
      </c>
      <c r="M29" s="3">
        <v>0</v>
      </c>
      <c r="N29" s="3">
        <v>0</v>
      </c>
      <c r="O29" s="3">
        <v>11</v>
      </c>
      <c r="P29" s="3">
        <v>35</v>
      </c>
      <c r="Q29" s="3">
        <v>0</v>
      </c>
      <c r="R29" s="3">
        <v>0</v>
      </c>
      <c r="S29" s="3">
        <v>0</v>
      </c>
      <c r="T29" s="3">
        <v>5</v>
      </c>
      <c r="U29" s="3">
        <v>0</v>
      </c>
      <c r="V29" s="3">
        <v>6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56</v>
      </c>
      <c r="AC29" s="3">
        <v>17</v>
      </c>
      <c r="AD29" s="3">
        <v>0</v>
      </c>
      <c r="AE29" s="3">
        <v>0</v>
      </c>
      <c r="AF29" s="3">
        <v>0</v>
      </c>
      <c r="AG29" s="3">
        <v>13</v>
      </c>
      <c r="AH29" s="3">
        <v>0</v>
      </c>
      <c r="AI29" s="3">
        <v>28</v>
      </c>
      <c r="AJ29" s="3">
        <v>0</v>
      </c>
      <c r="AK29" s="3">
        <v>7</v>
      </c>
      <c r="AL29" s="3">
        <v>5</v>
      </c>
      <c r="AM29" s="3">
        <v>14</v>
      </c>
      <c r="AN29" s="3">
        <v>0</v>
      </c>
      <c r="AO29" s="3">
        <v>4</v>
      </c>
      <c r="AP29" s="3">
        <v>4</v>
      </c>
      <c r="AQ29" s="3">
        <v>0</v>
      </c>
      <c r="AR29" s="3">
        <v>41</v>
      </c>
      <c r="AS29" s="3">
        <v>0</v>
      </c>
      <c r="AT29" s="3">
        <v>23</v>
      </c>
      <c r="AU29" s="3">
        <v>51</v>
      </c>
      <c r="AV29" s="3">
        <v>0</v>
      </c>
      <c r="AW29" s="3">
        <v>0</v>
      </c>
      <c r="AX29" s="3">
        <v>0</v>
      </c>
      <c r="AY29" s="3">
        <v>4</v>
      </c>
      <c r="AZ29" s="3">
        <v>40</v>
      </c>
      <c r="BA29" s="3">
        <v>0</v>
      </c>
      <c r="BB29" s="3">
        <v>12</v>
      </c>
      <c r="BC29" s="3">
        <v>3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24</v>
      </c>
      <c r="BJ29" s="3">
        <v>0</v>
      </c>
      <c r="BK29" s="3">
        <v>0</v>
      </c>
      <c r="BL29" s="3">
        <v>0</v>
      </c>
      <c r="BM29" s="3">
        <v>0</v>
      </c>
      <c r="BN29" s="3">
        <v>4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3</v>
      </c>
      <c r="BU29" s="3">
        <v>0</v>
      </c>
      <c r="BV29" s="3">
        <v>0</v>
      </c>
      <c r="BW29" s="3">
        <v>9</v>
      </c>
      <c r="BX29" s="3">
        <v>17</v>
      </c>
      <c r="BY29" s="3">
        <v>0</v>
      </c>
      <c r="BZ29" s="3">
        <v>152</v>
      </c>
      <c r="CA29" s="3">
        <v>68</v>
      </c>
      <c r="CB29" s="3">
        <v>4</v>
      </c>
      <c r="CC29" s="3">
        <v>0</v>
      </c>
      <c r="CD29" s="3">
        <v>804</v>
      </c>
    </row>
    <row r="30" spans="1:83" x14ac:dyDescent="0.25">
      <c r="A30" s="2">
        <v>27</v>
      </c>
      <c r="B30" s="3" t="s">
        <v>315</v>
      </c>
      <c r="C30" s="3">
        <v>0</v>
      </c>
      <c r="D30" s="3">
        <v>0</v>
      </c>
      <c r="E30" s="3">
        <v>0</v>
      </c>
      <c r="F30" s="3">
        <v>20</v>
      </c>
      <c r="G30" s="3">
        <v>0</v>
      </c>
      <c r="H30" s="3">
        <v>0</v>
      </c>
      <c r="I30" s="3">
        <v>7</v>
      </c>
      <c r="J30" s="3">
        <v>0</v>
      </c>
      <c r="K30" s="3">
        <v>13</v>
      </c>
      <c r="L30" s="3">
        <v>27</v>
      </c>
      <c r="M30" s="3">
        <v>0</v>
      </c>
      <c r="N30" s="3">
        <v>0</v>
      </c>
      <c r="O30" s="3">
        <v>5</v>
      </c>
      <c r="P30" s="3">
        <v>55</v>
      </c>
      <c r="Q30" s="3">
        <v>0</v>
      </c>
      <c r="R30" s="3">
        <v>0</v>
      </c>
      <c r="S30" s="3">
        <v>0</v>
      </c>
      <c r="T30" s="3">
        <v>49</v>
      </c>
      <c r="U30" s="3">
        <v>0</v>
      </c>
      <c r="V30" s="3">
        <v>22</v>
      </c>
      <c r="W30" s="3">
        <v>0</v>
      </c>
      <c r="X30" s="3">
        <v>28</v>
      </c>
      <c r="Y30" s="3">
        <v>0</v>
      </c>
      <c r="Z30" s="3">
        <v>0</v>
      </c>
      <c r="AA30" s="3">
        <v>0</v>
      </c>
      <c r="AB30" s="3">
        <v>55</v>
      </c>
      <c r="AC30" s="3">
        <v>7</v>
      </c>
      <c r="AD30" s="3">
        <v>6</v>
      </c>
      <c r="AE30" s="3">
        <v>0</v>
      </c>
      <c r="AF30" s="3">
        <v>0</v>
      </c>
      <c r="AG30" s="3">
        <v>7</v>
      </c>
      <c r="AH30" s="3">
        <v>0</v>
      </c>
      <c r="AI30" s="3">
        <v>47</v>
      </c>
      <c r="AJ30" s="3">
        <v>0</v>
      </c>
      <c r="AK30" s="3">
        <v>86</v>
      </c>
      <c r="AL30" s="3">
        <v>14</v>
      </c>
      <c r="AM30" s="3">
        <v>0</v>
      </c>
      <c r="AN30" s="3">
        <v>0</v>
      </c>
      <c r="AO30" s="3">
        <v>0</v>
      </c>
      <c r="AP30" s="3">
        <v>60</v>
      </c>
      <c r="AQ30" s="3">
        <v>0</v>
      </c>
      <c r="AR30" s="3">
        <v>5</v>
      </c>
      <c r="AS30" s="3">
        <v>6</v>
      </c>
      <c r="AT30" s="3">
        <v>8</v>
      </c>
      <c r="AU30" s="3">
        <v>15</v>
      </c>
      <c r="AV30" s="3">
        <v>0</v>
      </c>
      <c r="AW30" s="3">
        <v>0</v>
      </c>
      <c r="AX30" s="3">
        <v>0</v>
      </c>
      <c r="AY30" s="3">
        <v>128</v>
      </c>
      <c r="AZ30" s="3">
        <v>14</v>
      </c>
      <c r="BA30" s="3">
        <v>0</v>
      </c>
      <c r="BB30" s="3">
        <v>28</v>
      </c>
      <c r="BC30" s="3">
        <v>7</v>
      </c>
      <c r="BD30" s="3">
        <v>0</v>
      </c>
      <c r="BE30" s="3">
        <v>0</v>
      </c>
      <c r="BF30" s="3">
        <v>0</v>
      </c>
      <c r="BG30" s="3">
        <v>4</v>
      </c>
      <c r="BH30" s="3">
        <v>0</v>
      </c>
      <c r="BI30" s="3">
        <v>16</v>
      </c>
      <c r="BJ30" s="3">
        <v>0</v>
      </c>
      <c r="BK30" s="3">
        <v>0</v>
      </c>
      <c r="BL30" s="3">
        <v>0</v>
      </c>
      <c r="BM30" s="3">
        <v>0</v>
      </c>
      <c r="BN30" s="3">
        <v>5</v>
      </c>
      <c r="BO30" s="3">
        <v>0</v>
      </c>
      <c r="BP30" s="3">
        <v>4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15</v>
      </c>
      <c r="BX30" s="3">
        <v>132</v>
      </c>
      <c r="BY30" s="3">
        <v>0</v>
      </c>
      <c r="BZ30" s="3">
        <v>37</v>
      </c>
      <c r="CA30" s="3">
        <v>0</v>
      </c>
      <c r="CB30" s="3">
        <v>0</v>
      </c>
      <c r="CC30" s="3">
        <v>0</v>
      </c>
      <c r="CD30" s="3">
        <v>949</v>
      </c>
    </row>
    <row r="31" spans="1:83" x14ac:dyDescent="0.25">
      <c r="A31" s="2">
        <v>28</v>
      </c>
      <c r="B31" s="3" t="s">
        <v>184</v>
      </c>
      <c r="C31" s="3">
        <v>0</v>
      </c>
      <c r="D31" s="3">
        <v>0</v>
      </c>
      <c r="E31" s="3">
        <v>11</v>
      </c>
      <c r="F31" s="3">
        <v>32</v>
      </c>
      <c r="G31" s="3">
        <v>0</v>
      </c>
      <c r="H31" s="3">
        <v>0</v>
      </c>
      <c r="I31" s="3">
        <v>53</v>
      </c>
      <c r="J31" s="3">
        <v>0</v>
      </c>
      <c r="K31" s="3">
        <v>231</v>
      </c>
      <c r="L31" s="3">
        <v>19</v>
      </c>
      <c r="M31" s="3">
        <v>0</v>
      </c>
      <c r="N31" s="3">
        <v>0</v>
      </c>
      <c r="O31" s="3">
        <v>10</v>
      </c>
      <c r="P31" s="3">
        <v>34</v>
      </c>
      <c r="Q31" s="3">
        <v>0</v>
      </c>
      <c r="R31" s="3">
        <v>0</v>
      </c>
      <c r="S31" s="3">
        <v>0</v>
      </c>
      <c r="T31" s="3">
        <v>33</v>
      </c>
      <c r="U31" s="3">
        <v>0</v>
      </c>
      <c r="V31" s="3">
        <v>57</v>
      </c>
      <c r="W31" s="3">
        <v>0</v>
      </c>
      <c r="X31" s="3">
        <v>77</v>
      </c>
      <c r="Y31" s="3">
        <v>0</v>
      </c>
      <c r="Z31" s="3">
        <v>0</v>
      </c>
      <c r="AA31" s="3">
        <v>7</v>
      </c>
      <c r="AB31" s="3">
        <v>22</v>
      </c>
      <c r="AC31" s="3">
        <v>47</v>
      </c>
      <c r="AD31" s="3">
        <v>0</v>
      </c>
      <c r="AE31" s="3">
        <v>0</v>
      </c>
      <c r="AF31" s="3">
        <v>0</v>
      </c>
      <c r="AG31" s="3">
        <v>7</v>
      </c>
      <c r="AH31" s="3">
        <v>0</v>
      </c>
      <c r="AI31" s="3">
        <v>19</v>
      </c>
      <c r="AJ31" s="3">
        <v>0</v>
      </c>
      <c r="AK31" s="3">
        <v>34</v>
      </c>
      <c r="AL31" s="3">
        <v>110</v>
      </c>
      <c r="AM31" s="3">
        <v>0</v>
      </c>
      <c r="AN31" s="3">
        <v>0</v>
      </c>
      <c r="AO31" s="3">
        <v>6</v>
      </c>
      <c r="AP31" s="3">
        <v>234</v>
      </c>
      <c r="AQ31" s="3">
        <v>13</v>
      </c>
      <c r="AR31" s="3">
        <v>8</v>
      </c>
      <c r="AS31" s="3">
        <v>34</v>
      </c>
      <c r="AT31" s="3">
        <v>346</v>
      </c>
      <c r="AU31" s="3">
        <v>5</v>
      </c>
      <c r="AV31" s="3">
        <v>4</v>
      </c>
      <c r="AW31" s="3">
        <v>3</v>
      </c>
      <c r="AX31" s="3">
        <v>0</v>
      </c>
      <c r="AY31" s="3">
        <v>294</v>
      </c>
      <c r="AZ31" s="3">
        <v>22</v>
      </c>
      <c r="BA31" s="3">
        <v>0</v>
      </c>
      <c r="BB31" s="3">
        <v>18</v>
      </c>
      <c r="BC31" s="3">
        <v>12</v>
      </c>
      <c r="BD31" s="3">
        <v>0</v>
      </c>
      <c r="BE31" s="3">
        <v>0</v>
      </c>
      <c r="BF31" s="3">
        <v>0</v>
      </c>
      <c r="BG31" s="3">
        <v>4</v>
      </c>
      <c r="BH31" s="3">
        <v>0</v>
      </c>
      <c r="BI31" s="3">
        <v>32</v>
      </c>
      <c r="BJ31" s="3">
        <v>0</v>
      </c>
      <c r="BK31" s="3">
        <v>0</v>
      </c>
      <c r="BL31" s="3">
        <v>0</v>
      </c>
      <c r="BM31" s="3">
        <v>0</v>
      </c>
      <c r="BN31" s="3">
        <v>97</v>
      </c>
      <c r="BO31" s="3">
        <v>0</v>
      </c>
      <c r="BP31" s="3">
        <v>6</v>
      </c>
      <c r="BQ31" s="3">
        <v>0</v>
      </c>
      <c r="BR31" s="3">
        <v>0</v>
      </c>
      <c r="BS31" s="3">
        <v>0</v>
      </c>
      <c r="BT31" s="3">
        <v>0</v>
      </c>
      <c r="BU31" s="3">
        <v>5</v>
      </c>
      <c r="BV31" s="3">
        <v>0</v>
      </c>
      <c r="BW31" s="3">
        <v>201</v>
      </c>
      <c r="BX31" s="3">
        <v>22</v>
      </c>
      <c r="BY31" s="3">
        <v>0</v>
      </c>
      <c r="BZ31" s="3">
        <v>44</v>
      </c>
      <c r="CA31" s="3">
        <v>22</v>
      </c>
      <c r="CB31" s="3">
        <v>18</v>
      </c>
      <c r="CC31" s="3">
        <v>0</v>
      </c>
      <c r="CD31" s="3">
        <v>2256</v>
      </c>
    </row>
    <row r="32" spans="1:83" x14ac:dyDescent="0.25">
      <c r="A32" s="7">
        <v>29</v>
      </c>
      <c r="B32" s="3" t="s">
        <v>172</v>
      </c>
      <c r="C32" s="3">
        <v>3</v>
      </c>
      <c r="D32" s="3">
        <v>11</v>
      </c>
      <c r="E32" s="3">
        <v>244</v>
      </c>
      <c r="F32" s="3">
        <v>146</v>
      </c>
      <c r="G32" s="3">
        <v>7</v>
      </c>
      <c r="H32" s="3">
        <v>24</v>
      </c>
      <c r="I32" s="3">
        <v>33</v>
      </c>
      <c r="J32" s="3">
        <v>8</v>
      </c>
      <c r="K32" s="3">
        <v>277</v>
      </c>
      <c r="L32" s="3">
        <v>757</v>
      </c>
      <c r="M32" s="3">
        <v>0</v>
      </c>
      <c r="N32" s="3">
        <v>4</v>
      </c>
      <c r="O32" s="3">
        <v>321</v>
      </c>
      <c r="P32" s="3">
        <v>2865</v>
      </c>
      <c r="Q32" s="3">
        <v>0</v>
      </c>
      <c r="R32" s="3">
        <v>0</v>
      </c>
      <c r="S32" s="3">
        <v>0</v>
      </c>
      <c r="T32" s="3">
        <v>222</v>
      </c>
      <c r="U32" s="3">
        <v>13</v>
      </c>
      <c r="V32" s="3">
        <v>138</v>
      </c>
      <c r="W32" s="3">
        <v>0</v>
      </c>
      <c r="X32" s="3">
        <v>407</v>
      </c>
      <c r="Y32" s="3">
        <v>8</v>
      </c>
      <c r="Z32" s="3">
        <v>0</v>
      </c>
      <c r="AA32" s="3">
        <v>113</v>
      </c>
      <c r="AB32" s="3">
        <v>1307</v>
      </c>
      <c r="AC32" s="3">
        <v>361</v>
      </c>
      <c r="AD32" s="3">
        <v>138</v>
      </c>
      <c r="AE32" s="3">
        <v>8</v>
      </c>
      <c r="AF32" s="3">
        <v>3</v>
      </c>
      <c r="AG32" s="3">
        <v>149</v>
      </c>
      <c r="AH32" s="3">
        <v>11</v>
      </c>
      <c r="AI32" s="3">
        <v>1248</v>
      </c>
      <c r="AJ32" s="3">
        <v>4</v>
      </c>
      <c r="AK32" s="3">
        <v>399</v>
      </c>
      <c r="AL32" s="3">
        <v>445</v>
      </c>
      <c r="AM32" s="3">
        <v>87</v>
      </c>
      <c r="AN32" s="3">
        <v>0</v>
      </c>
      <c r="AO32" s="3">
        <v>16</v>
      </c>
      <c r="AP32" s="3">
        <v>140</v>
      </c>
      <c r="AQ32" s="3">
        <v>0</v>
      </c>
      <c r="AR32" s="3">
        <v>157</v>
      </c>
      <c r="AS32" s="3">
        <v>178</v>
      </c>
      <c r="AT32" s="3">
        <v>630</v>
      </c>
      <c r="AU32" s="3">
        <v>1034</v>
      </c>
      <c r="AV32" s="3">
        <v>50</v>
      </c>
      <c r="AW32" s="3">
        <v>62</v>
      </c>
      <c r="AX32" s="3">
        <v>5</v>
      </c>
      <c r="AY32" s="3">
        <v>1314</v>
      </c>
      <c r="AZ32" s="3">
        <v>145</v>
      </c>
      <c r="BA32" s="3">
        <v>53</v>
      </c>
      <c r="BB32" s="3">
        <v>223</v>
      </c>
      <c r="BC32" s="3">
        <v>25</v>
      </c>
      <c r="BD32" s="3">
        <v>0</v>
      </c>
      <c r="BE32" s="3">
        <v>4</v>
      </c>
      <c r="BF32" s="3">
        <v>0</v>
      </c>
      <c r="BG32" s="3">
        <v>19</v>
      </c>
      <c r="BH32" s="3">
        <v>6</v>
      </c>
      <c r="BI32" s="3">
        <v>104</v>
      </c>
      <c r="BJ32" s="3">
        <v>0</v>
      </c>
      <c r="BK32" s="3">
        <v>0</v>
      </c>
      <c r="BL32" s="3">
        <v>6</v>
      </c>
      <c r="BM32" s="3">
        <v>3</v>
      </c>
      <c r="BN32" s="3">
        <v>103</v>
      </c>
      <c r="BO32" s="3">
        <v>0</v>
      </c>
      <c r="BP32" s="3">
        <v>0</v>
      </c>
      <c r="BQ32" s="3">
        <v>9</v>
      </c>
      <c r="BR32" s="3">
        <v>6</v>
      </c>
      <c r="BS32" s="3">
        <v>9</v>
      </c>
      <c r="BT32" s="3">
        <v>15</v>
      </c>
      <c r="BU32" s="3">
        <v>13</v>
      </c>
      <c r="BV32" s="3">
        <v>0</v>
      </c>
      <c r="BW32" s="3">
        <v>613</v>
      </c>
      <c r="BX32" s="3">
        <v>1523</v>
      </c>
      <c r="BY32" s="3">
        <v>38</v>
      </c>
      <c r="BZ32" s="3">
        <v>3811</v>
      </c>
      <c r="CA32" s="3">
        <v>36</v>
      </c>
      <c r="CB32" s="3">
        <v>83</v>
      </c>
      <c r="CC32" s="3">
        <v>5</v>
      </c>
      <c r="CD32" s="3">
        <v>20190</v>
      </c>
    </row>
    <row r="33" spans="1:82" x14ac:dyDescent="0.25">
      <c r="A33" s="7">
        <v>30</v>
      </c>
      <c r="B33" s="3" t="s">
        <v>180</v>
      </c>
      <c r="C33" s="3">
        <v>4</v>
      </c>
      <c r="D33" s="3">
        <v>0</v>
      </c>
      <c r="E33" s="3">
        <v>10</v>
      </c>
      <c r="F33" s="3">
        <v>19</v>
      </c>
      <c r="G33" s="3">
        <v>4</v>
      </c>
      <c r="H33" s="3">
        <v>3</v>
      </c>
      <c r="I33" s="3">
        <v>18</v>
      </c>
      <c r="J33" s="3">
        <v>4</v>
      </c>
      <c r="K33" s="3">
        <v>62</v>
      </c>
      <c r="L33" s="3">
        <v>32</v>
      </c>
      <c r="M33" s="3">
        <v>0</v>
      </c>
      <c r="N33" s="3">
        <v>4</v>
      </c>
      <c r="O33" s="3">
        <v>12</v>
      </c>
      <c r="P33" s="3">
        <v>84</v>
      </c>
      <c r="Q33" s="3">
        <v>0</v>
      </c>
      <c r="R33" s="3">
        <v>0</v>
      </c>
      <c r="S33" s="3">
        <v>0</v>
      </c>
      <c r="T33" s="3">
        <v>24</v>
      </c>
      <c r="U33" s="3">
        <v>0</v>
      </c>
      <c r="V33" s="3">
        <v>12</v>
      </c>
      <c r="W33" s="3">
        <v>0</v>
      </c>
      <c r="X33" s="3">
        <v>41</v>
      </c>
      <c r="Y33" s="3">
        <v>3</v>
      </c>
      <c r="Z33" s="3">
        <v>0</v>
      </c>
      <c r="AA33" s="3">
        <v>8</v>
      </c>
      <c r="AB33" s="3">
        <v>65</v>
      </c>
      <c r="AC33" s="3">
        <v>21</v>
      </c>
      <c r="AD33" s="3">
        <v>11</v>
      </c>
      <c r="AE33" s="3">
        <v>0</v>
      </c>
      <c r="AF33" s="3">
        <v>0</v>
      </c>
      <c r="AG33" s="3">
        <v>24</v>
      </c>
      <c r="AH33" s="3">
        <v>0</v>
      </c>
      <c r="AI33" s="3">
        <v>31</v>
      </c>
      <c r="AJ33" s="3">
        <v>0</v>
      </c>
      <c r="AK33" s="3">
        <v>28</v>
      </c>
      <c r="AL33" s="3">
        <v>46</v>
      </c>
      <c r="AM33" s="3">
        <v>0</v>
      </c>
      <c r="AN33" s="3">
        <v>4</v>
      </c>
      <c r="AO33" s="3">
        <v>0</v>
      </c>
      <c r="AP33" s="3">
        <v>44</v>
      </c>
      <c r="AQ33" s="3">
        <v>0</v>
      </c>
      <c r="AR33" s="3">
        <v>27</v>
      </c>
      <c r="AS33" s="3">
        <v>16</v>
      </c>
      <c r="AT33" s="3">
        <v>1100</v>
      </c>
      <c r="AU33" s="3">
        <v>35</v>
      </c>
      <c r="AV33" s="3">
        <v>0</v>
      </c>
      <c r="AW33" s="3">
        <v>6</v>
      </c>
      <c r="AX33" s="3">
        <v>0</v>
      </c>
      <c r="AY33" s="3">
        <v>217</v>
      </c>
      <c r="AZ33" s="3">
        <v>13</v>
      </c>
      <c r="BA33" s="3">
        <v>0</v>
      </c>
      <c r="BB33" s="3">
        <v>49</v>
      </c>
      <c r="BC33" s="3">
        <v>6</v>
      </c>
      <c r="BD33" s="3">
        <v>0</v>
      </c>
      <c r="BE33" s="3">
        <v>0</v>
      </c>
      <c r="BF33" s="3">
        <v>0</v>
      </c>
      <c r="BG33" s="3">
        <v>0</v>
      </c>
      <c r="BH33" s="3">
        <v>4</v>
      </c>
      <c r="BI33" s="3">
        <v>33</v>
      </c>
      <c r="BJ33" s="3">
        <v>0</v>
      </c>
      <c r="BK33" s="3">
        <v>0</v>
      </c>
      <c r="BL33" s="3">
        <v>0</v>
      </c>
      <c r="BM33" s="3">
        <v>3</v>
      </c>
      <c r="BN33" s="3">
        <v>60</v>
      </c>
      <c r="BO33" s="3">
        <v>0</v>
      </c>
      <c r="BP33" s="3">
        <v>0</v>
      </c>
      <c r="BQ33" s="3">
        <v>4</v>
      </c>
      <c r="BR33" s="3">
        <v>0</v>
      </c>
      <c r="BS33" s="3">
        <v>0</v>
      </c>
      <c r="BT33" s="3">
        <v>7</v>
      </c>
      <c r="BU33" s="3">
        <v>0</v>
      </c>
      <c r="BV33" s="3">
        <v>0</v>
      </c>
      <c r="BW33" s="3">
        <v>87</v>
      </c>
      <c r="BX33" s="3">
        <v>41</v>
      </c>
      <c r="BY33" s="3">
        <v>0</v>
      </c>
      <c r="BZ33" s="3">
        <v>124</v>
      </c>
      <c r="CA33" s="3">
        <v>23</v>
      </c>
      <c r="CB33" s="3">
        <v>9</v>
      </c>
      <c r="CC33" s="3">
        <v>0</v>
      </c>
      <c r="CD33" s="3">
        <v>2485</v>
      </c>
    </row>
    <row r="34" spans="1:82" x14ac:dyDescent="0.25">
      <c r="A34" s="7">
        <v>31</v>
      </c>
      <c r="B34" s="3" t="s">
        <v>190</v>
      </c>
      <c r="C34" s="3">
        <v>0</v>
      </c>
      <c r="D34" s="3">
        <v>0</v>
      </c>
      <c r="E34" s="3">
        <v>12</v>
      </c>
      <c r="F34" s="3">
        <v>40</v>
      </c>
      <c r="G34" s="3">
        <v>0</v>
      </c>
      <c r="H34" s="3">
        <v>0</v>
      </c>
      <c r="I34" s="3">
        <v>4</v>
      </c>
      <c r="J34" s="3">
        <v>0</v>
      </c>
      <c r="K34" s="3">
        <v>69</v>
      </c>
      <c r="L34" s="3">
        <v>53</v>
      </c>
      <c r="M34" s="3">
        <v>0</v>
      </c>
      <c r="N34" s="3">
        <v>0</v>
      </c>
      <c r="O34" s="3">
        <v>8</v>
      </c>
      <c r="P34" s="3">
        <v>535</v>
      </c>
      <c r="Q34" s="3">
        <v>0</v>
      </c>
      <c r="R34" s="3">
        <v>0</v>
      </c>
      <c r="S34" s="3">
        <v>0</v>
      </c>
      <c r="T34" s="3">
        <v>21</v>
      </c>
      <c r="U34" s="3">
        <v>0</v>
      </c>
      <c r="V34" s="3">
        <v>7</v>
      </c>
      <c r="W34" s="3">
        <v>0</v>
      </c>
      <c r="X34" s="3">
        <v>7</v>
      </c>
      <c r="Y34" s="3">
        <v>0</v>
      </c>
      <c r="Z34" s="3">
        <v>0</v>
      </c>
      <c r="AA34" s="3">
        <v>14</v>
      </c>
      <c r="AB34" s="3">
        <v>192</v>
      </c>
      <c r="AC34" s="3">
        <v>97</v>
      </c>
      <c r="AD34" s="3">
        <v>48</v>
      </c>
      <c r="AE34" s="3">
        <v>0</v>
      </c>
      <c r="AF34" s="3">
        <v>0</v>
      </c>
      <c r="AG34" s="3">
        <v>17</v>
      </c>
      <c r="AH34" s="3">
        <v>0</v>
      </c>
      <c r="AI34" s="3">
        <v>114</v>
      </c>
      <c r="AJ34" s="3">
        <v>0</v>
      </c>
      <c r="AK34" s="3">
        <v>16</v>
      </c>
      <c r="AL34" s="3">
        <v>75</v>
      </c>
      <c r="AM34" s="3">
        <v>0</v>
      </c>
      <c r="AN34" s="3">
        <v>0</v>
      </c>
      <c r="AO34" s="3">
        <v>0</v>
      </c>
      <c r="AP34" s="3">
        <v>338</v>
      </c>
      <c r="AQ34" s="3">
        <v>0</v>
      </c>
      <c r="AR34" s="3">
        <v>5</v>
      </c>
      <c r="AS34" s="3">
        <v>60</v>
      </c>
      <c r="AT34" s="3">
        <v>44</v>
      </c>
      <c r="AU34" s="3">
        <v>39</v>
      </c>
      <c r="AV34" s="3">
        <v>3</v>
      </c>
      <c r="AW34" s="3">
        <v>0</v>
      </c>
      <c r="AX34" s="3">
        <v>0</v>
      </c>
      <c r="AY34" s="3">
        <v>94</v>
      </c>
      <c r="AZ34" s="3">
        <v>28</v>
      </c>
      <c r="BA34" s="3">
        <v>0</v>
      </c>
      <c r="BB34" s="3">
        <v>46</v>
      </c>
      <c r="BC34" s="3">
        <v>0</v>
      </c>
      <c r="BD34" s="3">
        <v>0</v>
      </c>
      <c r="BE34" s="3">
        <v>0</v>
      </c>
      <c r="BF34" s="3">
        <v>0</v>
      </c>
      <c r="BG34" s="3">
        <v>19</v>
      </c>
      <c r="BH34" s="3">
        <v>0</v>
      </c>
      <c r="BI34" s="3">
        <v>13</v>
      </c>
      <c r="BJ34" s="3">
        <v>0</v>
      </c>
      <c r="BK34" s="3">
        <v>0</v>
      </c>
      <c r="BL34" s="3">
        <v>0</v>
      </c>
      <c r="BM34" s="3">
        <v>0</v>
      </c>
      <c r="BN34" s="3">
        <v>10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122</v>
      </c>
      <c r="BX34" s="3">
        <v>342</v>
      </c>
      <c r="BY34" s="3">
        <v>3</v>
      </c>
      <c r="BZ34" s="3">
        <v>78</v>
      </c>
      <c r="CA34" s="3">
        <v>5</v>
      </c>
      <c r="CB34" s="3">
        <v>20</v>
      </c>
      <c r="CC34" s="3">
        <v>0</v>
      </c>
      <c r="CD34" s="3">
        <v>2624</v>
      </c>
    </row>
    <row r="35" spans="1:82" x14ac:dyDescent="0.25">
      <c r="A35" s="2">
        <v>32</v>
      </c>
      <c r="B35" s="3" t="s">
        <v>188</v>
      </c>
      <c r="C35" s="3">
        <v>0</v>
      </c>
      <c r="D35" s="3">
        <v>0</v>
      </c>
      <c r="E35" s="3">
        <v>9</v>
      </c>
      <c r="F35" s="3">
        <v>4</v>
      </c>
      <c r="G35" s="3">
        <v>0</v>
      </c>
      <c r="H35" s="3">
        <v>3</v>
      </c>
      <c r="I35" s="3">
        <v>0</v>
      </c>
      <c r="J35" s="3">
        <v>0</v>
      </c>
      <c r="K35" s="3">
        <v>11</v>
      </c>
      <c r="L35" s="3">
        <v>198</v>
      </c>
      <c r="M35" s="3">
        <v>0</v>
      </c>
      <c r="N35" s="3">
        <v>0</v>
      </c>
      <c r="O35" s="3">
        <v>10</v>
      </c>
      <c r="P35" s="3">
        <v>130</v>
      </c>
      <c r="Q35" s="3">
        <v>0</v>
      </c>
      <c r="R35" s="3">
        <v>0</v>
      </c>
      <c r="S35" s="3">
        <v>0</v>
      </c>
      <c r="T35" s="3">
        <v>16</v>
      </c>
      <c r="U35" s="3">
        <v>0</v>
      </c>
      <c r="V35" s="3">
        <v>5</v>
      </c>
      <c r="W35" s="3">
        <v>0</v>
      </c>
      <c r="X35" s="3">
        <v>5</v>
      </c>
      <c r="Y35" s="3">
        <v>0</v>
      </c>
      <c r="Z35" s="3">
        <v>0</v>
      </c>
      <c r="AA35" s="3">
        <v>4</v>
      </c>
      <c r="AB35" s="3">
        <v>40</v>
      </c>
      <c r="AC35" s="3">
        <v>51</v>
      </c>
      <c r="AD35" s="3">
        <v>50</v>
      </c>
      <c r="AE35" s="3">
        <v>0</v>
      </c>
      <c r="AF35" s="3">
        <v>0</v>
      </c>
      <c r="AG35" s="3">
        <v>4</v>
      </c>
      <c r="AH35" s="3">
        <v>0</v>
      </c>
      <c r="AI35" s="3">
        <v>2024</v>
      </c>
      <c r="AJ35" s="3">
        <v>0</v>
      </c>
      <c r="AK35" s="3">
        <v>8</v>
      </c>
      <c r="AL35" s="3">
        <v>11</v>
      </c>
      <c r="AM35" s="3">
        <v>3</v>
      </c>
      <c r="AN35" s="3">
        <v>0</v>
      </c>
      <c r="AO35" s="3">
        <v>0</v>
      </c>
      <c r="AP35" s="3">
        <v>17</v>
      </c>
      <c r="AQ35" s="3">
        <v>0</v>
      </c>
      <c r="AR35" s="3">
        <v>7</v>
      </c>
      <c r="AS35" s="3">
        <v>5</v>
      </c>
      <c r="AT35" s="3">
        <v>5</v>
      </c>
      <c r="AU35" s="3">
        <v>238</v>
      </c>
      <c r="AV35" s="3">
        <v>7</v>
      </c>
      <c r="AW35" s="3">
        <v>8</v>
      </c>
      <c r="AX35" s="3">
        <v>11</v>
      </c>
      <c r="AY35" s="3">
        <v>12</v>
      </c>
      <c r="AZ35" s="3">
        <v>11</v>
      </c>
      <c r="BA35" s="3">
        <v>0</v>
      </c>
      <c r="BB35" s="3">
        <v>40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9</v>
      </c>
      <c r="BX35" s="3">
        <v>292</v>
      </c>
      <c r="BY35" s="3">
        <v>0</v>
      </c>
      <c r="BZ35" s="3">
        <v>40</v>
      </c>
      <c r="CA35" s="3">
        <v>0</v>
      </c>
      <c r="CB35" s="3">
        <v>0</v>
      </c>
      <c r="CC35" s="3">
        <v>0</v>
      </c>
      <c r="CD35" s="3">
        <v>3288</v>
      </c>
    </row>
    <row r="36" spans="1:82" x14ac:dyDescent="0.25">
      <c r="A36" s="7">
        <v>33</v>
      </c>
      <c r="B36" s="3" t="s">
        <v>316</v>
      </c>
      <c r="C36" s="3">
        <v>0</v>
      </c>
      <c r="D36" s="3">
        <v>3</v>
      </c>
      <c r="E36" s="3">
        <v>11</v>
      </c>
      <c r="F36" s="3">
        <v>18</v>
      </c>
      <c r="G36" s="3">
        <v>0</v>
      </c>
      <c r="H36" s="3">
        <v>3</v>
      </c>
      <c r="I36" s="3">
        <v>27</v>
      </c>
      <c r="J36" s="3">
        <v>0</v>
      </c>
      <c r="K36" s="3">
        <v>24</v>
      </c>
      <c r="L36" s="3">
        <v>7</v>
      </c>
      <c r="M36" s="3">
        <v>0</v>
      </c>
      <c r="N36" s="3">
        <v>3</v>
      </c>
      <c r="O36" s="3">
        <v>31</v>
      </c>
      <c r="P36" s="3">
        <v>34</v>
      </c>
      <c r="Q36" s="3">
        <v>0</v>
      </c>
      <c r="R36" s="3">
        <v>0</v>
      </c>
      <c r="S36" s="3">
        <v>0</v>
      </c>
      <c r="T36" s="3">
        <v>7</v>
      </c>
      <c r="U36" s="3">
        <v>3</v>
      </c>
      <c r="V36" s="3">
        <v>23</v>
      </c>
      <c r="W36" s="3">
        <v>0</v>
      </c>
      <c r="X36" s="3">
        <v>31</v>
      </c>
      <c r="Y36" s="3">
        <v>0</v>
      </c>
      <c r="Z36" s="3">
        <v>5</v>
      </c>
      <c r="AA36" s="3">
        <v>8</v>
      </c>
      <c r="AB36" s="3">
        <v>3</v>
      </c>
      <c r="AC36" s="3">
        <v>55</v>
      </c>
      <c r="AD36" s="3">
        <v>10</v>
      </c>
      <c r="AE36" s="3">
        <v>0</v>
      </c>
      <c r="AF36" s="3">
        <v>0</v>
      </c>
      <c r="AG36" s="3">
        <v>9</v>
      </c>
      <c r="AH36" s="3">
        <v>0</v>
      </c>
      <c r="AI36" s="3">
        <v>13</v>
      </c>
      <c r="AJ36" s="3">
        <v>0</v>
      </c>
      <c r="AK36" s="3">
        <v>54</v>
      </c>
      <c r="AL36" s="3">
        <v>19</v>
      </c>
      <c r="AM36" s="3">
        <v>0</v>
      </c>
      <c r="AN36" s="3">
        <v>0</v>
      </c>
      <c r="AO36" s="3">
        <v>5</v>
      </c>
      <c r="AP36" s="3">
        <v>11</v>
      </c>
      <c r="AQ36" s="3">
        <v>0</v>
      </c>
      <c r="AR36" s="3">
        <v>9</v>
      </c>
      <c r="AS36" s="3">
        <v>13</v>
      </c>
      <c r="AT36" s="3">
        <v>15</v>
      </c>
      <c r="AU36" s="3">
        <v>19</v>
      </c>
      <c r="AV36" s="3">
        <v>8</v>
      </c>
      <c r="AW36" s="3">
        <v>9</v>
      </c>
      <c r="AX36" s="3">
        <v>0</v>
      </c>
      <c r="AY36" s="3">
        <v>18</v>
      </c>
      <c r="AZ36" s="3">
        <v>26</v>
      </c>
      <c r="BA36" s="3">
        <v>11</v>
      </c>
      <c r="BB36" s="3">
        <v>12</v>
      </c>
      <c r="BC36" s="3">
        <v>59</v>
      </c>
      <c r="BD36" s="3">
        <v>0</v>
      </c>
      <c r="BE36" s="3">
        <v>3</v>
      </c>
      <c r="BF36" s="3">
        <v>0</v>
      </c>
      <c r="BG36" s="3">
        <v>8</v>
      </c>
      <c r="BH36" s="3">
        <v>0</v>
      </c>
      <c r="BI36" s="3">
        <v>17</v>
      </c>
      <c r="BJ36" s="3">
        <v>0</v>
      </c>
      <c r="BK36" s="3">
        <v>0</v>
      </c>
      <c r="BL36" s="3">
        <v>5</v>
      </c>
      <c r="BM36" s="3">
        <v>0</v>
      </c>
      <c r="BN36" s="3">
        <v>7</v>
      </c>
      <c r="BO36" s="3">
        <v>4</v>
      </c>
      <c r="BP36" s="3">
        <v>7</v>
      </c>
      <c r="BQ36" s="3">
        <v>0</v>
      </c>
      <c r="BR36" s="3">
        <v>0</v>
      </c>
      <c r="BS36" s="3">
        <v>3</v>
      </c>
      <c r="BT36" s="3">
        <v>9</v>
      </c>
      <c r="BU36" s="3">
        <v>0</v>
      </c>
      <c r="BV36" s="3">
        <v>0</v>
      </c>
      <c r="BW36" s="3">
        <v>27</v>
      </c>
      <c r="BX36" s="3">
        <v>22</v>
      </c>
      <c r="BY36" s="3">
        <v>4</v>
      </c>
      <c r="BZ36" s="3">
        <v>29</v>
      </c>
      <c r="CA36" s="3">
        <v>3</v>
      </c>
      <c r="CB36" s="3">
        <v>17</v>
      </c>
      <c r="CC36" s="3">
        <v>0</v>
      </c>
      <c r="CD36" s="3">
        <v>807</v>
      </c>
    </row>
    <row r="37" spans="1:82" x14ac:dyDescent="0.25">
      <c r="A37" s="7">
        <v>34</v>
      </c>
      <c r="B37" s="3" t="s">
        <v>195</v>
      </c>
      <c r="C37" s="3">
        <v>5</v>
      </c>
      <c r="D37" s="3">
        <v>0</v>
      </c>
      <c r="E37" s="3">
        <v>13</v>
      </c>
      <c r="F37" s="3">
        <v>26</v>
      </c>
      <c r="G37" s="3">
        <v>6</v>
      </c>
      <c r="H37" s="3">
        <v>9</v>
      </c>
      <c r="I37" s="3">
        <v>41</v>
      </c>
      <c r="J37" s="3">
        <v>0</v>
      </c>
      <c r="K37" s="3">
        <v>35</v>
      </c>
      <c r="L37" s="3">
        <v>16</v>
      </c>
      <c r="M37" s="3">
        <v>0</v>
      </c>
      <c r="N37" s="3">
        <v>0</v>
      </c>
      <c r="O37" s="3">
        <v>6</v>
      </c>
      <c r="P37" s="3">
        <v>23</v>
      </c>
      <c r="Q37" s="3">
        <v>0</v>
      </c>
      <c r="R37" s="3">
        <v>3</v>
      </c>
      <c r="S37" s="3">
        <v>0</v>
      </c>
      <c r="T37" s="3">
        <v>24</v>
      </c>
      <c r="U37" s="3">
        <v>0</v>
      </c>
      <c r="V37" s="3">
        <v>14</v>
      </c>
      <c r="W37" s="3">
        <v>0</v>
      </c>
      <c r="X37" s="3">
        <v>49</v>
      </c>
      <c r="Y37" s="3">
        <v>0</v>
      </c>
      <c r="Z37" s="3">
        <v>0</v>
      </c>
      <c r="AA37" s="3">
        <v>3</v>
      </c>
      <c r="AB37" s="3">
        <v>13</v>
      </c>
      <c r="AC37" s="3">
        <v>18</v>
      </c>
      <c r="AD37" s="3">
        <v>0</v>
      </c>
      <c r="AE37" s="3">
        <v>0</v>
      </c>
      <c r="AF37" s="3">
        <v>0</v>
      </c>
      <c r="AG37" s="3">
        <v>4</v>
      </c>
      <c r="AH37" s="3">
        <v>0</v>
      </c>
      <c r="AI37" s="3">
        <v>9</v>
      </c>
      <c r="AJ37" s="3">
        <v>0</v>
      </c>
      <c r="AK37" s="3">
        <v>42</v>
      </c>
      <c r="AL37" s="3">
        <v>27</v>
      </c>
      <c r="AM37" s="3">
        <v>0</v>
      </c>
      <c r="AN37" s="3">
        <v>0</v>
      </c>
      <c r="AO37" s="3">
        <v>0</v>
      </c>
      <c r="AP37" s="3">
        <v>18</v>
      </c>
      <c r="AQ37" s="3">
        <v>0</v>
      </c>
      <c r="AR37" s="3">
        <v>6</v>
      </c>
      <c r="AS37" s="3">
        <v>14</v>
      </c>
      <c r="AT37" s="3">
        <v>110</v>
      </c>
      <c r="AU37" s="3">
        <v>0</v>
      </c>
      <c r="AV37" s="3">
        <v>0</v>
      </c>
      <c r="AW37" s="3">
        <v>0</v>
      </c>
      <c r="AX37" s="3">
        <v>0</v>
      </c>
      <c r="AY37" s="3">
        <v>97</v>
      </c>
      <c r="AZ37" s="3">
        <v>19</v>
      </c>
      <c r="BA37" s="3">
        <v>0</v>
      </c>
      <c r="BB37" s="3">
        <v>22</v>
      </c>
      <c r="BC37" s="3">
        <v>12</v>
      </c>
      <c r="BD37" s="3">
        <v>0</v>
      </c>
      <c r="BE37" s="3">
        <v>0</v>
      </c>
      <c r="BF37" s="3">
        <v>0</v>
      </c>
      <c r="BG37" s="3">
        <v>7</v>
      </c>
      <c r="BH37" s="3">
        <v>0</v>
      </c>
      <c r="BI37" s="3">
        <v>12</v>
      </c>
      <c r="BJ37" s="3">
        <v>0</v>
      </c>
      <c r="BK37" s="3">
        <v>0</v>
      </c>
      <c r="BL37" s="3">
        <v>0</v>
      </c>
      <c r="BM37" s="3">
        <v>0</v>
      </c>
      <c r="BN37" s="3">
        <v>27</v>
      </c>
      <c r="BO37" s="3">
        <v>0</v>
      </c>
      <c r="BP37" s="3">
        <v>4</v>
      </c>
      <c r="BQ37" s="3">
        <v>0</v>
      </c>
      <c r="BR37" s="3">
        <v>0</v>
      </c>
      <c r="BS37" s="3">
        <v>4</v>
      </c>
      <c r="BT37" s="3">
        <v>0</v>
      </c>
      <c r="BU37" s="3">
        <v>0</v>
      </c>
      <c r="BV37" s="3">
        <v>0</v>
      </c>
      <c r="BW37" s="3">
        <v>60</v>
      </c>
      <c r="BX37" s="3">
        <v>10</v>
      </c>
      <c r="BY37" s="3">
        <v>0</v>
      </c>
      <c r="BZ37" s="3">
        <v>37</v>
      </c>
      <c r="CA37" s="3">
        <v>20</v>
      </c>
      <c r="CB37" s="3">
        <v>15</v>
      </c>
      <c r="CC37" s="3">
        <v>0</v>
      </c>
      <c r="CD37" s="3">
        <v>901</v>
      </c>
    </row>
    <row r="38" spans="1:82" x14ac:dyDescent="0.25">
      <c r="A38" s="7">
        <v>35</v>
      </c>
      <c r="B38" s="3" t="s">
        <v>196</v>
      </c>
      <c r="C38" s="3">
        <v>0</v>
      </c>
      <c r="D38" s="3">
        <v>0</v>
      </c>
      <c r="E38" s="3">
        <v>10</v>
      </c>
      <c r="F38" s="3">
        <v>13</v>
      </c>
      <c r="G38" s="3">
        <v>0</v>
      </c>
      <c r="H38" s="3">
        <v>0</v>
      </c>
      <c r="I38" s="3">
        <v>0</v>
      </c>
      <c r="J38" s="3">
        <v>0</v>
      </c>
      <c r="K38" s="3">
        <v>15</v>
      </c>
      <c r="L38" s="3">
        <v>36</v>
      </c>
      <c r="M38" s="3">
        <v>0</v>
      </c>
      <c r="N38" s="3">
        <v>0</v>
      </c>
      <c r="O38" s="3">
        <v>54</v>
      </c>
      <c r="P38" s="3">
        <v>124</v>
      </c>
      <c r="Q38" s="3">
        <v>0</v>
      </c>
      <c r="R38" s="3">
        <v>0</v>
      </c>
      <c r="S38" s="3">
        <v>0</v>
      </c>
      <c r="T38" s="3">
        <v>18</v>
      </c>
      <c r="U38" s="3">
        <v>0</v>
      </c>
      <c r="V38" s="3">
        <v>10</v>
      </c>
      <c r="W38" s="3">
        <v>3</v>
      </c>
      <c r="X38" s="3">
        <v>9</v>
      </c>
      <c r="Y38" s="3">
        <v>0</v>
      </c>
      <c r="Z38" s="3">
        <v>0</v>
      </c>
      <c r="AA38" s="3">
        <v>9</v>
      </c>
      <c r="AB38" s="3">
        <v>39</v>
      </c>
      <c r="AC38" s="3">
        <v>27</v>
      </c>
      <c r="AD38" s="3">
        <v>0</v>
      </c>
      <c r="AE38" s="3">
        <v>0</v>
      </c>
      <c r="AF38" s="3">
        <v>0</v>
      </c>
      <c r="AG38" s="3">
        <v>6</v>
      </c>
      <c r="AH38" s="3">
        <v>5</v>
      </c>
      <c r="AI38" s="3">
        <v>27</v>
      </c>
      <c r="AJ38" s="3">
        <v>0</v>
      </c>
      <c r="AK38" s="3">
        <v>11</v>
      </c>
      <c r="AL38" s="3">
        <v>44</v>
      </c>
      <c r="AM38" s="3">
        <v>24</v>
      </c>
      <c r="AN38" s="3">
        <v>0</v>
      </c>
      <c r="AO38" s="3">
        <v>0</v>
      </c>
      <c r="AP38" s="3">
        <v>4</v>
      </c>
      <c r="AQ38" s="3">
        <v>0</v>
      </c>
      <c r="AR38" s="3">
        <v>13</v>
      </c>
      <c r="AS38" s="3">
        <v>11</v>
      </c>
      <c r="AT38" s="3">
        <v>59</v>
      </c>
      <c r="AU38" s="3">
        <v>111</v>
      </c>
      <c r="AV38" s="3">
        <v>0</v>
      </c>
      <c r="AW38" s="3">
        <v>4</v>
      </c>
      <c r="AX38" s="3">
        <v>0</v>
      </c>
      <c r="AY38" s="3">
        <v>31</v>
      </c>
      <c r="AZ38" s="3">
        <v>17</v>
      </c>
      <c r="BA38" s="3">
        <v>0</v>
      </c>
      <c r="BB38" s="3">
        <v>11</v>
      </c>
      <c r="BC38" s="3">
        <v>7</v>
      </c>
      <c r="BD38" s="3">
        <v>0</v>
      </c>
      <c r="BE38" s="3">
        <v>0</v>
      </c>
      <c r="BF38" s="3">
        <v>0</v>
      </c>
      <c r="BG38" s="3">
        <v>0</v>
      </c>
      <c r="BH38" s="3">
        <v>7</v>
      </c>
      <c r="BI38" s="3">
        <v>6</v>
      </c>
      <c r="BJ38" s="3">
        <v>0</v>
      </c>
      <c r="BK38" s="3">
        <v>0</v>
      </c>
      <c r="BL38" s="3">
        <v>0</v>
      </c>
      <c r="BM38" s="3">
        <v>0</v>
      </c>
      <c r="BN38" s="3">
        <v>3</v>
      </c>
      <c r="BO38" s="3">
        <v>0</v>
      </c>
      <c r="BP38" s="3">
        <v>0</v>
      </c>
      <c r="BQ38" s="3">
        <v>3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3">
        <v>15</v>
      </c>
      <c r="BX38" s="3">
        <v>46</v>
      </c>
      <c r="BY38" s="3">
        <v>5</v>
      </c>
      <c r="BZ38" s="3">
        <v>185</v>
      </c>
      <c r="CA38" s="3">
        <v>35</v>
      </c>
      <c r="CB38" s="3">
        <v>8</v>
      </c>
      <c r="CC38" s="3">
        <v>0</v>
      </c>
      <c r="CD38" s="3">
        <v>1045</v>
      </c>
    </row>
    <row r="39" spans="1:82" x14ac:dyDescent="0.25">
      <c r="A39" s="2">
        <v>36</v>
      </c>
      <c r="B39" s="3" t="s">
        <v>312</v>
      </c>
      <c r="C39" s="3">
        <v>0</v>
      </c>
      <c r="D39" s="3">
        <v>0</v>
      </c>
      <c r="E39" s="3">
        <v>7</v>
      </c>
      <c r="F39" s="3">
        <v>27</v>
      </c>
      <c r="G39" s="3">
        <v>0</v>
      </c>
      <c r="H39" s="3">
        <v>0</v>
      </c>
      <c r="I39" s="3">
        <v>18</v>
      </c>
      <c r="J39" s="3">
        <v>0</v>
      </c>
      <c r="K39" s="3">
        <v>84</v>
      </c>
      <c r="L39" s="3">
        <v>11</v>
      </c>
      <c r="M39" s="3">
        <v>0</v>
      </c>
      <c r="N39" s="3">
        <v>4</v>
      </c>
      <c r="O39" s="3">
        <v>11</v>
      </c>
      <c r="P39" s="3">
        <v>83</v>
      </c>
      <c r="Q39" s="3">
        <v>0</v>
      </c>
      <c r="R39" s="3">
        <v>0</v>
      </c>
      <c r="S39" s="3">
        <v>0</v>
      </c>
      <c r="T39" s="3">
        <v>9</v>
      </c>
      <c r="U39" s="3">
        <v>0</v>
      </c>
      <c r="V39" s="3">
        <v>7</v>
      </c>
      <c r="W39" s="3">
        <v>0</v>
      </c>
      <c r="X39" s="3">
        <v>80</v>
      </c>
      <c r="Y39" s="3">
        <v>0</v>
      </c>
      <c r="Z39" s="3">
        <v>0</v>
      </c>
      <c r="AA39" s="3">
        <v>3</v>
      </c>
      <c r="AB39" s="3">
        <v>33</v>
      </c>
      <c r="AC39" s="3">
        <v>25</v>
      </c>
      <c r="AD39" s="3">
        <v>0</v>
      </c>
      <c r="AE39" s="3">
        <v>0</v>
      </c>
      <c r="AF39" s="3">
        <v>0</v>
      </c>
      <c r="AG39" s="3">
        <v>6</v>
      </c>
      <c r="AH39" s="3">
        <v>0</v>
      </c>
      <c r="AI39" s="3">
        <v>13</v>
      </c>
      <c r="AJ39" s="3">
        <v>0</v>
      </c>
      <c r="AK39" s="3">
        <v>22</v>
      </c>
      <c r="AL39" s="3">
        <v>96</v>
      </c>
      <c r="AM39" s="3">
        <v>3</v>
      </c>
      <c r="AN39" s="3">
        <v>0</v>
      </c>
      <c r="AO39" s="3">
        <v>0</v>
      </c>
      <c r="AP39" s="3">
        <v>94</v>
      </c>
      <c r="AQ39" s="3">
        <v>0</v>
      </c>
      <c r="AR39" s="3">
        <v>13</v>
      </c>
      <c r="AS39" s="3">
        <v>41</v>
      </c>
      <c r="AT39" s="3">
        <v>183</v>
      </c>
      <c r="AU39" s="3">
        <v>24</v>
      </c>
      <c r="AV39" s="3">
        <v>0</v>
      </c>
      <c r="AW39" s="3">
        <v>0</v>
      </c>
      <c r="AX39" s="3">
        <v>0</v>
      </c>
      <c r="AY39" s="3">
        <v>229</v>
      </c>
      <c r="AZ39" s="3">
        <v>24</v>
      </c>
      <c r="BA39" s="3">
        <v>0</v>
      </c>
      <c r="BB39" s="3">
        <v>18</v>
      </c>
      <c r="BC39" s="3">
        <v>3</v>
      </c>
      <c r="BD39" s="3">
        <v>0</v>
      </c>
      <c r="BE39" s="3">
        <v>0</v>
      </c>
      <c r="BF39" s="3">
        <v>0</v>
      </c>
      <c r="BG39" s="3">
        <v>7</v>
      </c>
      <c r="BH39" s="3">
        <v>0</v>
      </c>
      <c r="BI39" s="3">
        <v>21</v>
      </c>
      <c r="BJ39" s="3">
        <v>0</v>
      </c>
      <c r="BK39" s="3">
        <v>0</v>
      </c>
      <c r="BL39" s="3">
        <v>0</v>
      </c>
      <c r="BM39" s="3">
        <v>0</v>
      </c>
      <c r="BN39" s="3">
        <v>14</v>
      </c>
      <c r="BO39" s="3">
        <v>0</v>
      </c>
      <c r="BP39" s="3">
        <v>6</v>
      </c>
      <c r="BQ39" s="3">
        <v>3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109</v>
      </c>
      <c r="BX39" s="3">
        <v>25</v>
      </c>
      <c r="BY39" s="3">
        <v>0</v>
      </c>
      <c r="BZ39" s="3">
        <v>66</v>
      </c>
      <c r="CA39" s="3">
        <v>9</v>
      </c>
      <c r="CB39" s="3">
        <v>12</v>
      </c>
      <c r="CC39" s="3">
        <v>0</v>
      </c>
      <c r="CD39" s="3">
        <v>1460</v>
      </c>
    </row>
    <row r="40" spans="1:82" x14ac:dyDescent="0.25">
      <c r="A40" s="2">
        <v>37</v>
      </c>
      <c r="B40" s="3" t="s">
        <v>175</v>
      </c>
      <c r="C40" s="3">
        <v>4</v>
      </c>
      <c r="D40" s="3">
        <v>0</v>
      </c>
      <c r="E40" s="3">
        <v>24</v>
      </c>
      <c r="F40" s="3">
        <v>59</v>
      </c>
      <c r="G40" s="3">
        <v>0</v>
      </c>
      <c r="H40" s="3">
        <v>6</v>
      </c>
      <c r="I40" s="3">
        <v>11</v>
      </c>
      <c r="J40" s="3">
        <v>0</v>
      </c>
      <c r="K40" s="3">
        <v>231</v>
      </c>
      <c r="L40" s="3">
        <v>92</v>
      </c>
      <c r="M40" s="3">
        <v>0</v>
      </c>
      <c r="N40" s="3">
        <v>0</v>
      </c>
      <c r="O40" s="3">
        <v>57</v>
      </c>
      <c r="P40" s="3">
        <v>243</v>
      </c>
      <c r="Q40" s="3">
        <v>0</v>
      </c>
      <c r="R40" s="3">
        <v>0</v>
      </c>
      <c r="S40" s="3">
        <v>0</v>
      </c>
      <c r="T40" s="3">
        <v>47</v>
      </c>
      <c r="U40" s="3">
        <v>0</v>
      </c>
      <c r="V40" s="3">
        <v>33</v>
      </c>
      <c r="W40" s="3">
        <v>0</v>
      </c>
      <c r="X40" s="3">
        <v>101</v>
      </c>
      <c r="Y40" s="3">
        <v>0</v>
      </c>
      <c r="Z40" s="3">
        <v>0</v>
      </c>
      <c r="AA40" s="3">
        <v>18</v>
      </c>
      <c r="AB40" s="3">
        <v>306</v>
      </c>
      <c r="AC40" s="3">
        <v>64</v>
      </c>
      <c r="AD40" s="3">
        <v>41</v>
      </c>
      <c r="AE40" s="3">
        <v>0</v>
      </c>
      <c r="AF40" s="3">
        <v>0</v>
      </c>
      <c r="AG40" s="3">
        <v>18</v>
      </c>
      <c r="AH40" s="3">
        <v>0</v>
      </c>
      <c r="AI40" s="3">
        <v>53</v>
      </c>
      <c r="AJ40" s="3">
        <v>0</v>
      </c>
      <c r="AK40" s="3">
        <v>35</v>
      </c>
      <c r="AL40" s="3">
        <v>372</v>
      </c>
      <c r="AM40" s="3">
        <v>20</v>
      </c>
      <c r="AN40" s="3">
        <v>0</v>
      </c>
      <c r="AO40" s="3">
        <v>4</v>
      </c>
      <c r="AP40" s="3">
        <v>465</v>
      </c>
      <c r="AQ40" s="3">
        <v>0</v>
      </c>
      <c r="AR40" s="3">
        <v>47</v>
      </c>
      <c r="AS40" s="3">
        <v>111</v>
      </c>
      <c r="AT40" s="3">
        <v>883</v>
      </c>
      <c r="AU40" s="3">
        <v>88</v>
      </c>
      <c r="AV40" s="3">
        <v>89</v>
      </c>
      <c r="AW40" s="3">
        <v>14</v>
      </c>
      <c r="AX40" s="3">
        <v>26</v>
      </c>
      <c r="AY40" s="3">
        <v>619</v>
      </c>
      <c r="AZ40" s="3">
        <v>49</v>
      </c>
      <c r="BA40" s="3">
        <v>4</v>
      </c>
      <c r="BB40" s="3">
        <v>66</v>
      </c>
      <c r="BC40" s="3">
        <v>12</v>
      </c>
      <c r="BD40" s="3">
        <v>0</v>
      </c>
      <c r="BE40" s="3">
        <v>0</v>
      </c>
      <c r="BF40" s="3">
        <v>0</v>
      </c>
      <c r="BG40" s="3">
        <v>16</v>
      </c>
      <c r="BH40" s="3">
        <v>0</v>
      </c>
      <c r="BI40" s="3">
        <v>36</v>
      </c>
      <c r="BJ40" s="3">
        <v>0</v>
      </c>
      <c r="BK40" s="3">
        <v>0</v>
      </c>
      <c r="BL40" s="3">
        <v>0</v>
      </c>
      <c r="BM40" s="3">
        <v>0</v>
      </c>
      <c r="BN40" s="3">
        <v>80</v>
      </c>
      <c r="BO40" s="3">
        <v>0</v>
      </c>
      <c r="BP40" s="3">
        <v>0</v>
      </c>
      <c r="BQ40" s="3">
        <v>47</v>
      </c>
      <c r="BR40" s="3">
        <v>0</v>
      </c>
      <c r="BS40" s="3">
        <v>7</v>
      </c>
      <c r="BT40" s="3">
        <v>4</v>
      </c>
      <c r="BU40" s="3">
        <v>0</v>
      </c>
      <c r="BV40" s="3">
        <v>0</v>
      </c>
      <c r="BW40" s="3">
        <v>506</v>
      </c>
      <c r="BX40" s="3">
        <v>128</v>
      </c>
      <c r="BY40" s="3">
        <v>7</v>
      </c>
      <c r="BZ40" s="3">
        <v>293</v>
      </c>
      <c r="CA40" s="3">
        <v>45</v>
      </c>
      <c r="CB40" s="3">
        <v>58</v>
      </c>
      <c r="CC40" s="3">
        <v>0</v>
      </c>
      <c r="CD40" s="3">
        <v>5556</v>
      </c>
    </row>
    <row r="41" spans="1:82" x14ac:dyDescent="0.25">
      <c r="A41" s="7">
        <v>38</v>
      </c>
      <c r="B41" s="3" t="s">
        <v>311</v>
      </c>
      <c r="C41" s="3">
        <v>3</v>
      </c>
      <c r="D41" s="3">
        <v>0</v>
      </c>
      <c r="E41" s="3">
        <v>0</v>
      </c>
      <c r="F41" s="3">
        <v>3</v>
      </c>
      <c r="G41" s="3">
        <v>0</v>
      </c>
      <c r="H41" s="3">
        <v>0</v>
      </c>
      <c r="I41" s="3">
        <v>6</v>
      </c>
      <c r="J41" s="3">
        <v>0</v>
      </c>
      <c r="K41" s="3">
        <v>9</v>
      </c>
      <c r="L41" s="3">
        <v>331</v>
      </c>
      <c r="M41" s="3">
        <v>0</v>
      </c>
      <c r="N41" s="3">
        <v>0</v>
      </c>
      <c r="O41" s="3">
        <v>42</v>
      </c>
      <c r="P41" s="3">
        <v>6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6</v>
      </c>
      <c r="Y41" s="3">
        <v>0</v>
      </c>
      <c r="Z41" s="3">
        <v>0</v>
      </c>
      <c r="AA41" s="3">
        <v>45</v>
      </c>
      <c r="AB41" s="3">
        <v>43</v>
      </c>
      <c r="AC41" s="3">
        <v>61</v>
      </c>
      <c r="AD41" s="3">
        <v>0</v>
      </c>
      <c r="AE41" s="3">
        <v>0</v>
      </c>
      <c r="AF41" s="3">
        <v>0</v>
      </c>
      <c r="AG41" s="3">
        <v>22</v>
      </c>
      <c r="AH41" s="3">
        <v>0</v>
      </c>
      <c r="AI41" s="3">
        <v>5</v>
      </c>
      <c r="AJ41" s="3">
        <v>0</v>
      </c>
      <c r="AK41" s="3">
        <v>5</v>
      </c>
      <c r="AL41" s="3">
        <v>30</v>
      </c>
      <c r="AM41" s="3">
        <v>7</v>
      </c>
      <c r="AN41" s="3">
        <v>0</v>
      </c>
      <c r="AO41" s="3">
        <v>0</v>
      </c>
      <c r="AP41" s="3">
        <v>0</v>
      </c>
      <c r="AQ41" s="3">
        <v>0</v>
      </c>
      <c r="AR41" s="3">
        <v>24</v>
      </c>
      <c r="AS41" s="3">
        <v>332</v>
      </c>
      <c r="AT41" s="3">
        <v>110</v>
      </c>
      <c r="AU41" s="3">
        <v>100</v>
      </c>
      <c r="AV41" s="3">
        <v>6</v>
      </c>
      <c r="AW41" s="3">
        <v>0</v>
      </c>
      <c r="AX41" s="3">
        <v>0</v>
      </c>
      <c r="AY41" s="3">
        <v>12</v>
      </c>
      <c r="AZ41" s="3">
        <v>0</v>
      </c>
      <c r="BA41" s="3">
        <v>0</v>
      </c>
      <c r="BB41" s="3">
        <v>5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3">
        <v>0</v>
      </c>
      <c r="BK41" s="3">
        <v>0</v>
      </c>
      <c r="BL41" s="3">
        <v>0</v>
      </c>
      <c r="BM41" s="3">
        <v>0</v>
      </c>
      <c r="BN41" s="3">
        <v>8</v>
      </c>
      <c r="BO41" s="3">
        <v>0</v>
      </c>
      <c r="BP41" s="3">
        <v>0</v>
      </c>
      <c r="BQ41" s="3">
        <v>5</v>
      </c>
      <c r="BR41" s="3">
        <v>0</v>
      </c>
      <c r="BS41" s="3">
        <v>0</v>
      </c>
      <c r="BT41" s="3">
        <v>0</v>
      </c>
      <c r="BU41" s="3">
        <v>0</v>
      </c>
      <c r="BV41" s="3">
        <v>0</v>
      </c>
      <c r="BW41" s="3">
        <v>17</v>
      </c>
      <c r="BX41" s="3">
        <v>3</v>
      </c>
      <c r="BY41" s="3">
        <v>0</v>
      </c>
      <c r="BZ41" s="3">
        <v>224</v>
      </c>
      <c r="CA41" s="3">
        <v>5</v>
      </c>
      <c r="CB41" s="3">
        <v>251</v>
      </c>
      <c r="CC41" s="3">
        <v>0</v>
      </c>
      <c r="CD41" s="3">
        <v>1732</v>
      </c>
    </row>
    <row r="42" spans="1:82" x14ac:dyDescent="0.25">
      <c r="A42" s="7">
        <v>39</v>
      </c>
      <c r="B42" s="3" t="s">
        <v>191</v>
      </c>
      <c r="C42" s="3">
        <v>3</v>
      </c>
      <c r="D42" s="3">
        <v>0</v>
      </c>
      <c r="E42" s="3">
        <v>26</v>
      </c>
      <c r="F42" s="3">
        <v>35</v>
      </c>
      <c r="G42" s="3">
        <v>0</v>
      </c>
      <c r="H42" s="3">
        <v>0</v>
      </c>
      <c r="I42" s="3">
        <v>8</v>
      </c>
      <c r="J42" s="3">
        <v>0</v>
      </c>
      <c r="K42" s="3">
        <v>46</v>
      </c>
      <c r="L42" s="3">
        <v>202</v>
      </c>
      <c r="M42" s="3">
        <v>0</v>
      </c>
      <c r="N42" s="3">
        <v>4</v>
      </c>
      <c r="O42" s="3">
        <v>4</v>
      </c>
      <c r="P42" s="3">
        <v>72</v>
      </c>
      <c r="Q42" s="3">
        <v>0</v>
      </c>
      <c r="R42" s="3">
        <v>0</v>
      </c>
      <c r="S42" s="3">
        <v>0</v>
      </c>
      <c r="T42" s="3">
        <v>210</v>
      </c>
      <c r="U42" s="3">
        <v>0</v>
      </c>
      <c r="V42" s="3">
        <v>8</v>
      </c>
      <c r="W42" s="3">
        <v>0</v>
      </c>
      <c r="X42" s="3">
        <v>106</v>
      </c>
      <c r="Y42" s="3">
        <v>0</v>
      </c>
      <c r="Z42" s="3">
        <v>0</v>
      </c>
      <c r="AA42" s="3">
        <v>3</v>
      </c>
      <c r="AB42" s="3">
        <v>43</v>
      </c>
      <c r="AC42" s="3">
        <v>28</v>
      </c>
      <c r="AD42" s="3">
        <v>11</v>
      </c>
      <c r="AE42" s="3">
        <v>0</v>
      </c>
      <c r="AF42" s="3">
        <v>0</v>
      </c>
      <c r="AG42" s="3">
        <v>35</v>
      </c>
      <c r="AH42" s="3">
        <v>3</v>
      </c>
      <c r="AI42" s="3">
        <v>328</v>
      </c>
      <c r="AJ42" s="3">
        <v>0</v>
      </c>
      <c r="AK42" s="3">
        <v>42</v>
      </c>
      <c r="AL42" s="3">
        <v>16</v>
      </c>
      <c r="AM42" s="3">
        <v>15</v>
      </c>
      <c r="AN42" s="3">
        <v>0</v>
      </c>
      <c r="AO42" s="3">
        <v>0</v>
      </c>
      <c r="AP42" s="3">
        <v>6</v>
      </c>
      <c r="AQ42" s="3">
        <v>0</v>
      </c>
      <c r="AR42" s="3">
        <v>119</v>
      </c>
      <c r="AS42" s="3">
        <v>12</v>
      </c>
      <c r="AT42" s="3">
        <v>305</v>
      </c>
      <c r="AU42" s="3">
        <v>34</v>
      </c>
      <c r="AV42" s="3">
        <v>0</v>
      </c>
      <c r="AW42" s="3">
        <v>0</v>
      </c>
      <c r="AX42" s="3">
        <v>0</v>
      </c>
      <c r="AY42" s="3">
        <v>155</v>
      </c>
      <c r="AZ42" s="3">
        <v>183</v>
      </c>
      <c r="BA42" s="3">
        <v>0</v>
      </c>
      <c r="BB42" s="3">
        <v>789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55</v>
      </c>
      <c r="BJ42" s="3">
        <v>0</v>
      </c>
      <c r="BK42" s="3">
        <v>0</v>
      </c>
      <c r="BL42" s="3">
        <v>0</v>
      </c>
      <c r="BM42" s="3">
        <v>0</v>
      </c>
      <c r="BN42" s="3">
        <v>54</v>
      </c>
      <c r="BO42" s="3">
        <v>4</v>
      </c>
      <c r="BP42" s="3">
        <v>0</v>
      </c>
      <c r="BQ42" s="3">
        <v>0</v>
      </c>
      <c r="BR42" s="3">
        <v>0</v>
      </c>
      <c r="BS42" s="3">
        <v>9</v>
      </c>
      <c r="BT42" s="3">
        <v>0</v>
      </c>
      <c r="BU42" s="3">
        <v>0</v>
      </c>
      <c r="BV42" s="3">
        <v>0</v>
      </c>
      <c r="BW42" s="3">
        <v>87</v>
      </c>
      <c r="BX42" s="3">
        <v>208</v>
      </c>
      <c r="BY42" s="3">
        <v>32</v>
      </c>
      <c r="BZ42" s="3">
        <v>122</v>
      </c>
      <c r="CA42" s="3">
        <v>18</v>
      </c>
      <c r="CB42" s="3">
        <v>9</v>
      </c>
      <c r="CC42" s="3">
        <v>0</v>
      </c>
      <c r="CD42" s="3">
        <v>3463</v>
      </c>
    </row>
    <row r="43" spans="1:82" x14ac:dyDescent="0.25">
      <c r="A43" s="7">
        <v>40</v>
      </c>
      <c r="B43" s="3" t="s">
        <v>173</v>
      </c>
      <c r="C43" s="3">
        <v>13</v>
      </c>
      <c r="D43" s="3">
        <v>12</v>
      </c>
      <c r="E43" s="3">
        <v>71</v>
      </c>
      <c r="F43" s="3">
        <v>105</v>
      </c>
      <c r="G43" s="3">
        <v>32</v>
      </c>
      <c r="H43" s="3">
        <v>40</v>
      </c>
      <c r="I43" s="3">
        <v>132</v>
      </c>
      <c r="J43" s="3">
        <v>3</v>
      </c>
      <c r="K43" s="3">
        <v>226</v>
      </c>
      <c r="L43" s="3">
        <v>541</v>
      </c>
      <c r="M43" s="3">
        <v>0</v>
      </c>
      <c r="N43" s="3">
        <v>23</v>
      </c>
      <c r="O43" s="3">
        <v>263</v>
      </c>
      <c r="P43" s="3">
        <v>1669</v>
      </c>
      <c r="Q43" s="3">
        <v>3</v>
      </c>
      <c r="R43" s="3">
        <v>17</v>
      </c>
      <c r="S43" s="3">
        <v>28</v>
      </c>
      <c r="T43" s="3">
        <v>84</v>
      </c>
      <c r="U43" s="3">
        <v>15</v>
      </c>
      <c r="V43" s="3">
        <v>267</v>
      </c>
      <c r="W43" s="3">
        <v>0</v>
      </c>
      <c r="X43" s="3">
        <v>168</v>
      </c>
      <c r="Y43" s="3">
        <v>16</v>
      </c>
      <c r="Z43" s="3">
        <v>14</v>
      </c>
      <c r="AA43" s="3">
        <v>52</v>
      </c>
      <c r="AB43" s="3">
        <v>387</v>
      </c>
      <c r="AC43" s="3">
        <v>212</v>
      </c>
      <c r="AD43" s="3">
        <v>110</v>
      </c>
      <c r="AE43" s="3">
        <v>3</v>
      </c>
      <c r="AF43" s="3">
        <v>6</v>
      </c>
      <c r="AG43" s="3">
        <v>123</v>
      </c>
      <c r="AH43" s="3">
        <v>6</v>
      </c>
      <c r="AI43" s="3">
        <v>853</v>
      </c>
      <c r="AJ43" s="3">
        <v>4</v>
      </c>
      <c r="AK43" s="3">
        <v>168</v>
      </c>
      <c r="AL43" s="3">
        <v>257</v>
      </c>
      <c r="AM43" s="3">
        <v>53</v>
      </c>
      <c r="AN43" s="3">
        <v>3</v>
      </c>
      <c r="AO43" s="3">
        <v>43</v>
      </c>
      <c r="AP43" s="3">
        <v>162</v>
      </c>
      <c r="AQ43" s="3">
        <v>3</v>
      </c>
      <c r="AR43" s="3">
        <v>73</v>
      </c>
      <c r="AS43" s="3">
        <v>81</v>
      </c>
      <c r="AT43" s="3">
        <v>379</v>
      </c>
      <c r="AU43" s="3">
        <v>923</v>
      </c>
      <c r="AV43" s="3">
        <v>41</v>
      </c>
      <c r="AW43" s="3">
        <v>75</v>
      </c>
      <c r="AX43" s="3">
        <v>30</v>
      </c>
      <c r="AY43" s="3">
        <v>321</v>
      </c>
      <c r="AZ43" s="3">
        <v>115</v>
      </c>
      <c r="BA43" s="3">
        <v>34</v>
      </c>
      <c r="BB43" s="3">
        <v>161</v>
      </c>
      <c r="BC43" s="3">
        <v>110</v>
      </c>
      <c r="BD43" s="3">
        <v>9</v>
      </c>
      <c r="BE43" s="3">
        <v>22</v>
      </c>
      <c r="BF43" s="3">
        <v>5</v>
      </c>
      <c r="BG43" s="3">
        <v>54</v>
      </c>
      <c r="BH43" s="3">
        <v>4</v>
      </c>
      <c r="BI43" s="3">
        <v>106</v>
      </c>
      <c r="BJ43" s="3">
        <v>5</v>
      </c>
      <c r="BK43" s="3">
        <v>0</v>
      </c>
      <c r="BL43" s="3">
        <v>17</v>
      </c>
      <c r="BM43" s="3">
        <v>20</v>
      </c>
      <c r="BN43" s="3">
        <v>102</v>
      </c>
      <c r="BO43" s="3">
        <v>7</v>
      </c>
      <c r="BP43" s="3">
        <v>38</v>
      </c>
      <c r="BQ43" s="3">
        <v>6</v>
      </c>
      <c r="BR43" s="3">
        <v>0</v>
      </c>
      <c r="BS43" s="3">
        <v>4</v>
      </c>
      <c r="BT43" s="3">
        <v>33</v>
      </c>
      <c r="BU43" s="3">
        <v>38</v>
      </c>
      <c r="BV43" s="3">
        <v>0</v>
      </c>
      <c r="BW43" s="3">
        <v>219</v>
      </c>
      <c r="BX43" s="3">
        <v>521</v>
      </c>
      <c r="BY43" s="3">
        <v>38</v>
      </c>
      <c r="BZ43" s="3">
        <v>2004</v>
      </c>
      <c r="CA43" s="3">
        <v>70</v>
      </c>
      <c r="CB43" s="3">
        <v>102</v>
      </c>
      <c r="CC43" s="3">
        <v>3</v>
      </c>
      <c r="CD43" s="3">
        <v>11970</v>
      </c>
    </row>
    <row r="44" spans="1:82" x14ac:dyDescent="0.25">
      <c r="A44" s="2">
        <v>41</v>
      </c>
      <c r="B44" s="3" t="s">
        <v>182</v>
      </c>
      <c r="C44" s="3">
        <v>0</v>
      </c>
      <c r="D44" s="3">
        <v>5</v>
      </c>
      <c r="E44" s="3">
        <v>17</v>
      </c>
      <c r="F44" s="3">
        <v>16</v>
      </c>
      <c r="G44" s="3">
        <v>0</v>
      </c>
      <c r="H44" s="3">
        <v>3</v>
      </c>
      <c r="I44" s="3">
        <v>0</v>
      </c>
      <c r="J44" s="3">
        <v>0</v>
      </c>
      <c r="K44" s="3">
        <v>26</v>
      </c>
      <c r="L44" s="3">
        <v>168</v>
      </c>
      <c r="M44" s="3">
        <v>0</v>
      </c>
      <c r="N44" s="3">
        <v>0</v>
      </c>
      <c r="O44" s="3">
        <v>90</v>
      </c>
      <c r="P44" s="3">
        <v>993</v>
      </c>
      <c r="Q44" s="3">
        <v>0</v>
      </c>
      <c r="R44" s="3">
        <v>0</v>
      </c>
      <c r="S44" s="3">
        <v>0</v>
      </c>
      <c r="T44" s="3">
        <v>39</v>
      </c>
      <c r="U44" s="3">
        <v>4</v>
      </c>
      <c r="V44" s="3">
        <v>4</v>
      </c>
      <c r="W44" s="3">
        <v>0</v>
      </c>
      <c r="X44" s="3">
        <v>7</v>
      </c>
      <c r="Y44" s="3">
        <v>0</v>
      </c>
      <c r="Z44" s="3">
        <v>0</v>
      </c>
      <c r="AA44" s="3">
        <v>15</v>
      </c>
      <c r="AB44" s="3">
        <v>475</v>
      </c>
      <c r="AC44" s="3">
        <v>149</v>
      </c>
      <c r="AD44" s="3">
        <v>70</v>
      </c>
      <c r="AE44" s="3">
        <v>0</v>
      </c>
      <c r="AF44" s="3">
        <v>0</v>
      </c>
      <c r="AG44" s="3">
        <v>9</v>
      </c>
      <c r="AH44" s="3">
        <v>0</v>
      </c>
      <c r="AI44" s="3">
        <v>463</v>
      </c>
      <c r="AJ44" s="3">
        <v>0</v>
      </c>
      <c r="AK44" s="3">
        <v>22</v>
      </c>
      <c r="AL44" s="3">
        <v>24</v>
      </c>
      <c r="AM44" s="3">
        <v>0</v>
      </c>
      <c r="AN44" s="3">
        <v>0</v>
      </c>
      <c r="AO44" s="3">
        <v>0</v>
      </c>
      <c r="AP44" s="3">
        <v>68</v>
      </c>
      <c r="AQ44" s="3">
        <v>0</v>
      </c>
      <c r="AR44" s="3">
        <v>25</v>
      </c>
      <c r="AS44" s="3">
        <v>16</v>
      </c>
      <c r="AT44" s="3">
        <v>28</v>
      </c>
      <c r="AU44" s="3">
        <v>137</v>
      </c>
      <c r="AV44" s="3">
        <v>19</v>
      </c>
      <c r="AW44" s="3">
        <v>8</v>
      </c>
      <c r="AX44" s="3">
        <v>0</v>
      </c>
      <c r="AY44" s="3">
        <v>132</v>
      </c>
      <c r="AZ44" s="3">
        <v>28</v>
      </c>
      <c r="BA44" s="3">
        <v>5</v>
      </c>
      <c r="BB44" s="3">
        <v>269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3</v>
      </c>
      <c r="BJ44" s="3">
        <v>0</v>
      </c>
      <c r="BK44" s="3">
        <v>0</v>
      </c>
      <c r="BL44" s="3">
        <v>0</v>
      </c>
      <c r="BM44" s="3">
        <v>0</v>
      </c>
      <c r="BN44" s="3">
        <v>10</v>
      </c>
      <c r="BO44" s="3">
        <v>0</v>
      </c>
      <c r="BP44" s="3">
        <v>0</v>
      </c>
      <c r="BQ44" s="3">
        <v>6</v>
      </c>
      <c r="BR44" s="3">
        <v>0</v>
      </c>
      <c r="BS44" s="3">
        <v>0</v>
      </c>
      <c r="BT44" s="3">
        <v>0</v>
      </c>
      <c r="BU44" s="3">
        <v>3</v>
      </c>
      <c r="BV44" s="3">
        <v>0</v>
      </c>
      <c r="BW44" s="3">
        <v>78</v>
      </c>
      <c r="BX44" s="3">
        <v>150</v>
      </c>
      <c r="BY44" s="3">
        <v>5</v>
      </c>
      <c r="BZ44" s="3">
        <v>490</v>
      </c>
      <c r="CA44" s="3">
        <v>5</v>
      </c>
      <c r="CB44" s="3">
        <v>5</v>
      </c>
      <c r="CC44" s="3">
        <v>0</v>
      </c>
      <c r="CD44" s="3">
        <v>4124</v>
      </c>
    </row>
    <row r="45" spans="1:82" x14ac:dyDescent="0.25">
      <c r="A45" s="7">
        <v>42</v>
      </c>
      <c r="B45" s="3" t="s">
        <v>177</v>
      </c>
      <c r="C45" s="3">
        <v>5</v>
      </c>
      <c r="D45" s="3">
        <v>12</v>
      </c>
      <c r="E45" s="3">
        <v>75</v>
      </c>
      <c r="F45" s="3">
        <v>37</v>
      </c>
      <c r="G45" s="3">
        <v>14</v>
      </c>
      <c r="H45" s="3">
        <v>13</v>
      </c>
      <c r="I45" s="3">
        <v>25</v>
      </c>
      <c r="J45" s="3">
        <v>10</v>
      </c>
      <c r="K45" s="3">
        <v>41</v>
      </c>
      <c r="L45" s="3">
        <v>422</v>
      </c>
      <c r="M45" s="3">
        <v>8</v>
      </c>
      <c r="N45" s="3">
        <v>45</v>
      </c>
      <c r="O45" s="3">
        <v>167</v>
      </c>
      <c r="P45" s="3">
        <v>860</v>
      </c>
      <c r="Q45" s="3">
        <v>11</v>
      </c>
      <c r="R45" s="3">
        <v>13</v>
      </c>
      <c r="S45" s="3">
        <v>13</v>
      </c>
      <c r="T45" s="3">
        <v>69</v>
      </c>
      <c r="U45" s="3">
        <v>23</v>
      </c>
      <c r="V45" s="3">
        <v>116</v>
      </c>
      <c r="W45" s="3">
        <v>13</v>
      </c>
      <c r="X45" s="3">
        <v>39</v>
      </c>
      <c r="Y45" s="3">
        <v>8</v>
      </c>
      <c r="Z45" s="3">
        <v>0</v>
      </c>
      <c r="AA45" s="3">
        <v>79</v>
      </c>
      <c r="AB45" s="3">
        <v>244</v>
      </c>
      <c r="AC45" s="3">
        <v>211</v>
      </c>
      <c r="AD45" s="3">
        <v>77</v>
      </c>
      <c r="AE45" s="3">
        <v>3</v>
      </c>
      <c r="AF45" s="3">
        <v>3</v>
      </c>
      <c r="AG45" s="3">
        <v>53</v>
      </c>
      <c r="AH45" s="3">
        <v>24</v>
      </c>
      <c r="AI45" s="3">
        <v>299</v>
      </c>
      <c r="AJ45" s="3">
        <v>0</v>
      </c>
      <c r="AK45" s="3">
        <v>102</v>
      </c>
      <c r="AL45" s="3">
        <v>137</v>
      </c>
      <c r="AM45" s="3">
        <v>58</v>
      </c>
      <c r="AN45" s="3">
        <v>23</v>
      </c>
      <c r="AO45" s="3">
        <v>16</v>
      </c>
      <c r="AP45" s="3">
        <v>56</v>
      </c>
      <c r="AQ45" s="3">
        <v>0</v>
      </c>
      <c r="AR45" s="3">
        <v>56</v>
      </c>
      <c r="AS45" s="3">
        <v>44</v>
      </c>
      <c r="AT45" s="3">
        <v>195</v>
      </c>
      <c r="AU45" s="3">
        <v>700</v>
      </c>
      <c r="AV45" s="3">
        <v>27</v>
      </c>
      <c r="AW45" s="3">
        <v>33</v>
      </c>
      <c r="AX45" s="3">
        <v>19</v>
      </c>
      <c r="AY45" s="3">
        <v>132</v>
      </c>
      <c r="AZ45" s="3">
        <v>42</v>
      </c>
      <c r="BA45" s="3">
        <v>11</v>
      </c>
      <c r="BB45" s="3">
        <v>87</v>
      </c>
      <c r="BC45" s="3">
        <v>62</v>
      </c>
      <c r="BD45" s="3">
        <v>0</v>
      </c>
      <c r="BE45" s="3">
        <v>15</v>
      </c>
      <c r="BF45" s="3">
        <v>4</v>
      </c>
      <c r="BG45" s="3">
        <v>13</v>
      </c>
      <c r="BH45" s="3">
        <v>25</v>
      </c>
      <c r="BI45" s="3">
        <v>31</v>
      </c>
      <c r="BJ45" s="3">
        <v>3</v>
      </c>
      <c r="BK45" s="3">
        <v>0</v>
      </c>
      <c r="BL45" s="3">
        <v>11</v>
      </c>
      <c r="BM45" s="3">
        <v>4</v>
      </c>
      <c r="BN45" s="3">
        <v>23</v>
      </c>
      <c r="BO45" s="3">
        <v>9</v>
      </c>
      <c r="BP45" s="3">
        <v>5</v>
      </c>
      <c r="BQ45" s="3">
        <v>9</v>
      </c>
      <c r="BR45" s="3">
        <v>7</v>
      </c>
      <c r="BS45" s="3">
        <v>11</v>
      </c>
      <c r="BT45" s="3">
        <v>23</v>
      </c>
      <c r="BU45" s="3">
        <v>36</v>
      </c>
      <c r="BV45" s="3">
        <v>0</v>
      </c>
      <c r="BW45" s="3">
        <v>108</v>
      </c>
      <c r="BX45" s="3">
        <v>280</v>
      </c>
      <c r="BY45" s="3">
        <v>36</v>
      </c>
      <c r="BZ45" s="3">
        <v>874</v>
      </c>
      <c r="CA45" s="3">
        <v>25</v>
      </c>
      <c r="CB45" s="3">
        <v>43</v>
      </c>
      <c r="CC45" s="3">
        <v>6</v>
      </c>
      <c r="CD45" s="3">
        <v>6422</v>
      </c>
    </row>
    <row r="46" spans="1:82" x14ac:dyDescent="0.25">
      <c r="A46" s="7">
        <v>43</v>
      </c>
      <c r="B46" s="3" t="s">
        <v>201</v>
      </c>
      <c r="C46" s="3">
        <v>0</v>
      </c>
      <c r="D46" s="3">
        <v>4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131</v>
      </c>
      <c r="M46" s="3">
        <v>0</v>
      </c>
      <c r="N46" s="3">
        <v>0</v>
      </c>
      <c r="O46" s="3">
        <v>17</v>
      </c>
      <c r="P46" s="3">
        <v>232</v>
      </c>
      <c r="Q46" s="3">
        <v>0</v>
      </c>
      <c r="R46" s="3">
        <v>0</v>
      </c>
      <c r="S46" s="3">
        <v>0</v>
      </c>
      <c r="T46" s="3">
        <v>11</v>
      </c>
      <c r="U46" s="3">
        <v>0</v>
      </c>
      <c r="V46" s="3">
        <v>11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22</v>
      </c>
      <c r="AC46" s="3">
        <v>4</v>
      </c>
      <c r="AD46" s="3">
        <v>21</v>
      </c>
      <c r="AE46" s="3">
        <v>0</v>
      </c>
      <c r="AF46" s="3">
        <v>0</v>
      </c>
      <c r="AG46" s="3">
        <v>0</v>
      </c>
      <c r="AH46" s="3">
        <v>0</v>
      </c>
      <c r="AI46" s="3">
        <v>141</v>
      </c>
      <c r="AJ46" s="3">
        <v>0</v>
      </c>
      <c r="AK46" s="3">
        <v>3</v>
      </c>
      <c r="AL46" s="3">
        <v>4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127</v>
      </c>
      <c r="AV46" s="3">
        <v>4</v>
      </c>
      <c r="AW46" s="3">
        <v>5</v>
      </c>
      <c r="AX46" s="3">
        <v>0</v>
      </c>
      <c r="AY46" s="3">
        <v>7</v>
      </c>
      <c r="AZ46" s="3">
        <v>0</v>
      </c>
      <c r="BA46" s="3">
        <v>0</v>
      </c>
      <c r="BB46" s="3">
        <v>5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Q46" s="3">
        <v>0</v>
      </c>
      <c r="BR46" s="3">
        <v>0</v>
      </c>
      <c r="BS46" s="3">
        <v>3</v>
      </c>
      <c r="BT46" s="3">
        <v>0</v>
      </c>
      <c r="BU46" s="3">
        <v>0</v>
      </c>
      <c r="BV46" s="3">
        <v>0</v>
      </c>
      <c r="BW46" s="3">
        <v>0</v>
      </c>
      <c r="BX46" s="3">
        <v>53</v>
      </c>
      <c r="BY46" s="3">
        <v>0</v>
      </c>
      <c r="BZ46" s="3">
        <v>113</v>
      </c>
      <c r="CA46" s="3">
        <v>0</v>
      </c>
      <c r="CB46" s="3">
        <v>0</v>
      </c>
      <c r="CC46" s="3">
        <v>0</v>
      </c>
      <c r="CD46" s="3">
        <v>927</v>
      </c>
    </row>
    <row r="47" spans="1:82" x14ac:dyDescent="0.25">
      <c r="A47" s="7">
        <v>44</v>
      </c>
      <c r="B47" s="3" t="s">
        <v>181</v>
      </c>
      <c r="C47" s="3">
        <v>0</v>
      </c>
      <c r="D47" s="3">
        <v>0</v>
      </c>
      <c r="E47" s="3">
        <v>3</v>
      </c>
      <c r="F47" s="3">
        <v>40</v>
      </c>
      <c r="G47" s="3">
        <v>0</v>
      </c>
      <c r="H47" s="3">
        <v>4</v>
      </c>
      <c r="I47" s="3">
        <v>93</v>
      </c>
      <c r="J47" s="3">
        <v>0</v>
      </c>
      <c r="K47" s="3">
        <v>186</v>
      </c>
      <c r="L47" s="3">
        <v>27</v>
      </c>
      <c r="M47" s="3">
        <v>0</v>
      </c>
      <c r="N47" s="3">
        <v>0</v>
      </c>
      <c r="O47" s="3">
        <v>29</v>
      </c>
      <c r="P47" s="3">
        <v>154</v>
      </c>
      <c r="Q47" s="3">
        <v>0</v>
      </c>
      <c r="R47" s="3">
        <v>0</v>
      </c>
      <c r="S47" s="3">
        <v>0</v>
      </c>
      <c r="T47" s="3">
        <v>18</v>
      </c>
      <c r="U47" s="3">
        <v>3</v>
      </c>
      <c r="V47" s="3">
        <v>13</v>
      </c>
      <c r="W47" s="3">
        <v>0</v>
      </c>
      <c r="X47" s="3">
        <v>82</v>
      </c>
      <c r="Y47" s="3">
        <v>0</v>
      </c>
      <c r="Z47" s="3">
        <v>4</v>
      </c>
      <c r="AA47" s="3">
        <v>0</v>
      </c>
      <c r="AB47" s="3">
        <v>34</v>
      </c>
      <c r="AC47" s="3">
        <v>42</v>
      </c>
      <c r="AD47" s="3">
        <v>0</v>
      </c>
      <c r="AE47" s="3">
        <v>0</v>
      </c>
      <c r="AF47" s="3">
        <v>0</v>
      </c>
      <c r="AG47" s="3">
        <v>15</v>
      </c>
      <c r="AH47" s="3">
        <v>0</v>
      </c>
      <c r="AI47" s="3">
        <v>62</v>
      </c>
      <c r="AJ47" s="3">
        <v>0</v>
      </c>
      <c r="AK47" s="3">
        <v>46</v>
      </c>
      <c r="AL47" s="3">
        <v>185</v>
      </c>
      <c r="AM47" s="3">
        <v>0</v>
      </c>
      <c r="AN47" s="3">
        <v>0</v>
      </c>
      <c r="AO47" s="3">
        <v>6</v>
      </c>
      <c r="AP47" s="3">
        <v>103</v>
      </c>
      <c r="AQ47" s="3">
        <v>0</v>
      </c>
      <c r="AR47" s="3">
        <v>7</v>
      </c>
      <c r="AS47" s="3">
        <v>40</v>
      </c>
      <c r="AT47" s="3">
        <v>187</v>
      </c>
      <c r="AU47" s="3">
        <v>58</v>
      </c>
      <c r="AV47" s="3">
        <v>3</v>
      </c>
      <c r="AW47" s="3">
        <v>8</v>
      </c>
      <c r="AX47" s="3">
        <v>0</v>
      </c>
      <c r="AY47" s="3">
        <v>345</v>
      </c>
      <c r="AZ47" s="3">
        <v>32</v>
      </c>
      <c r="BA47" s="3">
        <v>10</v>
      </c>
      <c r="BB47" s="3">
        <v>24</v>
      </c>
      <c r="BC47" s="3">
        <v>14</v>
      </c>
      <c r="BD47" s="3">
        <v>0</v>
      </c>
      <c r="BE47" s="3">
        <v>0</v>
      </c>
      <c r="BF47" s="3">
        <v>0</v>
      </c>
      <c r="BG47" s="3">
        <v>19</v>
      </c>
      <c r="BH47" s="3">
        <v>0</v>
      </c>
      <c r="BI47" s="3">
        <v>29</v>
      </c>
      <c r="BJ47" s="3">
        <v>0</v>
      </c>
      <c r="BK47" s="3">
        <v>0</v>
      </c>
      <c r="BL47" s="3">
        <v>0</v>
      </c>
      <c r="BM47" s="3">
        <v>0</v>
      </c>
      <c r="BN47" s="3">
        <v>81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6</v>
      </c>
      <c r="BV47" s="3">
        <v>0</v>
      </c>
      <c r="BW47" s="3">
        <v>185</v>
      </c>
      <c r="BX47" s="3">
        <v>72</v>
      </c>
      <c r="BY47" s="3">
        <v>0</v>
      </c>
      <c r="BZ47" s="3">
        <v>302</v>
      </c>
      <c r="CA47" s="3">
        <v>18</v>
      </c>
      <c r="CB47" s="3">
        <v>26</v>
      </c>
      <c r="CC47" s="3">
        <v>0</v>
      </c>
      <c r="CD47" s="3">
        <v>2641</v>
      </c>
    </row>
    <row r="48" spans="1:82" x14ac:dyDescent="0.25">
      <c r="A48" s="2">
        <v>45</v>
      </c>
      <c r="B48" s="3" t="s">
        <v>183</v>
      </c>
      <c r="C48" s="3">
        <v>4</v>
      </c>
      <c r="D48" s="3">
        <v>0</v>
      </c>
      <c r="E48" s="3">
        <v>16</v>
      </c>
      <c r="F48" s="3">
        <v>30</v>
      </c>
      <c r="G48" s="3">
        <v>7</v>
      </c>
      <c r="H48" s="3">
        <v>23</v>
      </c>
      <c r="I48" s="3">
        <v>136</v>
      </c>
      <c r="J48" s="3">
        <v>0</v>
      </c>
      <c r="K48" s="3">
        <v>69</v>
      </c>
      <c r="L48" s="3">
        <v>19</v>
      </c>
      <c r="M48" s="3">
        <v>0</v>
      </c>
      <c r="N48" s="3">
        <v>6</v>
      </c>
      <c r="O48" s="3">
        <v>68</v>
      </c>
      <c r="P48" s="3">
        <v>198</v>
      </c>
      <c r="Q48" s="3">
        <v>0</v>
      </c>
      <c r="R48" s="3">
        <v>0</v>
      </c>
      <c r="S48" s="3">
        <v>0</v>
      </c>
      <c r="T48" s="3">
        <v>17</v>
      </c>
      <c r="U48" s="3">
        <v>4</v>
      </c>
      <c r="V48" s="3">
        <v>107</v>
      </c>
      <c r="W48" s="3">
        <v>3</v>
      </c>
      <c r="X48" s="3">
        <v>210</v>
      </c>
      <c r="Y48" s="3">
        <v>4</v>
      </c>
      <c r="Z48" s="3">
        <v>7</v>
      </c>
      <c r="AA48" s="3">
        <v>35</v>
      </c>
      <c r="AB48" s="3">
        <v>35</v>
      </c>
      <c r="AC48" s="3">
        <v>100</v>
      </c>
      <c r="AD48" s="3">
        <v>20</v>
      </c>
      <c r="AE48" s="3">
        <v>8</v>
      </c>
      <c r="AF48" s="3">
        <v>0</v>
      </c>
      <c r="AG48" s="3">
        <v>21</v>
      </c>
      <c r="AH48" s="3">
        <v>6</v>
      </c>
      <c r="AI48" s="3">
        <v>39</v>
      </c>
      <c r="AJ48" s="3">
        <v>0</v>
      </c>
      <c r="AK48" s="3">
        <v>141</v>
      </c>
      <c r="AL48" s="3">
        <v>72</v>
      </c>
      <c r="AM48" s="3">
        <v>22</v>
      </c>
      <c r="AN48" s="3">
        <v>0</v>
      </c>
      <c r="AO48" s="3">
        <v>14</v>
      </c>
      <c r="AP48" s="3">
        <v>120</v>
      </c>
      <c r="AQ48" s="3">
        <v>5</v>
      </c>
      <c r="AR48" s="3">
        <v>11</v>
      </c>
      <c r="AS48" s="3">
        <v>56</v>
      </c>
      <c r="AT48" s="3">
        <v>76</v>
      </c>
      <c r="AU48" s="3">
        <v>51</v>
      </c>
      <c r="AV48" s="3">
        <v>24</v>
      </c>
      <c r="AW48" s="3">
        <v>27</v>
      </c>
      <c r="AX48" s="3">
        <v>11</v>
      </c>
      <c r="AY48" s="3">
        <v>113</v>
      </c>
      <c r="AZ48" s="3">
        <v>15</v>
      </c>
      <c r="BA48" s="3">
        <v>10</v>
      </c>
      <c r="BB48" s="3">
        <v>27</v>
      </c>
      <c r="BC48" s="3">
        <v>55</v>
      </c>
      <c r="BD48" s="3">
        <v>8</v>
      </c>
      <c r="BE48" s="3">
        <v>0</v>
      </c>
      <c r="BF48" s="3">
        <v>0</v>
      </c>
      <c r="BG48" s="3">
        <v>39</v>
      </c>
      <c r="BH48" s="3">
        <v>0</v>
      </c>
      <c r="BI48" s="3">
        <v>22</v>
      </c>
      <c r="BJ48" s="3">
        <v>0</v>
      </c>
      <c r="BK48" s="3">
        <v>0</v>
      </c>
      <c r="BL48" s="3">
        <v>0</v>
      </c>
      <c r="BM48" s="3">
        <v>4</v>
      </c>
      <c r="BN48" s="3">
        <v>27</v>
      </c>
      <c r="BO48" s="3">
        <v>0</v>
      </c>
      <c r="BP48" s="3">
        <v>18</v>
      </c>
      <c r="BQ48" s="3">
        <v>10</v>
      </c>
      <c r="BR48" s="3">
        <v>0</v>
      </c>
      <c r="BS48" s="3">
        <v>6</v>
      </c>
      <c r="BT48" s="3">
        <v>12</v>
      </c>
      <c r="BU48" s="3">
        <v>23</v>
      </c>
      <c r="BV48" s="3">
        <v>0</v>
      </c>
      <c r="BW48" s="3">
        <v>77</v>
      </c>
      <c r="BX48" s="3">
        <v>93</v>
      </c>
      <c r="BY48" s="3">
        <v>16</v>
      </c>
      <c r="BZ48" s="3">
        <v>236</v>
      </c>
      <c r="CA48" s="3">
        <v>9</v>
      </c>
      <c r="CB48" s="3">
        <v>71</v>
      </c>
      <c r="CC48" s="3">
        <v>0</v>
      </c>
      <c r="CD48" s="3">
        <v>2724</v>
      </c>
    </row>
    <row r="49" spans="1:82" x14ac:dyDescent="0.25">
      <c r="A49" s="2">
        <v>46</v>
      </c>
      <c r="B49" s="3" t="s">
        <v>178</v>
      </c>
      <c r="C49" s="3">
        <v>0</v>
      </c>
      <c r="D49" s="3">
        <v>0</v>
      </c>
      <c r="E49" s="3">
        <v>16</v>
      </c>
      <c r="F49" s="3">
        <v>48</v>
      </c>
      <c r="G49" s="3">
        <v>0</v>
      </c>
      <c r="H49" s="3">
        <v>7</v>
      </c>
      <c r="I49" s="3">
        <v>4</v>
      </c>
      <c r="J49" s="3">
        <v>0</v>
      </c>
      <c r="K49" s="3">
        <v>96</v>
      </c>
      <c r="L49" s="3">
        <v>116</v>
      </c>
      <c r="M49" s="3">
        <v>0</v>
      </c>
      <c r="N49" s="3">
        <v>4</v>
      </c>
      <c r="O49" s="3">
        <v>175</v>
      </c>
      <c r="P49" s="3">
        <v>1263</v>
      </c>
      <c r="Q49" s="3">
        <v>0</v>
      </c>
      <c r="R49" s="3">
        <v>5</v>
      </c>
      <c r="S49" s="3">
        <v>0</v>
      </c>
      <c r="T49" s="3">
        <v>60</v>
      </c>
      <c r="U49" s="3">
        <v>0</v>
      </c>
      <c r="V49" s="3">
        <v>14</v>
      </c>
      <c r="W49" s="3">
        <v>0</v>
      </c>
      <c r="X49" s="3">
        <v>31</v>
      </c>
      <c r="Y49" s="3">
        <v>0</v>
      </c>
      <c r="Z49" s="3">
        <v>5</v>
      </c>
      <c r="AA49" s="3">
        <v>25</v>
      </c>
      <c r="AB49" s="3">
        <v>386</v>
      </c>
      <c r="AC49" s="3">
        <v>81</v>
      </c>
      <c r="AD49" s="3">
        <v>24</v>
      </c>
      <c r="AE49" s="3">
        <v>0</v>
      </c>
      <c r="AF49" s="3">
        <v>0</v>
      </c>
      <c r="AG49" s="3">
        <v>6</v>
      </c>
      <c r="AH49" s="3">
        <v>0</v>
      </c>
      <c r="AI49" s="3">
        <v>371</v>
      </c>
      <c r="AJ49" s="3">
        <v>0</v>
      </c>
      <c r="AK49" s="3">
        <v>51</v>
      </c>
      <c r="AL49" s="3">
        <v>279</v>
      </c>
      <c r="AM49" s="3">
        <v>13</v>
      </c>
      <c r="AN49" s="3">
        <v>0</v>
      </c>
      <c r="AO49" s="3">
        <v>0</v>
      </c>
      <c r="AP49" s="3">
        <v>42</v>
      </c>
      <c r="AQ49" s="3">
        <v>0</v>
      </c>
      <c r="AR49" s="3">
        <v>21</v>
      </c>
      <c r="AS49" s="3">
        <v>28</v>
      </c>
      <c r="AT49" s="3">
        <v>99</v>
      </c>
      <c r="AU49" s="3">
        <v>181</v>
      </c>
      <c r="AV49" s="3">
        <v>3</v>
      </c>
      <c r="AW49" s="3">
        <v>7</v>
      </c>
      <c r="AX49" s="3">
        <v>0</v>
      </c>
      <c r="AY49" s="3">
        <v>784</v>
      </c>
      <c r="AZ49" s="3">
        <v>35</v>
      </c>
      <c r="BA49" s="3">
        <v>7</v>
      </c>
      <c r="BB49" s="3">
        <v>57</v>
      </c>
      <c r="BC49" s="3">
        <v>0</v>
      </c>
      <c r="BD49" s="3">
        <v>0</v>
      </c>
      <c r="BE49" s="3">
        <v>0</v>
      </c>
      <c r="BF49" s="3">
        <v>0</v>
      </c>
      <c r="BG49" s="3">
        <v>7</v>
      </c>
      <c r="BH49" s="3">
        <v>0</v>
      </c>
      <c r="BI49" s="3">
        <v>7</v>
      </c>
      <c r="BJ49" s="3">
        <v>0</v>
      </c>
      <c r="BK49" s="3">
        <v>0</v>
      </c>
      <c r="BL49" s="3">
        <v>0</v>
      </c>
      <c r="BM49" s="3">
        <v>0</v>
      </c>
      <c r="BN49" s="3">
        <v>30</v>
      </c>
      <c r="BO49" s="3">
        <v>0</v>
      </c>
      <c r="BP49" s="3">
        <v>0</v>
      </c>
      <c r="BQ49" s="3">
        <v>3</v>
      </c>
      <c r="BR49" s="3">
        <v>0</v>
      </c>
      <c r="BS49" s="3">
        <v>0</v>
      </c>
      <c r="BT49" s="3">
        <v>8</v>
      </c>
      <c r="BU49" s="3">
        <v>3</v>
      </c>
      <c r="BV49" s="3">
        <v>0</v>
      </c>
      <c r="BW49" s="3">
        <v>230</v>
      </c>
      <c r="BX49" s="3">
        <v>290</v>
      </c>
      <c r="BY49" s="3">
        <v>3</v>
      </c>
      <c r="BZ49" s="3">
        <v>285</v>
      </c>
      <c r="CA49" s="3">
        <v>8</v>
      </c>
      <c r="CB49" s="3">
        <v>12</v>
      </c>
      <c r="CC49" s="3">
        <v>0</v>
      </c>
      <c r="CD49" s="3">
        <v>5260</v>
      </c>
    </row>
    <row r="50" spans="1:82" x14ac:dyDescent="0.25">
      <c r="A50" s="7">
        <v>47</v>
      </c>
      <c r="B50" s="3" t="s">
        <v>199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4</v>
      </c>
      <c r="L50" s="3">
        <v>113</v>
      </c>
      <c r="M50" s="3">
        <v>0</v>
      </c>
      <c r="N50" s="3">
        <v>0</v>
      </c>
      <c r="O50" s="3">
        <v>42</v>
      </c>
      <c r="P50" s="3">
        <v>122</v>
      </c>
      <c r="Q50" s="3">
        <v>0</v>
      </c>
      <c r="R50" s="3">
        <v>0</v>
      </c>
      <c r="S50" s="3">
        <v>0</v>
      </c>
      <c r="T50" s="3">
        <v>4</v>
      </c>
      <c r="U50" s="3">
        <v>0</v>
      </c>
      <c r="V50" s="3">
        <v>7</v>
      </c>
      <c r="W50" s="3">
        <v>0</v>
      </c>
      <c r="X50" s="3">
        <v>3</v>
      </c>
      <c r="Y50" s="3">
        <v>0</v>
      </c>
      <c r="Z50" s="3">
        <v>0</v>
      </c>
      <c r="AA50" s="3">
        <v>3</v>
      </c>
      <c r="AB50" s="3">
        <v>24</v>
      </c>
      <c r="AC50" s="3">
        <v>22</v>
      </c>
      <c r="AD50" s="3">
        <v>17</v>
      </c>
      <c r="AE50" s="3">
        <v>0</v>
      </c>
      <c r="AF50" s="3">
        <v>0</v>
      </c>
      <c r="AG50" s="3">
        <v>0</v>
      </c>
      <c r="AH50" s="3">
        <v>0</v>
      </c>
      <c r="AI50" s="3">
        <v>25</v>
      </c>
      <c r="AJ50" s="3">
        <v>0</v>
      </c>
      <c r="AK50" s="3">
        <v>4</v>
      </c>
      <c r="AL50" s="3">
        <v>0</v>
      </c>
      <c r="AM50" s="3">
        <v>8</v>
      </c>
      <c r="AN50" s="3">
        <v>0</v>
      </c>
      <c r="AO50" s="3">
        <v>0</v>
      </c>
      <c r="AP50" s="3">
        <v>0</v>
      </c>
      <c r="AQ50" s="3">
        <v>0</v>
      </c>
      <c r="AR50" s="3">
        <v>7</v>
      </c>
      <c r="AS50" s="3">
        <v>10</v>
      </c>
      <c r="AT50" s="3">
        <v>14</v>
      </c>
      <c r="AU50" s="3">
        <v>144</v>
      </c>
      <c r="AV50" s="3">
        <v>0</v>
      </c>
      <c r="AW50" s="3">
        <v>0</v>
      </c>
      <c r="AX50" s="3">
        <v>0</v>
      </c>
      <c r="AY50" s="3">
        <v>6</v>
      </c>
      <c r="AZ50" s="3">
        <v>15</v>
      </c>
      <c r="BA50" s="3">
        <v>0</v>
      </c>
      <c r="BB50" s="3">
        <v>11</v>
      </c>
      <c r="BC50" s="3">
        <v>0</v>
      </c>
      <c r="BD50" s="3">
        <v>0</v>
      </c>
      <c r="BE50" s="3">
        <v>0</v>
      </c>
      <c r="BF50" s="3">
        <v>0</v>
      </c>
      <c r="BG50" s="3">
        <v>4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Q50" s="3">
        <v>0</v>
      </c>
      <c r="BR50" s="3">
        <v>0</v>
      </c>
      <c r="BS50" s="3">
        <v>0</v>
      </c>
      <c r="BT50" s="3">
        <v>4</v>
      </c>
      <c r="BU50" s="3">
        <v>6</v>
      </c>
      <c r="BV50" s="3">
        <v>0</v>
      </c>
      <c r="BW50" s="3">
        <v>4</v>
      </c>
      <c r="BX50" s="3">
        <v>17</v>
      </c>
      <c r="BY50" s="3">
        <v>0</v>
      </c>
      <c r="BZ50" s="3">
        <v>168</v>
      </c>
      <c r="CA50" s="3">
        <v>13</v>
      </c>
      <c r="CB50" s="3">
        <v>7</v>
      </c>
      <c r="CC50" s="3">
        <v>0</v>
      </c>
      <c r="CD50" s="3">
        <v>840</v>
      </c>
    </row>
    <row r="51" spans="1:82" x14ac:dyDescent="0.25">
      <c r="A51" s="7">
        <v>48</v>
      </c>
      <c r="B51" s="3" t="s">
        <v>314</v>
      </c>
      <c r="C51" s="3">
        <v>0</v>
      </c>
      <c r="D51" s="3">
        <v>0</v>
      </c>
      <c r="E51" s="3">
        <v>0</v>
      </c>
      <c r="F51" s="3">
        <v>10</v>
      </c>
      <c r="G51" s="3">
        <v>0</v>
      </c>
      <c r="H51" s="3">
        <v>0</v>
      </c>
      <c r="I51" s="3">
        <v>0</v>
      </c>
      <c r="J51" s="3">
        <v>4</v>
      </c>
      <c r="K51" s="3">
        <v>6</v>
      </c>
      <c r="L51" s="3">
        <v>35</v>
      </c>
      <c r="M51" s="3">
        <v>0</v>
      </c>
      <c r="N51" s="3">
        <v>0</v>
      </c>
      <c r="O51" s="3">
        <v>0</v>
      </c>
      <c r="P51" s="3">
        <v>31</v>
      </c>
      <c r="Q51" s="3">
        <v>0</v>
      </c>
      <c r="R51" s="3">
        <v>0</v>
      </c>
      <c r="S51" s="3">
        <v>0</v>
      </c>
      <c r="T51" s="3">
        <v>13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15</v>
      </c>
      <c r="AC51" s="3">
        <v>12</v>
      </c>
      <c r="AD51" s="3">
        <v>40</v>
      </c>
      <c r="AE51" s="3">
        <v>0</v>
      </c>
      <c r="AF51" s="3">
        <v>0</v>
      </c>
      <c r="AG51" s="3">
        <v>10</v>
      </c>
      <c r="AH51" s="3">
        <v>0</v>
      </c>
      <c r="AI51" s="3">
        <v>720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14</v>
      </c>
      <c r="AQ51" s="3">
        <v>0</v>
      </c>
      <c r="AR51" s="3">
        <v>4</v>
      </c>
      <c r="AS51" s="3">
        <v>5</v>
      </c>
      <c r="AT51" s="3">
        <v>6</v>
      </c>
      <c r="AU51" s="3">
        <v>18</v>
      </c>
      <c r="AV51" s="3">
        <v>0</v>
      </c>
      <c r="AW51" s="3">
        <v>4</v>
      </c>
      <c r="AX51" s="3">
        <v>0</v>
      </c>
      <c r="AY51" s="3">
        <v>9</v>
      </c>
      <c r="AZ51" s="3">
        <v>16</v>
      </c>
      <c r="BA51" s="3">
        <v>0</v>
      </c>
      <c r="BB51" s="3">
        <v>50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0</v>
      </c>
      <c r="BN51" s="3">
        <v>5</v>
      </c>
      <c r="BO51" s="3">
        <v>0</v>
      </c>
      <c r="BP51" s="3">
        <v>0</v>
      </c>
      <c r="BQ51" s="3">
        <v>0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10</v>
      </c>
      <c r="BX51" s="3">
        <v>173</v>
      </c>
      <c r="BY51" s="3">
        <v>3</v>
      </c>
      <c r="BZ51" s="3">
        <v>18</v>
      </c>
      <c r="CA51" s="3">
        <v>0</v>
      </c>
      <c r="CB51" s="3">
        <v>3</v>
      </c>
      <c r="CC51" s="3">
        <v>0</v>
      </c>
      <c r="CD51" s="3">
        <v>1229</v>
      </c>
    </row>
    <row r="52" spans="1:82" x14ac:dyDescent="0.25">
      <c r="A52" s="7">
        <v>49</v>
      </c>
      <c r="B52" s="3" t="s">
        <v>185</v>
      </c>
      <c r="C52" s="3">
        <v>3</v>
      </c>
      <c r="D52" s="3">
        <v>0</v>
      </c>
      <c r="E52" s="3">
        <v>26</v>
      </c>
      <c r="F52" s="3">
        <v>28</v>
      </c>
      <c r="G52" s="3">
        <v>13</v>
      </c>
      <c r="H52" s="3">
        <v>13</v>
      </c>
      <c r="I52" s="3">
        <v>38</v>
      </c>
      <c r="J52" s="3">
        <v>0</v>
      </c>
      <c r="K52" s="3">
        <v>62</v>
      </c>
      <c r="L52" s="3">
        <v>49</v>
      </c>
      <c r="M52" s="3">
        <v>0</v>
      </c>
      <c r="N52" s="3">
        <v>6</v>
      </c>
      <c r="O52" s="3">
        <v>22</v>
      </c>
      <c r="P52" s="3">
        <v>77</v>
      </c>
      <c r="Q52" s="3">
        <v>0</v>
      </c>
      <c r="R52" s="3">
        <v>0</v>
      </c>
      <c r="S52" s="3">
        <v>0</v>
      </c>
      <c r="T52" s="3">
        <v>38</v>
      </c>
      <c r="U52" s="3">
        <v>3</v>
      </c>
      <c r="V52" s="3">
        <v>48</v>
      </c>
      <c r="W52" s="3">
        <v>3</v>
      </c>
      <c r="X52" s="3">
        <v>37</v>
      </c>
      <c r="Y52" s="3">
        <v>0</v>
      </c>
      <c r="Z52" s="3">
        <v>5</v>
      </c>
      <c r="AA52" s="3">
        <v>373</v>
      </c>
      <c r="AB52" s="3">
        <v>281</v>
      </c>
      <c r="AC52" s="3">
        <v>273</v>
      </c>
      <c r="AD52" s="3">
        <v>9</v>
      </c>
      <c r="AE52" s="3">
        <v>3</v>
      </c>
      <c r="AF52" s="3">
        <v>30</v>
      </c>
      <c r="AG52" s="3">
        <v>91</v>
      </c>
      <c r="AH52" s="3">
        <v>20</v>
      </c>
      <c r="AI52" s="3">
        <v>55</v>
      </c>
      <c r="AJ52" s="3">
        <v>0</v>
      </c>
      <c r="AK52" s="3">
        <v>36</v>
      </c>
      <c r="AL52" s="3">
        <v>41</v>
      </c>
      <c r="AM52" s="3">
        <v>30</v>
      </c>
      <c r="AN52" s="3">
        <v>0</v>
      </c>
      <c r="AO52" s="3">
        <v>10</v>
      </c>
      <c r="AP52" s="3">
        <v>23</v>
      </c>
      <c r="AQ52" s="3">
        <v>0</v>
      </c>
      <c r="AR52" s="3">
        <v>30</v>
      </c>
      <c r="AS52" s="3">
        <v>82</v>
      </c>
      <c r="AT52" s="3">
        <v>142</v>
      </c>
      <c r="AU52" s="3">
        <v>95</v>
      </c>
      <c r="AV52" s="3">
        <v>10</v>
      </c>
      <c r="AW52" s="3">
        <v>12</v>
      </c>
      <c r="AX52" s="3">
        <v>4</v>
      </c>
      <c r="AY52" s="3">
        <v>75</v>
      </c>
      <c r="AZ52" s="3">
        <v>44</v>
      </c>
      <c r="BA52" s="3">
        <v>3</v>
      </c>
      <c r="BB52" s="3">
        <v>34</v>
      </c>
      <c r="BC52" s="3">
        <v>47</v>
      </c>
      <c r="BD52" s="3">
        <v>0</v>
      </c>
      <c r="BE52" s="3">
        <v>3</v>
      </c>
      <c r="BF52" s="3">
        <v>0</v>
      </c>
      <c r="BG52" s="3">
        <v>13</v>
      </c>
      <c r="BH52" s="3">
        <v>0</v>
      </c>
      <c r="BI52" s="3">
        <v>24</v>
      </c>
      <c r="BJ52" s="3">
        <v>0</v>
      </c>
      <c r="BK52" s="3">
        <v>0</v>
      </c>
      <c r="BL52" s="3">
        <v>0</v>
      </c>
      <c r="BM52" s="3">
        <v>0</v>
      </c>
      <c r="BN52" s="3">
        <v>29</v>
      </c>
      <c r="BO52" s="3">
        <v>0</v>
      </c>
      <c r="BP52" s="3">
        <v>3</v>
      </c>
      <c r="BQ52" s="3">
        <v>4</v>
      </c>
      <c r="BR52" s="3">
        <v>0</v>
      </c>
      <c r="BS52" s="3">
        <v>3</v>
      </c>
      <c r="BT52" s="3">
        <v>11</v>
      </c>
      <c r="BU52" s="3">
        <v>13</v>
      </c>
      <c r="BV52" s="3">
        <v>0</v>
      </c>
      <c r="BW52" s="3">
        <v>46</v>
      </c>
      <c r="BX52" s="3">
        <v>53</v>
      </c>
      <c r="BY52" s="3">
        <v>4</v>
      </c>
      <c r="BZ52" s="3">
        <v>780</v>
      </c>
      <c r="CA52" s="3">
        <v>18</v>
      </c>
      <c r="CB52" s="3">
        <v>73</v>
      </c>
      <c r="CC52" s="3">
        <v>5</v>
      </c>
      <c r="CD52" s="3">
        <v>3392</v>
      </c>
    </row>
    <row r="53" spans="1:82" x14ac:dyDescent="0.25">
      <c r="A53" s="2">
        <v>50</v>
      </c>
      <c r="B53" s="3" t="s">
        <v>313</v>
      </c>
      <c r="C53" s="3">
        <v>0</v>
      </c>
      <c r="D53" s="3">
        <v>0</v>
      </c>
      <c r="E53" s="3">
        <v>8</v>
      </c>
      <c r="F53" s="3">
        <v>15</v>
      </c>
      <c r="G53" s="3">
        <v>0</v>
      </c>
      <c r="H53" s="3">
        <v>0</v>
      </c>
      <c r="I53" s="3">
        <v>17</v>
      </c>
      <c r="J53" s="3">
        <v>0</v>
      </c>
      <c r="K53" s="3">
        <v>21</v>
      </c>
      <c r="L53" s="3">
        <v>17</v>
      </c>
      <c r="M53" s="3">
        <v>0</v>
      </c>
      <c r="N53" s="3">
        <v>0</v>
      </c>
      <c r="O53" s="3">
        <v>12</v>
      </c>
      <c r="P53" s="3">
        <v>205</v>
      </c>
      <c r="Q53" s="3">
        <v>0</v>
      </c>
      <c r="R53" s="3">
        <v>0</v>
      </c>
      <c r="S53" s="3">
        <v>0</v>
      </c>
      <c r="T53" s="3">
        <v>10</v>
      </c>
      <c r="U53" s="3">
        <v>0</v>
      </c>
      <c r="V53" s="3">
        <v>12</v>
      </c>
      <c r="W53" s="3">
        <v>0</v>
      </c>
      <c r="X53" s="3">
        <v>23</v>
      </c>
      <c r="Y53" s="3">
        <v>0</v>
      </c>
      <c r="Z53" s="3">
        <v>3</v>
      </c>
      <c r="AA53" s="3">
        <v>4</v>
      </c>
      <c r="AB53" s="3">
        <v>50</v>
      </c>
      <c r="AC53" s="3">
        <v>25</v>
      </c>
      <c r="AD53" s="3">
        <v>9</v>
      </c>
      <c r="AE53" s="3">
        <v>0</v>
      </c>
      <c r="AF53" s="3">
        <v>0</v>
      </c>
      <c r="AG53" s="3">
        <v>9</v>
      </c>
      <c r="AH53" s="3">
        <v>0</v>
      </c>
      <c r="AI53" s="3">
        <v>116</v>
      </c>
      <c r="AJ53" s="3">
        <v>0</v>
      </c>
      <c r="AK53" s="3">
        <v>21</v>
      </c>
      <c r="AL53" s="3">
        <v>43</v>
      </c>
      <c r="AM53" s="3">
        <v>0</v>
      </c>
      <c r="AN53" s="3">
        <v>0</v>
      </c>
      <c r="AO53" s="3">
        <v>0</v>
      </c>
      <c r="AP53" s="3">
        <v>59</v>
      </c>
      <c r="AQ53" s="3">
        <v>0</v>
      </c>
      <c r="AR53" s="3">
        <v>5</v>
      </c>
      <c r="AS53" s="3">
        <v>11</v>
      </c>
      <c r="AT53" s="3">
        <v>39</v>
      </c>
      <c r="AU53" s="3">
        <v>78</v>
      </c>
      <c r="AV53" s="3">
        <v>0</v>
      </c>
      <c r="AW53" s="3">
        <v>8</v>
      </c>
      <c r="AX53" s="3">
        <v>0</v>
      </c>
      <c r="AY53" s="3">
        <v>103</v>
      </c>
      <c r="AZ53" s="3">
        <v>11</v>
      </c>
      <c r="BA53" s="3">
        <v>4</v>
      </c>
      <c r="BB53" s="3">
        <v>25</v>
      </c>
      <c r="BC53" s="3">
        <v>4</v>
      </c>
      <c r="BD53" s="3">
        <v>0</v>
      </c>
      <c r="BE53" s="3">
        <v>0</v>
      </c>
      <c r="BF53" s="3">
        <v>0</v>
      </c>
      <c r="BG53" s="3">
        <v>9</v>
      </c>
      <c r="BH53" s="3">
        <v>0</v>
      </c>
      <c r="BI53" s="3">
        <v>6</v>
      </c>
      <c r="BJ53" s="3">
        <v>0</v>
      </c>
      <c r="BK53" s="3">
        <v>0</v>
      </c>
      <c r="BL53" s="3">
        <v>0</v>
      </c>
      <c r="BM53" s="3">
        <v>0</v>
      </c>
      <c r="BN53" s="3">
        <v>14</v>
      </c>
      <c r="BO53" s="3">
        <v>0</v>
      </c>
      <c r="BP53" s="3">
        <v>0</v>
      </c>
      <c r="BQ53" s="3">
        <v>0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50</v>
      </c>
      <c r="BX53" s="3">
        <v>80</v>
      </c>
      <c r="BY53" s="3">
        <v>0</v>
      </c>
      <c r="BZ53" s="3">
        <v>116</v>
      </c>
      <c r="CA53" s="3">
        <v>8</v>
      </c>
      <c r="CB53" s="3">
        <v>10</v>
      </c>
      <c r="CC53" s="3">
        <v>3</v>
      </c>
      <c r="CD53" s="3">
        <v>1276</v>
      </c>
    </row>
    <row r="54" spans="1:82" x14ac:dyDescent="0.25">
      <c r="A54" s="7">
        <v>51</v>
      </c>
      <c r="B54" s="3" t="s">
        <v>186</v>
      </c>
      <c r="C54" s="3">
        <v>0</v>
      </c>
      <c r="D54" s="3">
        <v>0</v>
      </c>
      <c r="E54" s="3">
        <v>39</v>
      </c>
      <c r="F54" s="3">
        <v>79</v>
      </c>
      <c r="G54" s="3">
        <v>10</v>
      </c>
      <c r="H54" s="3">
        <v>11</v>
      </c>
      <c r="I54" s="3">
        <v>184</v>
      </c>
      <c r="J54" s="3">
        <v>0</v>
      </c>
      <c r="K54" s="3">
        <v>236</v>
      </c>
      <c r="L54" s="3">
        <v>46</v>
      </c>
      <c r="M54" s="3">
        <v>0</v>
      </c>
      <c r="N54" s="3">
        <v>0</v>
      </c>
      <c r="O54" s="3">
        <v>35</v>
      </c>
      <c r="P54" s="3">
        <v>161</v>
      </c>
      <c r="Q54" s="3">
        <v>0</v>
      </c>
      <c r="R54" s="3">
        <v>6</v>
      </c>
      <c r="S54" s="3">
        <v>0</v>
      </c>
      <c r="T54" s="3">
        <v>54</v>
      </c>
      <c r="U54" s="3">
        <v>3</v>
      </c>
      <c r="V54" s="3">
        <v>35</v>
      </c>
      <c r="W54" s="3">
        <v>0</v>
      </c>
      <c r="X54" s="3">
        <v>160</v>
      </c>
      <c r="Y54" s="3">
        <v>4</v>
      </c>
      <c r="Z54" s="3">
        <v>0</v>
      </c>
      <c r="AA54" s="3">
        <v>26</v>
      </c>
      <c r="AB54" s="3">
        <v>37</v>
      </c>
      <c r="AC54" s="3">
        <v>94</v>
      </c>
      <c r="AD54" s="3">
        <v>14</v>
      </c>
      <c r="AE54" s="3">
        <v>0</v>
      </c>
      <c r="AF54" s="3">
        <v>0</v>
      </c>
      <c r="AG54" s="3">
        <v>38</v>
      </c>
      <c r="AH54" s="3">
        <v>3</v>
      </c>
      <c r="AI54" s="3">
        <v>69</v>
      </c>
      <c r="AJ54" s="3">
        <v>0</v>
      </c>
      <c r="AK54" s="3">
        <v>75</v>
      </c>
      <c r="AL54" s="3">
        <v>55</v>
      </c>
      <c r="AM54" s="3">
        <v>21</v>
      </c>
      <c r="AN54" s="3">
        <v>0</v>
      </c>
      <c r="AO54" s="3">
        <v>25</v>
      </c>
      <c r="AP54" s="3">
        <v>102</v>
      </c>
      <c r="AQ54" s="3">
        <v>8</v>
      </c>
      <c r="AR54" s="3">
        <v>21</v>
      </c>
      <c r="AS54" s="3">
        <v>42</v>
      </c>
      <c r="AT54" s="3">
        <v>194</v>
      </c>
      <c r="AU54" s="3">
        <v>64</v>
      </c>
      <c r="AV54" s="3">
        <v>4</v>
      </c>
      <c r="AW54" s="3">
        <v>13</v>
      </c>
      <c r="AX54" s="3">
        <v>3</v>
      </c>
      <c r="AY54" s="3">
        <v>141</v>
      </c>
      <c r="AZ54" s="3">
        <v>41</v>
      </c>
      <c r="BA54" s="3">
        <v>11</v>
      </c>
      <c r="BB54" s="3">
        <v>74</v>
      </c>
      <c r="BC54" s="3">
        <v>54</v>
      </c>
      <c r="BD54" s="3">
        <v>9</v>
      </c>
      <c r="BE54" s="3">
        <v>0</v>
      </c>
      <c r="BF54" s="3">
        <v>3</v>
      </c>
      <c r="BG54" s="3">
        <v>40</v>
      </c>
      <c r="BH54" s="3">
        <v>0</v>
      </c>
      <c r="BI54" s="3">
        <v>108</v>
      </c>
      <c r="BJ54" s="3">
        <v>0</v>
      </c>
      <c r="BK54" s="3">
        <v>0</v>
      </c>
      <c r="BL54" s="3">
        <v>3</v>
      </c>
      <c r="BM54" s="3">
        <v>5</v>
      </c>
      <c r="BN54" s="3">
        <v>131</v>
      </c>
      <c r="BO54" s="3">
        <v>3</v>
      </c>
      <c r="BP54" s="3">
        <v>15</v>
      </c>
      <c r="BQ54" s="3">
        <v>0</v>
      </c>
      <c r="BR54" s="3">
        <v>0</v>
      </c>
      <c r="BS54" s="3">
        <v>3</v>
      </c>
      <c r="BT54" s="3">
        <v>8</v>
      </c>
      <c r="BU54" s="3">
        <v>11</v>
      </c>
      <c r="BV54" s="3">
        <v>0</v>
      </c>
      <c r="BW54" s="3">
        <v>115</v>
      </c>
      <c r="BX54" s="3">
        <v>85</v>
      </c>
      <c r="BY54" s="3">
        <v>6</v>
      </c>
      <c r="BZ54" s="3">
        <v>173</v>
      </c>
      <c r="CA54" s="3">
        <v>68</v>
      </c>
      <c r="CB54" s="3">
        <v>47</v>
      </c>
      <c r="CC54" s="3">
        <v>0</v>
      </c>
      <c r="CD54" s="3">
        <v>3163</v>
      </c>
    </row>
    <row r="55" spans="1:82" x14ac:dyDescent="0.25">
      <c r="A55" s="7">
        <v>52</v>
      </c>
      <c r="B55" s="3" t="s">
        <v>176</v>
      </c>
      <c r="C55" s="3">
        <v>0</v>
      </c>
      <c r="D55" s="3">
        <v>3</v>
      </c>
      <c r="E55" s="3">
        <v>17</v>
      </c>
      <c r="F55" s="3">
        <v>66</v>
      </c>
      <c r="G55" s="3">
        <v>0</v>
      </c>
      <c r="H55" s="3">
        <v>5</v>
      </c>
      <c r="I55" s="3">
        <v>31</v>
      </c>
      <c r="J55" s="3">
        <v>0</v>
      </c>
      <c r="K55" s="3">
        <v>201</v>
      </c>
      <c r="L55" s="3">
        <v>1402</v>
      </c>
      <c r="M55" s="3">
        <v>0</v>
      </c>
      <c r="N55" s="3">
        <v>0</v>
      </c>
      <c r="O55" s="3">
        <v>21</v>
      </c>
      <c r="P55" s="3">
        <v>104</v>
      </c>
      <c r="Q55" s="3">
        <v>0</v>
      </c>
      <c r="R55" s="3">
        <v>0</v>
      </c>
      <c r="S55" s="3">
        <v>0</v>
      </c>
      <c r="T55" s="3">
        <v>174</v>
      </c>
      <c r="U55" s="3">
        <v>5</v>
      </c>
      <c r="V55" s="3">
        <v>18</v>
      </c>
      <c r="W55" s="3">
        <v>0</v>
      </c>
      <c r="X55" s="3">
        <v>151</v>
      </c>
      <c r="Y55" s="3">
        <v>0</v>
      </c>
      <c r="Z55" s="3">
        <v>0</v>
      </c>
      <c r="AA55" s="3">
        <v>10</v>
      </c>
      <c r="AB55" s="3">
        <v>790</v>
      </c>
      <c r="AC55" s="3">
        <v>75</v>
      </c>
      <c r="AD55" s="3">
        <v>6</v>
      </c>
      <c r="AE55" s="3">
        <v>0</v>
      </c>
      <c r="AF55" s="3">
        <v>0</v>
      </c>
      <c r="AG55" s="3">
        <v>50</v>
      </c>
      <c r="AH55" s="3">
        <v>0</v>
      </c>
      <c r="AI55" s="3">
        <v>69</v>
      </c>
      <c r="AJ55" s="3">
        <v>0</v>
      </c>
      <c r="AK55" s="3">
        <v>73</v>
      </c>
      <c r="AL55" s="3">
        <v>59</v>
      </c>
      <c r="AM55" s="3">
        <v>3</v>
      </c>
      <c r="AN55" s="3">
        <v>0</v>
      </c>
      <c r="AO55" s="3">
        <v>3</v>
      </c>
      <c r="AP55" s="3">
        <v>55</v>
      </c>
      <c r="AQ55" s="3">
        <v>3</v>
      </c>
      <c r="AR55" s="3">
        <v>393</v>
      </c>
      <c r="AS55" s="3">
        <v>28</v>
      </c>
      <c r="AT55" s="3">
        <v>657</v>
      </c>
      <c r="AU55" s="3">
        <v>131</v>
      </c>
      <c r="AV55" s="3">
        <v>26</v>
      </c>
      <c r="AW55" s="3">
        <v>9</v>
      </c>
      <c r="AX55" s="3">
        <v>0</v>
      </c>
      <c r="AY55" s="3">
        <v>259</v>
      </c>
      <c r="AZ55" s="3">
        <v>144</v>
      </c>
      <c r="BA55" s="3">
        <v>3</v>
      </c>
      <c r="BB55" s="3">
        <v>83</v>
      </c>
      <c r="BC55" s="3">
        <v>12</v>
      </c>
      <c r="BD55" s="3">
        <v>0</v>
      </c>
      <c r="BE55" s="3">
        <v>0</v>
      </c>
      <c r="BF55" s="3">
        <v>0</v>
      </c>
      <c r="BG55" s="3">
        <v>9</v>
      </c>
      <c r="BH55" s="3">
        <v>0</v>
      </c>
      <c r="BI55" s="3">
        <v>38</v>
      </c>
      <c r="BJ55" s="3">
        <v>0</v>
      </c>
      <c r="BK55" s="3">
        <v>0</v>
      </c>
      <c r="BL55" s="3">
        <v>3</v>
      </c>
      <c r="BM55" s="3">
        <v>0</v>
      </c>
      <c r="BN55" s="3">
        <v>50</v>
      </c>
      <c r="BO55" s="3">
        <v>0</v>
      </c>
      <c r="BP55" s="3">
        <v>4</v>
      </c>
      <c r="BQ55" s="3">
        <v>20</v>
      </c>
      <c r="BR55" s="3">
        <v>0</v>
      </c>
      <c r="BS55" s="3">
        <v>0</v>
      </c>
      <c r="BT55" s="3">
        <v>9</v>
      </c>
      <c r="BU55" s="3">
        <v>6</v>
      </c>
      <c r="BV55" s="3">
        <v>0</v>
      </c>
      <c r="BW55" s="3">
        <v>169</v>
      </c>
      <c r="BX55" s="3">
        <v>180</v>
      </c>
      <c r="BY55" s="3">
        <v>25</v>
      </c>
      <c r="BZ55" s="3">
        <v>178</v>
      </c>
      <c r="CA55" s="3">
        <v>147</v>
      </c>
      <c r="CB55" s="3">
        <v>15</v>
      </c>
      <c r="CC55" s="3">
        <v>0</v>
      </c>
      <c r="CD55" s="3">
        <v>6021</v>
      </c>
    </row>
    <row r="56" spans="1:82" x14ac:dyDescent="0.25">
      <c r="A56" s="7">
        <v>53</v>
      </c>
    </row>
    <row r="57" spans="1:82" x14ac:dyDescent="0.25">
      <c r="A57" s="2">
        <v>54</v>
      </c>
      <c r="B57" s="8" t="s">
        <v>111</v>
      </c>
    </row>
    <row r="58" spans="1:82" x14ac:dyDescent="0.25">
      <c r="A58" s="2">
        <v>55</v>
      </c>
      <c r="B58" s="4" t="s">
        <v>317</v>
      </c>
      <c r="C58" s="3">
        <v>3</v>
      </c>
      <c r="D58" s="3">
        <v>0</v>
      </c>
      <c r="E58" s="3">
        <v>75</v>
      </c>
      <c r="F58" s="3">
        <v>213</v>
      </c>
      <c r="G58" s="3">
        <v>19</v>
      </c>
      <c r="H58" s="3">
        <v>47</v>
      </c>
      <c r="I58" s="3">
        <v>104</v>
      </c>
      <c r="J58" s="3">
        <v>7</v>
      </c>
      <c r="K58" s="3">
        <v>592</v>
      </c>
      <c r="L58" s="3">
        <v>2863</v>
      </c>
      <c r="M58" s="3">
        <v>4</v>
      </c>
      <c r="N58" s="3">
        <v>17</v>
      </c>
      <c r="O58" s="3">
        <v>252</v>
      </c>
      <c r="P58" s="3">
        <v>2293</v>
      </c>
      <c r="Q58" s="3">
        <v>8</v>
      </c>
      <c r="R58" s="3">
        <v>9</v>
      </c>
      <c r="S58" s="3">
        <v>0</v>
      </c>
      <c r="T58" s="3">
        <v>358</v>
      </c>
      <c r="U58" s="3">
        <v>21</v>
      </c>
      <c r="V58" s="3">
        <v>171</v>
      </c>
      <c r="W58" s="3">
        <v>3</v>
      </c>
      <c r="X58" s="3">
        <v>268</v>
      </c>
      <c r="Y58" s="3">
        <v>10</v>
      </c>
      <c r="Z58" s="3">
        <v>13</v>
      </c>
      <c r="AA58" s="3">
        <v>185</v>
      </c>
      <c r="AB58" s="3">
        <v>3298</v>
      </c>
      <c r="AC58" s="3">
        <v>266</v>
      </c>
      <c r="AD58" s="3">
        <v>44</v>
      </c>
      <c r="AE58" s="3">
        <v>15</v>
      </c>
      <c r="AF58" s="3">
        <v>6</v>
      </c>
      <c r="AG58" s="3">
        <v>176</v>
      </c>
      <c r="AH58" s="3">
        <v>9</v>
      </c>
      <c r="AI58" s="3">
        <v>805</v>
      </c>
      <c r="AJ58" s="3">
        <v>0</v>
      </c>
      <c r="AK58" s="3">
        <v>389</v>
      </c>
      <c r="AL58" s="3">
        <v>733</v>
      </c>
      <c r="AM58" s="3">
        <v>60</v>
      </c>
      <c r="AN58" s="3">
        <v>0</v>
      </c>
      <c r="AO58" s="3">
        <v>14</v>
      </c>
      <c r="AP58" s="3">
        <v>447</v>
      </c>
      <c r="AQ58" s="3">
        <v>7</v>
      </c>
      <c r="AR58" s="3">
        <v>743</v>
      </c>
      <c r="AS58" s="3">
        <v>180</v>
      </c>
      <c r="AT58" s="3">
        <v>1404</v>
      </c>
      <c r="AU58" s="3">
        <v>685</v>
      </c>
      <c r="AV58" s="3">
        <v>89</v>
      </c>
      <c r="AW58" s="3">
        <v>37</v>
      </c>
      <c r="AX58" s="3">
        <v>21</v>
      </c>
      <c r="AY58" s="3">
        <v>1674</v>
      </c>
      <c r="AZ58" s="3">
        <v>280</v>
      </c>
      <c r="BA58" s="3">
        <v>27</v>
      </c>
      <c r="BB58" s="3">
        <v>339</v>
      </c>
      <c r="BC58" s="3">
        <v>102</v>
      </c>
      <c r="BD58" s="3">
        <v>6</v>
      </c>
      <c r="BE58" s="3">
        <v>3</v>
      </c>
      <c r="BF58" s="3">
        <v>15</v>
      </c>
      <c r="BG58" s="3">
        <v>57</v>
      </c>
      <c r="BH58" s="3">
        <v>0</v>
      </c>
      <c r="BI58" s="3">
        <v>75</v>
      </c>
      <c r="BJ58" s="3">
        <v>0</v>
      </c>
      <c r="BK58" s="3">
        <v>0</v>
      </c>
      <c r="BL58" s="3">
        <v>9</v>
      </c>
      <c r="BM58" s="3">
        <v>0</v>
      </c>
      <c r="BN58" s="3">
        <v>169</v>
      </c>
      <c r="BO58" s="3">
        <v>6</v>
      </c>
      <c r="BP58" s="3">
        <v>18</v>
      </c>
      <c r="BQ58" s="3">
        <v>57</v>
      </c>
      <c r="BR58" s="3">
        <v>6</v>
      </c>
      <c r="BS58" s="3">
        <v>20</v>
      </c>
      <c r="BT58" s="3">
        <v>28</v>
      </c>
      <c r="BU58" s="3">
        <v>23</v>
      </c>
      <c r="BV58" s="3">
        <v>0</v>
      </c>
      <c r="BW58" s="3">
        <v>912</v>
      </c>
      <c r="BX58" s="3">
        <v>845</v>
      </c>
      <c r="BY58" s="3">
        <v>28</v>
      </c>
      <c r="BZ58" s="3">
        <v>905</v>
      </c>
      <c r="CA58" s="3">
        <v>251</v>
      </c>
      <c r="CB58" s="3">
        <v>150</v>
      </c>
      <c r="CC58" s="3">
        <v>0</v>
      </c>
      <c r="CD58" s="4">
        <v>22961</v>
      </c>
    </row>
    <row r="59" spans="1:82" x14ac:dyDescent="0.25">
      <c r="A59" s="7">
        <v>56</v>
      </c>
      <c r="B59" s="4" t="s">
        <v>86</v>
      </c>
      <c r="C59" s="3">
        <v>473</v>
      </c>
      <c r="D59" s="3">
        <v>345</v>
      </c>
      <c r="E59" s="3">
        <v>5686</v>
      </c>
      <c r="F59" s="3">
        <v>6462</v>
      </c>
      <c r="G59" s="3">
        <v>1084</v>
      </c>
      <c r="H59" s="3">
        <v>2517</v>
      </c>
      <c r="I59" s="3">
        <v>6256</v>
      </c>
      <c r="J59" s="3">
        <v>529</v>
      </c>
      <c r="K59" s="3">
        <v>10438</v>
      </c>
      <c r="L59" s="3">
        <v>11587</v>
      </c>
      <c r="M59" s="3">
        <v>318</v>
      </c>
      <c r="N59" s="3">
        <v>1895</v>
      </c>
      <c r="O59" s="3">
        <v>6096</v>
      </c>
      <c r="P59" s="3">
        <v>19645</v>
      </c>
      <c r="Q59" s="3">
        <v>466</v>
      </c>
      <c r="R59" s="3">
        <v>1023</v>
      </c>
      <c r="S59" s="3">
        <v>817</v>
      </c>
      <c r="T59" s="3">
        <v>6113</v>
      </c>
      <c r="U59" s="3">
        <v>1427</v>
      </c>
      <c r="V59" s="3">
        <v>5540</v>
      </c>
      <c r="W59" s="3">
        <v>407</v>
      </c>
      <c r="X59" s="3">
        <v>5896</v>
      </c>
      <c r="Y59" s="3">
        <v>671</v>
      </c>
      <c r="Z59" s="3">
        <v>1358</v>
      </c>
      <c r="AA59" s="3">
        <v>5857</v>
      </c>
      <c r="AB59" s="3">
        <v>5561</v>
      </c>
      <c r="AC59" s="3">
        <v>13732</v>
      </c>
      <c r="AD59" s="3">
        <v>3573</v>
      </c>
      <c r="AE59" s="3">
        <v>443</v>
      </c>
      <c r="AF59" s="3">
        <v>248</v>
      </c>
      <c r="AG59" s="3">
        <v>4261</v>
      </c>
      <c r="AH59" s="3">
        <v>1035</v>
      </c>
      <c r="AI59" s="3">
        <v>14945</v>
      </c>
      <c r="AJ59" s="3">
        <v>757</v>
      </c>
      <c r="AK59" s="3">
        <v>8478</v>
      </c>
      <c r="AL59" s="3">
        <v>8220</v>
      </c>
      <c r="AM59" s="3">
        <v>3053</v>
      </c>
      <c r="AN59" s="3">
        <v>301</v>
      </c>
      <c r="AO59" s="3">
        <v>2702</v>
      </c>
      <c r="AP59" s="3">
        <v>7293</v>
      </c>
      <c r="AQ59" s="3">
        <v>383</v>
      </c>
      <c r="AR59" s="3">
        <v>2718</v>
      </c>
      <c r="AS59" s="3">
        <v>5776</v>
      </c>
      <c r="AT59" s="3">
        <v>4170</v>
      </c>
      <c r="AU59" s="3">
        <v>13392</v>
      </c>
      <c r="AV59" s="3">
        <v>2563</v>
      </c>
      <c r="AW59" s="3">
        <v>2642</v>
      </c>
      <c r="AX59" s="3">
        <v>1526</v>
      </c>
      <c r="AY59" s="3">
        <v>9583</v>
      </c>
      <c r="AZ59" s="3">
        <v>8308</v>
      </c>
      <c r="BA59" s="3">
        <v>1988</v>
      </c>
      <c r="BB59" s="3">
        <v>6576</v>
      </c>
      <c r="BC59" s="3">
        <v>7058</v>
      </c>
      <c r="BD59" s="3">
        <v>367</v>
      </c>
      <c r="BE59" s="3">
        <v>991</v>
      </c>
      <c r="BF59" s="3">
        <v>425</v>
      </c>
      <c r="BG59" s="3">
        <v>3840</v>
      </c>
      <c r="BH59" s="3">
        <v>390</v>
      </c>
      <c r="BI59" s="3">
        <v>2304</v>
      </c>
      <c r="BJ59" s="3">
        <v>269</v>
      </c>
      <c r="BK59" s="3">
        <v>135</v>
      </c>
      <c r="BL59" s="3">
        <v>990</v>
      </c>
      <c r="BM59" s="3">
        <v>821</v>
      </c>
      <c r="BN59" s="3">
        <v>4391</v>
      </c>
      <c r="BO59" s="3">
        <v>446</v>
      </c>
      <c r="BP59" s="3">
        <v>1609</v>
      </c>
      <c r="BQ59" s="3">
        <v>995</v>
      </c>
      <c r="BR59" s="3">
        <v>246</v>
      </c>
      <c r="BS59" s="3">
        <v>1548</v>
      </c>
      <c r="BT59" s="3">
        <v>1907</v>
      </c>
      <c r="BU59" s="3">
        <v>1806</v>
      </c>
      <c r="BV59" s="3">
        <v>134</v>
      </c>
      <c r="BW59" s="3">
        <v>8545</v>
      </c>
      <c r="BX59" s="3">
        <v>13795</v>
      </c>
      <c r="BY59" s="3">
        <v>2457</v>
      </c>
      <c r="BZ59" s="3">
        <v>15113</v>
      </c>
      <c r="CA59" s="3">
        <v>1791</v>
      </c>
      <c r="CB59" s="3">
        <v>6773</v>
      </c>
      <c r="CC59" s="3">
        <v>291</v>
      </c>
      <c r="CD59" s="4">
        <v>316576</v>
      </c>
    </row>
    <row r="60" spans="1:82" x14ac:dyDescent="0.25">
      <c r="A60" s="7">
        <v>57</v>
      </c>
      <c r="B60" s="4" t="s">
        <v>87</v>
      </c>
      <c r="C60" s="3">
        <v>5</v>
      </c>
      <c r="D60" s="3">
        <v>8</v>
      </c>
      <c r="E60" s="3">
        <v>163</v>
      </c>
      <c r="F60" s="3">
        <v>177</v>
      </c>
      <c r="G60" s="3">
        <v>4</v>
      </c>
      <c r="H60" s="3">
        <v>27</v>
      </c>
      <c r="I60" s="3">
        <v>66</v>
      </c>
      <c r="J60" s="3">
        <v>11</v>
      </c>
      <c r="K60" s="3">
        <v>518</v>
      </c>
      <c r="L60" s="3">
        <v>691</v>
      </c>
      <c r="M60" s="3">
        <v>0</v>
      </c>
      <c r="N60" s="3">
        <v>14</v>
      </c>
      <c r="O60" s="3">
        <v>242</v>
      </c>
      <c r="P60" s="3">
        <v>2505</v>
      </c>
      <c r="Q60" s="3">
        <v>5</v>
      </c>
      <c r="R60" s="3">
        <v>0</v>
      </c>
      <c r="S60" s="3">
        <v>0</v>
      </c>
      <c r="T60" s="3">
        <v>357</v>
      </c>
      <c r="U60" s="3">
        <v>14</v>
      </c>
      <c r="V60" s="3">
        <v>163</v>
      </c>
      <c r="W60" s="3">
        <v>0</v>
      </c>
      <c r="X60" s="3">
        <v>583</v>
      </c>
      <c r="Y60" s="3">
        <v>3</v>
      </c>
      <c r="Z60" s="3">
        <v>0</v>
      </c>
      <c r="AA60" s="3">
        <v>62</v>
      </c>
      <c r="AB60" s="3">
        <v>1008</v>
      </c>
      <c r="AC60" s="3">
        <v>251</v>
      </c>
      <c r="AD60" s="3">
        <v>76</v>
      </c>
      <c r="AE60" s="3">
        <v>3</v>
      </c>
      <c r="AF60" s="3">
        <v>0</v>
      </c>
      <c r="AG60" s="3">
        <v>154</v>
      </c>
      <c r="AH60" s="3">
        <v>8</v>
      </c>
      <c r="AI60" s="3">
        <v>1042</v>
      </c>
      <c r="AJ60" s="3">
        <v>0</v>
      </c>
      <c r="AK60" s="3">
        <v>457</v>
      </c>
      <c r="AL60" s="3">
        <v>746</v>
      </c>
      <c r="AM60" s="3">
        <v>35</v>
      </c>
      <c r="AN60" s="3">
        <v>0</v>
      </c>
      <c r="AO60" s="3">
        <v>4</v>
      </c>
      <c r="AP60" s="3">
        <v>238</v>
      </c>
      <c r="AQ60" s="3">
        <v>4</v>
      </c>
      <c r="AR60" s="3">
        <v>224</v>
      </c>
      <c r="AS60" s="3">
        <v>191</v>
      </c>
      <c r="AT60" s="3">
        <v>841</v>
      </c>
      <c r="AU60" s="3">
        <v>836</v>
      </c>
      <c r="AV60" s="3">
        <v>23</v>
      </c>
      <c r="AW60" s="3">
        <v>35</v>
      </c>
      <c r="AX60" s="3">
        <v>7</v>
      </c>
      <c r="AY60" s="3">
        <v>1897</v>
      </c>
      <c r="AZ60" s="3">
        <v>341</v>
      </c>
      <c r="BA60" s="3">
        <v>29</v>
      </c>
      <c r="BB60" s="3">
        <v>859</v>
      </c>
      <c r="BC60" s="3">
        <v>36</v>
      </c>
      <c r="BD60" s="3">
        <v>4</v>
      </c>
      <c r="BE60" s="3">
        <v>3</v>
      </c>
      <c r="BF60" s="3">
        <v>0</v>
      </c>
      <c r="BG60" s="3">
        <v>27</v>
      </c>
      <c r="BH60" s="3">
        <v>6</v>
      </c>
      <c r="BI60" s="3">
        <v>165</v>
      </c>
      <c r="BJ60" s="3">
        <v>0</v>
      </c>
      <c r="BK60" s="3">
        <v>0</v>
      </c>
      <c r="BL60" s="3">
        <v>0</v>
      </c>
      <c r="BM60" s="3">
        <v>4</v>
      </c>
      <c r="BN60" s="3">
        <v>162</v>
      </c>
      <c r="BO60" s="3">
        <v>3</v>
      </c>
      <c r="BP60" s="3">
        <v>4</v>
      </c>
      <c r="BQ60" s="3">
        <v>12</v>
      </c>
      <c r="BR60" s="3">
        <v>5</v>
      </c>
      <c r="BS60" s="3">
        <v>25</v>
      </c>
      <c r="BT60" s="3">
        <v>7</v>
      </c>
      <c r="BU60" s="3">
        <v>7</v>
      </c>
      <c r="BV60" s="3">
        <v>4</v>
      </c>
      <c r="BW60" s="3">
        <v>794</v>
      </c>
      <c r="BX60" s="3">
        <v>1325</v>
      </c>
      <c r="BY60" s="3">
        <v>53</v>
      </c>
      <c r="BZ60" s="3">
        <v>3184</v>
      </c>
      <c r="CA60" s="3">
        <v>51</v>
      </c>
      <c r="CB60" s="3">
        <v>71</v>
      </c>
      <c r="CC60" s="3">
        <v>0</v>
      </c>
      <c r="CD60" s="4">
        <v>20888</v>
      </c>
    </row>
    <row r="61" spans="1:82" x14ac:dyDescent="0.25">
      <c r="A61" s="7">
        <v>58</v>
      </c>
      <c r="B61" s="4" t="s">
        <v>88</v>
      </c>
      <c r="C61" s="3">
        <v>4</v>
      </c>
      <c r="D61" s="3">
        <v>4</v>
      </c>
      <c r="E61" s="3">
        <v>86</v>
      </c>
      <c r="F61" s="3">
        <v>588</v>
      </c>
      <c r="G61" s="3">
        <v>4</v>
      </c>
      <c r="H61" s="3">
        <v>24</v>
      </c>
      <c r="I61" s="3">
        <v>92</v>
      </c>
      <c r="J61" s="3">
        <v>4</v>
      </c>
      <c r="K61" s="3">
        <v>302</v>
      </c>
      <c r="L61" s="3">
        <v>1871</v>
      </c>
      <c r="M61" s="3">
        <v>5</v>
      </c>
      <c r="N61" s="3">
        <v>18</v>
      </c>
      <c r="O61" s="3">
        <v>409</v>
      </c>
      <c r="P61" s="3">
        <v>7508</v>
      </c>
      <c r="Q61" s="3">
        <v>0</v>
      </c>
      <c r="R61" s="3">
        <v>12</v>
      </c>
      <c r="S61" s="3">
        <v>0</v>
      </c>
      <c r="T61" s="3">
        <v>951</v>
      </c>
      <c r="U61" s="3">
        <v>13</v>
      </c>
      <c r="V61" s="3">
        <v>165</v>
      </c>
      <c r="W61" s="3">
        <v>0</v>
      </c>
      <c r="X61" s="3">
        <v>119</v>
      </c>
      <c r="Y61" s="3">
        <v>3</v>
      </c>
      <c r="Z61" s="3">
        <v>10</v>
      </c>
      <c r="AA61" s="3">
        <v>109</v>
      </c>
      <c r="AB61" s="3">
        <v>3628</v>
      </c>
      <c r="AC61" s="3">
        <v>672</v>
      </c>
      <c r="AD61" s="3">
        <v>788</v>
      </c>
      <c r="AE61" s="3">
        <v>0</v>
      </c>
      <c r="AF61" s="3">
        <v>0</v>
      </c>
      <c r="AG61" s="3">
        <v>802</v>
      </c>
      <c r="AH61" s="3">
        <v>14</v>
      </c>
      <c r="AI61" s="3">
        <v>8247</v>
      </c>
      <c r="AJ61" s="3">
        <v>8</v>
      </c>
      <c r="AK61" s="3">
        <v>271</v>
      </c>
      <c r="AL61" s="3">
        <v>339</v>
      </c>
      <c r="AM61" s="3">
        <v>68</v>
      </c>
      <c r="AN61" s="3">
        <v>3</v>
      </c>
      <c r="AO61" s="3">
        <v>35</v>
      </c>
      <c r="AP61" s="3">
        <v>633</v>
      </c>
      <c r="AQ61" s="3">
        <v>3</v>
      </c>
      <c r="AR61" s="3">
        <v>406</v>
      </c>
      <c r="AS61" s="3">
        <v>89</v>
      </c>
      <c r="AT61" s="3">
        <v>976</v>
      </c>
      <c r="AU61" s="3">
        <v>1668</v>
      </c>
      <c r="AV61" s="3">
        <v>189</v>
      </c>
      <c r="AW61" s="3">
        <v>135</v>
      </c>
      <c r="AX61" s="3">
        <v>31</v>
      </c>
      <c r="AY61" s="3">
        <v>875</v>
      </c>
      <c r="AZ61" s="3">
        <v>632</v>
      </c>
      <c r="BA61" s="3">
        <v>20</v>
      </c>
      <c r="BB61" s="3">
        <v>2642</v>
      </c>
      <c r="BC61" s="3">
        <v>25</v>
      </c>
      <c r="BD61" s="3">
        <v>0</v>
      </c>
      <c r="BE61" s="3">
        <v>0</v>
      </c>
      <c r="BF61" s="3">
        <v>9</v>
      </c>
      <c r="BG61" s="3">
        <v>74</v>
      </c>
      <c r="BH61" s="3">
        <v>8</v>
      </c>
      <c r="BI61" s="3">
        <v>132</v>
      </c>
      <c r="BJ61" s="3">
        <v>0</v>
      </c>
      <c r="BK61" s="3">
        <v>0</v>
      </c>
      <c r="BL61" s="3">
        <v>0</v>
      </c>
      <c r="BM61" s="3">
        <v>0</v>
      </c>
      <c r="BN61" s="3">
        <v>131</v>
      </c>
      <c r="BO61" s="3">
        <v>5</v>
      </c>
      <c r="BP61" s="3">
        <v>0</v>
      </c>
      <c r="BQ61" s="3">
        <v>60</v>
      </c>
      <c r="BR61" s="3">
        <v>0</v>
      </c>
      <c r="BS61" s="3">
        <v>4</v>
      </c>
      <c r="BT61" s="3">
        <v>22</v>
      </c>
      <c r="BU61" s="3">
        <v>11</v>
      </c>
      <c r="BV61" s="3">
        <v>0</v>
      </c>
      <c r="BW61" s="3">
        <v>388</v>
      </c>
      <c r="BX61" s="3">
        <v>3703</v>
      </c>
      <c r="BY61" s="3">
        <v>17</v>
      </c>
      <c r="BZ61" s="3">
        <v>4556</v>
      </c>
      <c r="CA61" s="3">
        <v>282</v>
      </c>
      <c r="CB61" s="3">
        <v>52</v>
      </c>
      <c r="CC61" s="3">
        <v>10</v>
      </c>
      <c r="CD61" s="4">
        <v>44963</v>
      </c>
    </row>
    <row r="62" spans="1:82" x14ac:dyDescent="0.25">
      <c r="A62" s="2">
        <v>59</v>
      </c>
      <c r="B62" s="4" t="s">
        <v>89</v>
      </c>
      <c r="C62" s="3">
        <v>0</v>
      </c>
      <c r="D62" s="3">
        <v>0</v>
      </c>
      <c r="E62" s="3">
        <v>9</v>
      </c>
      <c r="F62" s="3">
        <v>9</v>
      </c>
      <c r="G62" s="3">
        <v>0</v>
      </c>
      <c r="H62" s="3">
        <v>5</v>
      </c>
      <c r="I62" s="3">
        <v>362</v>
      </c>
      <c r="J62" s="3">
        <v>0</v>
      </c>
      <c r="K62" s="3">
        <v>224</v>
      </c>
      <c r="L62" s="3">
        <v>3</v>
      </c>
      <c r="M62" s="3">
        <v>0</v>
      </c>
      <c r="N62" s="3">
        <v>3</v>
      </c>
      <c r="O62" s="3">
        <v>8</v>
      </c>
      <c r="P62" s="3">
        <v>30</v>
      </c>
      <c r="Q62" s="3">
        <v>0</v>
      </c>
      <c r="R62" s="3">
        <v>0</v>
      </c>
      <c r="S62" s="3">
        <v>0</v>
      </c>
      <c r="T62" s="3">
        <v>28</v>
      </c>
      <c r="U62" s="3">
        <v>0</v>
      </c>
      <c r="V62" s="3">
        <v>28</v>
      </c>
      <c r="W62" s="3">
        <v>0</v>
      </c>
      <c r="X62" s="3">
        <v>3817</v>
      </c>
      <c r="Y62" s="3">
        <v>0</v>
      </c>
      <c r="Z62" s="3">
        <v>0</v>
      </c>
      <c r="AA62" s="3">
        <v>10</v>
      </c>
      <c r="AB62" s="3">
        <v>16</v>
      </c>
      <c r="AC62" s="3">
        <v>22</v>
      </c>
      <c r="AD62" s="3">
        <v>7</v>
      </c>
      <c r="AE62" s="3">
        <v>0</v>
      </c>
      <c r="AF62" s="3">
        <v>0</v>
      </c>
      <c r="AG62" s="3">
        <v>6</v>
      </c>
      <c r="AH62" s="3">
        <v>0</v>
      </c>
      <c r="AI62" s="3">
        <v>11</v>
      </c>
      <c r="AJ62" s="3">
        <v>0</v>
      </c>
      <c r="AK62" s="3">
        <v>176</v>
      </c>
      <c r="AL62" s="3">
        <v>7</v>
      </c>
      <c r="AM62" s="3">
        <v>0</v>
      </c>
      <c r="AN62" s="3">
        <v>0</v>
      </c>
      <c r="AO62" s="3">
        <v>6</v>
      </c>
      <c r="AP62" s="3">
        <v>33</v>
      </c>
      <c r="AQ62" s="3">
        <v>7</v>
      </c>
      <c r="AR62" s="3">
        <v>7</v>
      </c>
      <c r="AS62" s="3">
        <v>10</v>
      </c>
      <c r="AT62" s="3">
        <v>58</v>
      </c>
      <c r="AU62" s="3">
        <v>3</v>
      </c>
      <c r="AV62" s="3">
        <v>0</v>
      </c>
      <c r="AW62" s="3">
        <v>0</v>
      </c>
      <c r="AX62" s="3">
        <v>0</v>
      </c>
      <c r="AY62" s="3">
        <v>97</v>
      </c>
      <c r="AZ62" s="3">
        <v>3</v>
      </c>
      <c r="BA62" s="3">
        <v>0</v>
      </c>
      <c r="BB62" s="3">
        <v>17</v>
      </c>
      <c r="BC62" s="3">
        <v>29</v>
      </c>
      <c r="BD62" s="3">
        <v>3</v>
      </c>
      <c r="BE62" s="3">
        <v>0</v>
      </c>
      <c r="BF62" s="3">
        <v>0</v>
      </c>
      <c r="BG62" s="3">
        <v>13</v>
      </c>
      <c r="BH62" s="3">
        <v>0</v>
      </c>
      <c r="BI62" s="3">
        <v>367</v>
      </c>
      <c r="BJ62" s="3">
        <v>0</v>
      </c>
      <c r="BK62" s="3">
        <v>0</v>
      </c>
      <c r="BL62" s="3">
        <v>0</v>
      </c>
      <c r="BM62" s="3">
        <v>0</v>
      </c>
      <c r="BN62" s="3">
        <v>489</v>
      </c>
      <c r="BO62" s="3">
        <v>0</v>
      </c>
      <c r="BP62" s="3">
        <v>4</v>
      </c>
      <c r="BQ62" s="3">
        <v>0</v>
      </c>
      <c r="BR62" s="3">
        <v>0</v>
      </c>
      <c r="BS62" s="3">
        <v>0</v>
      </c>
      <c r="BT62" s="3">
        <v>5</v>
      </c>
      <c r="BU62" s="3">
        <v>4</v>
      </c>
      <c r="BV62" s="3">
        <v>0</v>
      </c>
      <c r="BW62" s="3">
        <v>18</v>
      </c>
      <c r="BX62" s="3">
        <v>8</v>
      </c>
      <c r="BY62" s="3">
        <v>3</v>
      </c>
      <c r="BZ62" s="3">
        <v>16</v>
      </c>
      <c r="CA62" s="3">
        <v>47</v>
      </c>
      <c r="CB62" s="3">
        <v>21</v>
      </c>
      <c r="CC62" s="3">
        <v>4</v>
      </c>
      <c r="CD62" s="4">
        <v>6045</v>
      </c>
    </row>
    <row r="63" spans="1:82" x14ac:dyDescent="0.25">
      <c r="A63" s="7">
        <v>60</v>
      </c>
      <c r="B63" s="4" t="s">
        <v>90</v>
      </c>
      <c r="C63" s="3">
        <v>10</v>
      </c>
      <c r="D63" s="3">
        <v>4</v>
      </c>
      <c r="E63" s="3">
        <v>124</v>
      </c>
      <c r="F63" s="3">
        <v>82</v>
      </c>
      <c r="G63" s="3">
        <v>16</v>
      </c>
      <c r="H63" s="3">
        <v>34</v>
      </c>
      <c r="I63" s="3">
        <v>42</v>
      </c>
      <c r="J63" s="3">
        <v>6</v>
      </c>
      <c r="K63" s="3">
        <v>111</v>
      </c>
      <c r="L63" s="3">
        <v>472</v>
      </c>
      <c r="M63" s="3">
        <v>0</v>
      </c>
      <c r="N63" s="3">
        <v>12</v>
      </c>
      <c r="O63" s="3">
        <v>213</v>
      </c>
      <c r="P63" s="3">
        <v>1474</v>
      </c>
      <c r="Q63" s="3">
        <v>3</v>
      </c>
      <c r="R63" s="3">
        <v>3</v>
      </c>
      <c r="S63" s="3">
        <v>5</v>
      </c>
      <c r="T63" s="3">
        <v>113</v>
      </c>
      <c r="U63" s="3">
        <v>23</v>
      </c>
      <c r="V63" s="3">
        <v>90</v>
      </c>
      <c r="W63" s="3">
        <v>4</v>
      </c>
      <c r="X63" s="3">
        <v>91</v>
      </c>
      <c r="Y63" s="3">
        <v>6</v>
      </c>
      <c r="Z63" s="3">
        <v>12</v>
      </c>
      <c r="AA63" s="3">
        <v>87</v>
      </c>
      <c r="AB63" s="3">
        <v>672</v>
      </c>
      <c r="AC63" s="3">
        <v>238</v>
      </c>
      <c r="AD63" s="3">
        <v>167</v>
      </c>
      <c r="AE63" s="3">
        <v>7</v>
      </c>
      <c r="AF63" s="3">
        <v>8</v>
      </c>
      <c r="AG63" s="3">
        <v>72</v>
      </c>
      <c r="AH63" s="3">
        <v>6</v>
      </c>
      <c r="AI63" s="3">
        <v>871</v>
      </c>
      <c r="AJ63" s="3">
        <v>3</v>
      </c>
      <c r="AK63" s="3">
        <v>138</v>
      </c>
      <c r="AL63" s="3">
        <v>255</v>
      </c>
      <c r="AM63" s="3">
        <v>38</v>
      </c>
      <c r="AN63" s="3">
        <v>4</v>
      </c>
      <c r="AO63" s="3">
        <v>18</v>
      </c>
      <c r="AP63" s="3">
        <v>147</v>
      </c>
      <c r="AQ63" s="3">
        <v>0</v>
      </c>
      <c r="AR63" s="3">
        <v>43</v>
      </c>
      <c r="AS63" s="3">
        <v>118</v>
      </c>
      <c r="AT63" s="3">
        <v>156</v>
      </c>
      <c r="AU63" s="3">
        <v>740</v>
      </c>
      <c r="AV63" s="3">
        <v>43</v>
      </c>
      <c r="AW63" s="3">
        <v>101</v>
      </c>
      <c r="AX63" s="3">
        <v>12</v>
      </c>
      <c r="AY63" s="3">
        <v>383</v>
      </c>
      <c r="AZ63" s="3">
        <v>54</v>
      </c>
      <c r="BA63" s="3">
        <v>33</v>
      </c>
      <c r="BB63" s="3">
        <v>80</v>
      </c>
      <c r="BC63" s="3">
        <v>37</v>
      </c>
      <c r="BD63" s="3">
        <v>14</v>
      </c>
      <c r="BE63" s="3">
        <v>4</v>
      </c>
      <c r="BF63" s="3">
        <v>13</v>
      </c>
      <c r="BG63" s="3">
        <v>18</v>
      </c>
      <c r="BH63" s="3">
        <v>3</v>
      </c>
      <c r="BI63" s="3">
        <v>36</v>
      </c>
      <c r="BJ63" s="3">
        <v>0</v>
      </c>
      <c r="BK63" s="3">
        <v>0</v>
      </c>
      <c r="BL63" s="3">
        <v>3</v>
      </c>
      <c r="BM63" s="3">
        <v>5</v>
      </c>
      <c r="BN63" s="3">
        <v>43</v>
      </c>
      <c r="BO63" s="3">
        <v>0</v>
      </c>
      <c r="BP63" s="3">
        <v>4</v>
      </c>
      <c r="BQ63" s="3">
        <v>10</v>
      </c>
      <c r="BR63" s="3">
        <v>8</v>
      </c>
      <c r="BS63" s="3">
        <v>12</v>
      </c>
      <c r="BT63" s="3">
        <v>3</v>
      </c>
      <c r="BU63" s="3">
        <v>13</v>
      </c>
      <c r="BV63" s="3">
        <v>0</v>
      </c>
      <c r="BW63" s="3">
        <v>209</v>
      </c>
      <c r="BX63" s="3">
        <v>925</v>
      </c>
      <c r="BY63" s="3">
        <v>30</v>
      </c>
      <c r="BZ63" s="3">
        <v>1648</v>
      </c>
      <c r="CA63" s="3">
        <v>33</v>
      </c>
      <c r="CB63" s="3">
        <v>95</v>
      </c>
      <c r="CC63" s="3">
        <v>6</v>
      </c>
      <c r="CD63" s="4">
        <v>10632</v>
      </c>
    </row>
    <row r="64" spans="1:82" x14ac:dyDescent="0.25">
      <c r="A64" s="7">
        <v>61</v>
      </c>
      <c r="B64" s="4" t="s">
        <v>318</v>
      </c>
      <c r="C64" s="3">
        <v>842</v>
      </c>
      <c r="D64" s="3">
        <v>793</v>
      </c>
      <c r="E64" s="3">
        <v>8604</v>
      </c>
      <c r="F64" s="3">
        <v>7268</v>
      </c>
      <c r="G64" s="3">
        <v>2578</v>
      </c>
      <c r="H64" s="3">
        <v>4130</v>
      </c>
      <c r="I64" s="3">
        <v>7412</v>
      </c>
      <c r="J64" s="3">
        <v>858</v>
      </c>
      <c r="K64" s="3">
        <v>13244</v>
      </c>
      <c r="L64" s="3">
        <v>6167</v>
      </c>
      <c r="M64" s="3">
        <v>306</v>
      </c>
      <c r="N64" s="3">
        <v>2470</v>
      </c>
      <c r="O64" s="3">
        <v>8050</v>
      </c>
      <c r="P64" s="3">
        <v>16451</v>
      </c>
      <c r="Q64" s="3">
        <v>853</v>
      </c>
      <c r="R64" s="3">
        <v>1400</v>
      </c>
      <c r="S64" s="3">
        <v>995</v>
      </c>
      <c r="T64" s="3">
        <v>7307</v>
      </c>
      <c r="U64" s="3">
        <v>3105</v>
      </c>
      <c r="V64" s="3">
        <v>10186</v>
      </c>
      <c r="W64" s="3">
        <v>575</v>
      </c>
      <c r="X64" s="3">
        <v>7749</v>
      </c>
      <c r="Y64" s="3">
        <v>1405</v>
      </c>
      <c r="Z64" s="3">
        <v>2007</v>
      </c>
      <c r="AA64" s="3">
        <v>8817</v>
      </c>
      <c r="AB64" s="3">
        <v>4753</v>
      </c>
      <c r="AC64" s="3">
        <v>17362</v>
      </c>
      <c r="AD64" s="3">
        <v>3688</v>
      </c>
      <c r="AE64" s="3">
        <v>962</v>
      </c>
      <c r="AF64" s="3">
        <v>286</v>
      </c>
      <c r="AG64" s="3">
        <v>4185</v>
      </c>
      <c r="AH64" s="3">
        <v>1374</v>
      </c>
      <c r="AI64" s="3">
        <v>6810</v>
      </c>
      <c r="AJ64" s="3">
        <v>1153</v>
      </c>
      <c r="AK64" s="3">
        <v>8405</v>
      </c>
      <c r="AL64" s="3">
        <v>9455</v>
      </c>
      <c r="AM64" s="3">
        <v>5620</v>
      </c>
      <c r="AN64" s="3">
        <v>426</v>
      </c>
      <c r="AO64" s="3">
        <v>3588</v>
      </c>
      <c r="AP64" s="3">
        <v>6664</v>
      </c>
      <c r="AQ64" s="3">
        <v>743</v>
      </c>
      <c r="AR64" s="3">
        <v>3981</v>
      </c>
      <c r="AS64" s="3">
        <v>7436</v>
      </c>
      <c r="AT64" s="3">
        <v>12176</v>
      </c>
      <c r="AU64" s="3">
        <v>7017</v>
      </c>
      <c r="AV64" s="3">
        <v>3727</v>
      </c>
      <c r="AW64" s="3">
        <v>3187</v>
      </c>
      <c r="AX64" s="3">
        <v>1653</v>
      </c>
      <c r="AY64" s="3">
        <v>10919</v>
      </c>
      <c r="AZ64" s="3">
        <v>4792</v>
      </c>
      <c r="BA64" s="3">
        <v>2495</v>
      </c>
      <c r="BB64" s="3">
        <v>6959</v>
      </c>
      <c r="BC64" s="3">
        <v>12070</v>
      </c>
      <c r="BD64" s="3">
        <v>1371</v>
      </c>
      <c r="BE64" s="3">
        <v>1069</v>
      </c>
      <c r="BF64" s="3">
        <v>978</v>
      </c>
      <c r="BG64" s="3">
        <v>5437</v>
      </c>
      <c r="BH64" s="3">
        <v>747</v>
      </c>
      <c r="BI64" s="3">
        <v>4542</v>
      </c>
      <c r="BJ64" s="3">
        <v>428</v>
      </c>
      <c r="BK64" s="3">
        <v>95</v>
      </c>
      <c r="BL64" s="3">
        <v>2216</v>
      </c>
      <c r="BM64" s="3">
        <v>1031</v>
      </c>
      <c r="BN64" s="3">
        <v>5413</v>
      </c>
      <c r="BO64" s="3">
        <v>540</v>
      </c>
      <c r="BP64" s="3">
        <v>2635</v>
      </c>
      <c r="BQ64" s="3">
        <v>1212</v>
      </c>
      <c r="BR64" s="3">
        <v>319</v>
      </c>
      <c r="BS64" s="3">
        <v>1860</v>
      </c>
      <c r="BT64" s="3">
        <v>2258</v>
      </c>
      <c r="BU64" s="3">
        <v>3107</v>
      </c>
      <c r="BV64" s="3">
        <v>191</v>
      </c>
      <c r="BW64" s="3">
        <v>11523</v>
      </c>
      <c r="BX64" s="3">
        <v>7896</v>
      </c>
      <c r="BY64" s="3">
        <v>3129</v>
      </c>
      <c r="BZ64" s="3">
        <v>10008</v>
      </c>
      <c r="CA64" s="3">
        <v>4294</v>
      </c>
      <c r="CB64" s="3">
        <v>12478</v>
      </c>
      <c r="CC64" s="3">
        <v>366</v>
      </c>
      <c r="CD64" s="4">
        <v>360610</v>
      </c>
    </row>
    <row r="65" spans="1:82" x14ac:dyDescent="0.25">
      <c r="A65" s="7">
        <v>62</v>
      </c>
    </row>
    <row r="66" spans="1:82" x14ac:dyDescent="0.25">
      <c r="A66" s="2">
        <v>63</v>
      </c>
      <c r="B66" s="8" t="s">
        <v>112</v>
      </c>
    </row>
    <row r="67" spans="1:82" x14ac:dyDescent="0.25">
      <c r="A67" s="2">
        <v>64</v>
      </c>
      <c r="B67" s="4" t="s">
        <v>91</v>
      </c>
      <c r="C67" s="3">
        <v>23</v>
      </c>
      <c r="D67" s="3">
        <v>13</v>
      </c>
      <c r="E67" s="3">
        <v>352</v>
      </c>
      <c r="F67" s="3">
        <v>452</v>
      </c>
      <c r="G67" s="3">
        <v>30</v>
      </c>
      <c r="H67" s="3">
        <v>52</v>
      </c>
      <c r="I67" s="3">
        <v>488</v>
      </c>
      <c r="J67" s="3">
        <v>20</v>
      </c>
      <c r="K67" s="3">
        <v>1606</v>
      </c>
      <c r="L67" s="3">
        <v>2145</v>
      </c>
      <c r="M67" s="3">
        <v>5</v>
      </c>
      <c r="N67" s="3">
        <v>40</v>
      </c>
      <c r="O67" s="3">
        <v>342</v>
      </c>
      <c r="P67" s="3">
        <v>3581</v>
      </c>
      <c r="Q67" s="3">
        <v>12</v>
      </c>
      <c r="R67" s="3">
        <v>38</v>
      </c>
      <c r="S67" s="3">
        <v>7</v>
      </c>
      <c r="T67" s="3">
        <v>942</v>
      </c>
      <c r="U67" s="3">
        <v>34</v>
      </c>
      <c r="V67" s="3">
        <v>377</v>
      </c>
      <c r="W67" s="3">
        <v>13</v>
      </c>
      <c r="X67" s="3">
        <v>1291</v>
      </c>
      <c r="Y67" s="3">
        <v>20</v>
      </c>
      <c r="Z67" s="3">
        <v>10</v>
      </c>
      <c r="AA67" s="3">
        <v>280</v>
      </c>
      <c r="AB67" s="3">
        <v>2892</v>
      </c>
      <c r="AC67" s="3">
        <v>913</v>
      </c>
      <c r="AD67" s="3">
        <v>357</v>
      </c>
      <c r="AE67" s="3">
        <v>10</v>
      </c>
      <c r="AF67" s="3">
        <v>13</v>
      </c>
      <c r="AG67" s="3">
        <v>334</v>
      </c>
      <c r="AH67" s="3">
        <v>32</v>
      </c>
      <c r="AI67" s="3">
        <v>2450</v>
      </c>
      <c r="AJ67" s="3">
        <v>7</v>
      </c>
      <c r="AK67" s="3">
        <v>778</v>
      </c>
      <c r="AL67" s="3">
        <v>556</v>
      </c>
      <c r="AM67" s="3">
        <v>159</v>
      </c>
      <c r="AN67" s="3">
        <v>7</v>
      </c>
      <c r="AO67" s="3">
        <v>52</v>
      </c>
      <c r="AP67" s="3">
        <v>1043</v>
      </c>
      <c r="AQ67" s="3">
        <v>35</v>
      </c>
      <c r="AR67" s="3">
        <v>691</v>
      </c>
      <c r="AS67" s="3">
        <v>479</v>
      </c>
      <c r="AT67" s="3">
        <v>7299</v>
      </c>
      <c r="AU67" s="3">
        <v>1083</v>
      </c>
      <c r="AV67" s="3">
        <v>234</v>
      </c>
      <c r="AW67" s="3">
        <v>160</v>
      </c>
      <c r="AX67" s="3">
        <v>37</v>
      </c>
      <c r="AY67" s="3">
        <v>3674</v>
      </c>
      <c r="AZ67" s="3">
        <v>593</v>
      </c>
      <c r="BA67" s="3">
        <v>51</v>
      </c>
      <c r="BB67" s="3">
        <v>1453</v>
      </c>
      <c r="BC67" s="3">
        <v>191</v>
      </c>
      <c r="BD67" s="3">
        <v>5</v>
      </c>
      <c r="BE67" s="3">
        <v>25</v>
      </c>
      <c r="BF67" s="3">
        <v>13</v>
      </c>
      <c r="BG67" s="3">
        <v>64</v>
      </c>
      <c r="BH67" s="3">
        <v>15</v>
      </c>
      <c r="BI67" s="3">
        <v>532</v>
      </c>
      <c r="BJ67" s="3">
        <v>0</v>
      </c>
      <c r="BK67" s="3">
        <v>0</v>
      </c>
      <c r="BL67" s="3">
        <v>18</v>
      </c>
      <c r="BM67" s="3">
        <v>16</v>
      </c>
      <c r="BN67" s="3">
        <v>760</v>
      </c>
      <c r="BO67" s="3">
        <v>12</v>
      </c>
      <c r="BP67" s="3">
        <v>26</v>
      </c>
      <c r="BQ67" s="3">
        <v>123</v>
      </c>
      <c r="BR67" s="3">
        <v>5</v>
      </c>
      <c r="BS67" s="3">
        <v>29</v>
      </c>
      <c r="BT67" s="3">
        <v>63</v>
      </c>
      <c r="BU67" s="3">
        <v>31</v>
      </c>
      <c r="BV67" s="3">
        <v>0</v>
      </c>
      <c r="BW67" s="3">
        <v>2342</v>
      </c>
      <c r="BX67" s="3">
        <v>1723</v>
      </c>
      <c r="BY67" s="3">
        <v>170</v>
      </c>
      <c r="BZ67" s="3">
        <v>3814</v>
      </c>
      <c r="CA67" s="3">
        <v>346</v>
      </c>
      <c r="CB67" s="3">
        <v>229</v>
      </c>
      <c r="CC67" s="3">
        <v>0</v>
      </c>
      <c r="CD67" s="4">
        <v>48094</v>
      </c>
    </row>
    <row r="68" spans="1:82" x14ac:dyDescent="0.25">
      <c r="A68" s="7">
        <v>65</v>
      </c>
      <c r="B68" s="4" t="s">
        <v>94</v>
      </c>
      <c r="C68" s="5">
        <f>C67/C18*100</f>
        <v>1.5467383994620041</v>
      </c>
      <c r="D68" s="5">
        <f t="shared" ref="D68:AH68" si="96">D67/D18*100</f>
        <v>1.024428684003152</v>
      </c>
      <c r="E68" s="5">
        <f t="shared" si="96"/>
        <v>2.2366247299529798</v>
      </c>
      <c r="F68" s="5">
        <f t="shared" si="96"/>
        <v>2.9168817759421786</v>
      </c>
      <c r="G68" s="5">
        <f t="shared" si="96"/>
        <v>0.74608306391444912</v>
      </c>
      <c r="H68" s="5">
        <f t="shared" si="96"/>
        <v>0.71252397917237598</v>
      </c>
      <c r="I68" s="5">
        <f t="shared" si="96"/>
        <v>3.2659617186454293</v>
      </c>
      <c r="J68" s="5">
        <f t="shared" si="96"/>
        <v>1.2594458438287155</v>
      </c>
      <c r="K68" s="5">
        <f t="shared" si="96"/>
        <v>6.060377358490566</v>
      </c>
      <c r="L68" s="5">
        <f t="shared" si="96"/>
        <v>8.3864409430347582</v>
      </c>
      <c r="M68" s="5">
        <f t="shared" si="96"/>
        <v>0.72674418604651159</v>
      </c>
      <c r="N68" s="5">
        <f t="shared" si="96"/>
        <v>0.83699518727767319</v>
      </c>
      <c r="O68" s="5">
        <f t="shared" si="96"/>
        <v>2.0917431192660549</v>
      </c>
      <c r="P68" s="5">
        <f t="shared" si="96"/>
        <v>6.7568587493867698</v>
      </c>
      <c r="Q68" s="5">
        <f t="shared" si="96"/>
        <v>0.81577158395649219</v>
      </c>
      <c r="R68" s="5">
        <f t="shared" si="96"/>
        <v>1.4410314751611679</v>
      </c>
      <c r="S68" s="5">
        <f t="shared" si="96"/>
        <v>0.34619188921859545</v>
      </c>
      <c r="T68" s="5">
        <f t="shared" si="96"/>
        <v>5.8364312267657992</v>
      </c>
      <c r="U68" s="5">
        <f t="shared" si="96"/>
        <v>0.67193675889328064</v>
      </c>
      <c r="V68" s="5">
        <f t="shared" si="96"/>
        <v>2.1485154157405826</v>
      </c>
      <c r="W68" s="5">
        <f t="shared" si="96"/>
        <v>1.1722272317403066</v>
      </c>
      <c r="X68" s="5">
        <f t="shared" si="96"/>
        <v>6.6307139188495121</v>
      </c>
      <c r="Y68" s="5">
        <f t="shared" si="96"/>
        <v>0.87374399301004801</v>
      </c>
      <c r="Z68" s="5">
        <f t="shared" si="96"/>
        <v>0.27624309392265189</v>
      </c>
      <c r="AA68" s="5">
        <f t="shared" si="96"/>
        <v>1.7344979247971257</v>
      </c>
      <c r="AB68" s="5">
        <f t="shared" si="96"/>
        <v>14.23228346456693</v>
      </c>
      <c r="AC68" s="5">
        <f t="shared" si="96"/>
        <v>2.6303658887928552</v>
      </c>
      <c r="AD68" s="5">
        <f t="shared" si="96"/>
        <v>3.9127575624725996</v>
      </c>
      <c r="AE68" s="5">
        <f t="shared" si="96"/>
        <v>0.63451776649746194</v>
      </c>
      <c r="AF68" s="5">
        <f t="shared" si="96"/>
        <v>2.1775544388609713</v>
      </c>
      <c r="AG68" s="5">
        <f t="shared" si="96"/>
        <v>3.2649071358748776</v>
      </c>
      <c r="AH68" s="5">
        <f t="shared" si="96"/>
        <v>1.1989509179467965</v>
      </c>
      <c r="AI68" s="5">
        <f t="shared" ref="AI68:BN68" si="97">AI67/AI18*100</f>
        <v>6.999800005714123</v>
      </c>
      <c r="AJ68" s="5">
        <f t="shared" si="97"/>
        <v>0.33412887828162291</v>
      </c>
      <c r="AK68" s="5">
        <f t="shared" si="97"/>
        <v>4.0573663624511083</v>
      </c>
      <c r="AL68" s="5">
        <f t="shared" si="97"/>
        <v>2.6879381194102008</v>
      </c>
      <c r="AM68" s="5">
        <f t="shared" si="97"/>
        <v>1.6297662976629768</v>
      </c>
      <c r="AN68" s="5">
        <f t="shared" si="97"/>
        <v>0.83832335329341312</v>
      </c>
      <c r="AO68" s="5">
        <f t="shared" si="97"/>
        <v>0.75879177002772502</v>
      </c>
      <c r="AP68" s="5">
        <f t="shared" si="97"/>
        <v>6.4510143493320138</v>
      </c>
      <c r="AQ68" s="5">
        <f t="shared" si="97"/>
        <v>2.7821939586645468</v>
      </c>
      <c r="AR68" s="5">
        <f t="shared" si="97"/>
        <v>7.9672546984895645</v>
      </c>
      <c r="AS68" s="5">
        <f t="shared" si="97"/>
        <v>3.3252342936480392</v>
      </c>
      <c r="AT68" s="5">
        <f t="shared" si="97"/>
        <v>33.57251276390231</v>
      </c>
      <c r="AU68" s="5">
        <f t="shared" si="97"/>
        <v>4.1142726892831361</v>
      </c>
      <c r="AV68" s="5">
        <f t="shared" si="97"/>
        <v>3.1910541388244922</v>
      </c>
      <c r="AW68" s="5">
        <f t="shared" si="97"/>
        <v>2.3962857570765315</v>
      </c>
      <c r="AX68" s="5">
        <f t="shared" si="97"/>
        <v>1.0446075663466967</v>
      </c>
      <c r="AY68" s="5">
        <f t="shared" si="97"/>
        <v>13.683936087005103</v>
      </c>
      <c r="AZ68" s="5">
        <f t="shared" si="97"/>
        <v>3.9422949075920757</v>
      </c>
      <c r="BA68" s="5">
        <f t="shared" si="97"/>
        <v>1.0425183973834831</v>
      </c>
      <c r="BB68" s="5">
        <f t="shared" si="97"/>
        <v>7.8706462271816253</v>
      </c>
      <c r="BC68" s="5">
        <f t="shared" si="97"/>
        <v>0.92052629042363499</v>
      </c>
      <c r="BD68" s="5">
        <f t="shared" si="97"/>
        <v>0.25549310168625444</v>
      </c>
      <c r="BE68" s="5">
        <f t="shared" si="97"/>
        <v>1.1096316023080339</v>
      </c>
      <c r="BF68" s="5">
        <f t="shared" si="97"/>
        <v>0.79901659496004929</v>
      </c>
      <c r="BG68" s="5">
        <f t="shared" si="97"/>
        <v>0.65007618080243779</v>
      </c>
      <c r="BH68" s="5">
        <f t="shared" si="97"/>
        <v>1.1811023622047243</v>
      </c>
      <c r="BI68" s="5">
        <f t="shared" si="97"/>
        <v>6.4672988086554817</v>
      </c>
      <c r="BJ68" s="5">
        <f t="shared" si="97"/>
        <v>0</v>
      </c>
      <c r="BK68" s="5">
        <f t="shared" si="97"/>
        <v>0</v>
      </c>
      <c r="BL68" s="5">
        <f t="shared" si="97"/>
        <v>0.51472690877895333</v>
      </c>
      <c r="BM68" s="5">
        <f t="shared" si="97"/>
        <v>0.7866273352999017</v>
      </c>
      <c r="BN68" s="5">
        <f t="shared" si="97"/>
        <v>6.6259808195292065</v>
      </c>
      <c r="BO68" s="5">
        <f t="shared" ref="BO68:CD68" si="98">BO67/BO18*100</f>
        <v>1.0628875110717448</v>
      </c>
      <c r="BP68" s="5">
        <f t="shared" si="98"/>
        <v>0.56830601092896171</v>
      </c>
      <c r="BQ68" s="5">
        <f t="shared" si="98"/>
        <v>4.7108387590961316</v>
      </c>
      <c r="BR68" s="5">
        <f t="shared" si="98"/>
        <v>0.78740157480314954</v>
      </c>
      <c r="BS68" s="5">
        <f t="shared" si="98"/>
        <v>0.78082929456112005</v>
      </c>
      <c r="BT68" s="5">
        <f t="shared" si="98"/>
        <v>1.381578947368421</v>
      </c>
      <c r="BU68" s="5">
        <f t="shared" si="98"/>
        <v>0.56818181818181823</v>
      </c>
      <c r="BV68" s="5">
        <f t="shared" si="98"/>
        <v>0</v>
      </c>
      <c r="BW68" s="5">
        <f t="shared" si="98"/>
        <v>9.9629897477347171</v>
      </c>
      <c r="BX68" s="5">
        <f t="shared" si="98"/>
        <v>5.7039758996259149</v>
      </c>
      <c r="BY68" s="5">
        <f t="shared" si="98"/>
        <v>2.7682787819573362</v>
      </c>
      <c r="BZ68" s="5">
        <f t="shared" si="98"/>
        <v>9.9488731218697843</v>
      </c>
      <c r="CA68" s="5">
        <f t="shared" si="98"/>
        <v>4.7678103899683064</v>
      </c>
      <c r="CB68" s="5">
        <f t="shared" si="98"/>
        <v>1.0994286811656824</v>
      </c>
      <c r="CC68" s="5">
        <f t="shared" si="98"/>
        <v>0</v>
      </c>
      <c r="CD68" s="5">
        <f t="shared" si="98"/>
        <v>5.7577469914712456</v>
      </c>
    </row>
    <row r="69" spans="1:82" x14ac:dyDescent="0.25">
      <c r="A69" s="7">
        <v>66</v>
      </c>
    </row>
    <row r="70" spans="1:82" x14ac:dyDescent="0.25">
      <c r="A70" s="7">
        <v>67</v>
      </c>
      <c r="B70" s="8" t="s">
        <v>113</v>
      </c>
    </row>
    <row r="71" spans="1:82" x14ac:dyDescent="0.25">
      <c r="A71" s="2">
        <v>68</v>
      </c>
      <c r="B71" s="4" t="s">
        <v>92</v>
      </c>
      <c r="C71" s="3">
        <v>0</v>
      </c>
      <c r="D71" s="3">
        <v>0</v>
      </c>
      <c r="E71" s="3">
        <v>18</v>
      </c>
      <c r="F71" s="3">
        <v>90</v>
      </c>
      <c r="G71" s="3">
        <v>9</v>
      </c>
      <c r="H71" s="3">
        <v>6</v>
      </c>
      <c r="I71" s="3">
        <v>42</v>
      </c>
      <c r="J71" s="3">
        <v>0</v>
      </c>
      <c r="K71" s="3">
        <v>157</v>
      </c>
      <c r="L71" s="3">
        <v>430</v>
      </c>
      <c r="M71" s="3">
        <v>0</v>
      </c>
      <c r="N71" s="3">
        <v>8</v>
      </c>
      <c r="O71" s="3">
        <v>40</v>
      </c>
      <c r="P71" s="3">
        <v>431</v>
      </c>
      <c r="Q71" s="3">
        <v>0</v>
      </c>
      <c r="R71" s="3">
        <v>18</v>
      </c>
      <c r="S71" s="3">
        <v>0</v>
      </c>
      <c r="T71" s="3">
        <v>189</v>
      </c>
      <c r="U71" s="3">
        <v>8</v>
      </c>
      <c r="V71" s="3">
        <v>69</v>
      </c>
      <c r="W71" s="3">
        <v>0</v>
      </c>
      <c r="X71" s="3">
        <v>156</v>
      </c>
      <c r="Y71" s="3">
        <v>0</v>
      </c>
      <c r="Z71" s="3">
        <v>0</v>
      </c>
      <c r="AA71" s="3">
        <v>91</v>
      </c>
      <c r="AB71" s="3">
        <v>542</v>
      </c>
      <c r="AC71" s="3">
        <v>136</v>
      </c>
      <c r="AD71" s="3">
        <v>66</v>
      </c>
      <c r="AE71" s="3">
        <v>3</v>
      </c>
      <c r="AF71" s="3">
        <v>4</v>
      </c>
      <c r="AG71" s="3">
        <v>80</v>
      </c>
      <c r="AH71" s="3">
        <v>0</v>
      </c>
      <c r="AI71" s="3">
        <v>331</v>
      </c>
      <c r="AJ71" s="3">
        <v>6</v>
      </c>
      <c r="AK71" s="3">
        <v>116</v>
      </c>
      <c r="AL71" s="3">
        <v>103</v>
      </c>
      <c r="AM71" s="3">
        <v>13</v>
      </c>
      <c r="AN71" s="3">
        <v>0</v>
      </c>
      <c r="AO71" s="3">
        <v>6</v>
      </c>
      <c r="AP71" s="3">
        <v>179</v>
      </c>
      <c r="AQ71" s="3">
        <v>0</v>
      </c>
      <c r="AR71" s="3">
        <v>102</v>
      </c>
      <c r="AS71" s="3">
        <v>79</v>
      </c>
      <c r="AT71" s="3">
        <v>610</v>
      </c>
      <c r="AU71" s="3">
        <v>158</v>
      </c>
      <c r="AV71" s="3">
        <v>74</v>
      </c>
      <c r="AW71" s="3">
        <v>33</v>
      </c>
      <c r="AX71" s="3">
        <v>10</v>
      </c>
      <c r="AY71" s="3">
        <v>356</v>
      </c>
      <c r="AZ71" s="3">
        <v>56</v>
      </c>
      <c r="BA71" s="3">
        <v>3</v>
      </c>
      <c r="BB71" s="3">
        <v>112</v>
      </c>
      <c r="BC71" s="3">
        <v>32</v>
      </c>
      <c r="BD71" s="3">
        <v>0</v>
      </c>
      <c r="BE71" s="3">
        <v>0</v>
      </c>
      <c r="BF71" s="3">
        <v>0</v>
      </c>
      <c r="BG71" s="3">
        <v>11</v>
      </c>
      <c r="BH71" s="3">
        <v>8</v>
      </c>
      <c r="BI71" s="3">
        <v>40</v>
      </c>
      <c r="BJ71" s="3">
        <v>3</v>
      </c>
      <c r="BK71" s="3">
        <v>0</v>
      </c>
      <c r="BL71" s="3">
        <v>3</v>
      </c>
      <c r="BM71" s="3">
        <v>3</v>
      </c>
      <c r="BN71" s="3">
        <v>66</v>
      </c>
      <c r="BO71" s="3">
        <v>0</v>
      </c>
      <c r="BP71" s="3">
        <v>0</v>
      </c>
      <c r="BQ71" s="3">
        <v>32</v>
      </c>
      <c r="BR71" s="3">
        <v>0</v>
      </c>
      <c r="BS71" s="3">
        <v>6</v>
      </c>
      <c r="BT71" s="3">
        <v>13</v>
      </c>
      <c r="BU71" s="3">
        <v>11</v>
      </c>
      <c r="BV71" s="3">
        <v>0</v>
      </c>
      <c r="BW71" s="3">
        <v>374</v>
      </c>
      <c r="BX71" s="3">
        <v>203</v>
      </c>
      <c r="BY71" s="3">
        <v>43</v>
      </c>
      <c r="BZ71" s="3">
        <v>406</v>
      </c>
      <c r="CA71" s="3">
        <v>51</v>
      </c>
      <c r="CB71" s="3">
        <v>50</v>
      </c>
      <c r="CC71" s="3">
        <v>0</v>
      </c>
      <c r="CD71" s="3">
        <v>6303</v>
      </c>
    </row>
    <row r="72" spans="1:82" x14ac:dyDescent="0.25">
      <c r="A72" s="7">
        <v>69</v>
      </c>
      <c r="B72" s="4" t="s">
        <v>93</v>
      </c>
      <c r="C72" s="5">
        <v>0</v>
      </c>
      <c r="D72" s="5">
        <v>0</v>
      </c>
      <c r="E72" s="5">
        <v>0.11997600479904018</v>
      </c>
      <c r="F72" s="5">
        <v>0.59610544442972579</v>
      </c>
      <c r="G72" s="5">
        <v>0.23828435266084197</v>
      </c>
      <c r="H72" s="5">
        <v>8.6380650734235537E-2</v>
      </c>
      <c r="I72" s="5">
        <v>0.28810536424749622</v>
      </c>
      <c r="J72" s="5">
        <v>0</v>
      </c>
      <c r="K72" s="5">
        <v>0.60603721145680534</v>
      </c>
      <c r="L72" s="5">
        <v>1.784824838120538</v>
      </c>
      <c r="M72" s="5">
        <v>0</v>
      </c>
      <c r="N72" s="5">
        <v>0.17829284599955428</v>
      </c>
      <c r="O72" s="5">
        <v>0.25677237129284891</v>
      </c>
      <c r="P72" s="5">
        <v>0.84867579009550065</v>
      </c>
      <c r="Q72" s="5">
        <v>0</v>
      </c>
      <c r="R72" s="5">
        <v>0.72115384615384615</v>
      </c>
      <c r="S72" s="5">
        <v>0</v>
      </c>
      <c r="T72" s="5">
        <v>1.2189616252821671</v>
      </c>
      <c r="U72" s="5">
        <v>0.17086715079026057</v>
      </c>
      <c r="V72" s="5">
        <v>0.41304998503442086</v>
      </c>
      <c r="W72" s="5">
        <v>0</v>
      </c>
      <c r="X72" s="5">
        <v>0.82278481012658233</v>
      </c>
      <c r="Y72" s="5">
        <v>0</v>
      </c>
      <c r="Z72" s="5">
        <v>0</v>
      </c>
      <c r="AA72" s="5">
        <v>0.59240934834971681</v>
      </c>
      <c r="AB72" s="5">
        <v>2.7965533254218049</v>
      </c>
      <c r="AC72" s="5">
        <v>0.41004613018964631</v>
      </c>
      <c r="AD72" s="5">
        <v>0.77637924950005888</v>
      </c>
      <c r="AE72" s="5">
        <v>0.20519835841313269</v>
      </c>
      <c r="AF72" s="5">
        <v>0.70796460176991149</v>
      </c>
      <c r="AG72" s="5">
        <v>0.81482990425748636</v>
      </c>
      <c r="AH72" s="5">
        <v>0</v>
      </c>
      <c r="AI72" s="5">
        <v>0.9957582503534792</v>
      </c>
      <c r="AJ72" s="5">
        <v>0.30257186081694404</v>
      </c>
      <c r="AK72" s="5">
        <v>0.62095176917723893</v>
      </c>
      <c r="AL72" s="5">
        <v>0.51175038505490134</v>
      </c>
      <c r="AM72" s="5">
        <v>0.14418811002661935</v>
      </c>
      <c r="AN72" s="5">
        <v>0</v>
      </c>
      <c r="AO72" s="5">
        <v>9.2407207762205443E-2</v>
      </c>
      <c r="AP72" s="5">
        <v>1.130050505050505</v>
      </c>
      <c r="AQ72" s="5">
        <v>0</v>
      </c>
      <c r="AR72" s="5">
        <v>1.2353154898873684</v>
      </c>
      <c r="AS72" s="5">
        <v>0.56064154424810164</v>
      </c>
      <c r="AT72" s="5">
        <v>3.0121969285467385</v>
      </c>
      <c r="AU72" s="5">
        <v>0.63543132917755885</v>
      </c>
      <c r="AV72" s="5">
        <v>1.0935421900398996</v>
      </c>
      <c r="AW72" s="5">
        <v>0.52681992337164751</v>
      </c>
      <c r="AX72" s="5">
        <v>0.30330603579011223</v>
      </c>
      <c r="AY72" s="5">
        <v>1.3715518569887502</v>
      </c>
      <c r="AZ72" s="5">
        <v>0.38314176245210724</v>
      </c>
      <c r="BA72" s="5">
        <v>6.4239828693790149E-2</v>
      </c>
      <c r="BB72" s="5">
        <v>0.63077269655327772</v>
      </c>
      <c r="BC72" s="5">
        <v>0.16187778227438285</v>
      </c>
      <c r="BD72" s="5">
        <v>0</v>
      </c>
      <c r="BE72" s="5">
        <v>0</v>
      </c>
      <c r="BF72" s="5">
        <v>0</v>
      </c>
      <c r="BG72" s="5">
        <v>0.11390701045873459</v>
      </c>
      <c r="BH72" s="5">
        <v>0.68027210884353739</v>
      </c>
      <c r="BI72" s="5">
        <v>0.51131279560270992</v>
      </c>
      <c r="BJ72" s="5">
        <v>0.4178272980501393</v>
      </c>
      <c r="BK72" s="5">
        <v>0</v>
      </c>
      <c r="BL72" s="5">
        <v>9.1268634012777614E-2</v>
      </c>
      <c r="BM72" s="5">
        <v>0.15608740894901144</v>
      </c>
      <c r="BN72" s="5">
        <v>0.59912854030501084</v>
      </c>
      <c r="BO72" s="5">
        <v>0</v>
      </c>
      <c r="BP72" s="5">
        <v>0</v>
      </c>
      <c r="BQ72" s="5">
        <v>1.3445378151260505</v>
      </c>
      <c r="BR72" s="5">
        <v>0</v>
      </c>
      <c r="BS72" s="5">
        <v>0.17123287671232876</v>
      </c>
      <c r="BT72" s="5">
        <v>0.30204460966542751</v>
      </c>
      <c r="BU72" s="5">
        <v>0.21709098085652259</v>
      </c>
      <c r="BV72" s="5">
        <v>0</v>
      </c>
      <c r="BW72" s="5">
        <v>1.6365466240756137</v>
      </c>
      <c r="BX72" s="5">
        <v>0.69978282601951125</v>
      </c>
      <c r="BY72" s="5">
        <v>0.73743783227576742</v>
      </c>
      <c r="BZ72" s="5">
        <v>1.122756560935815</v>
      </c>
      <c r="CA72" s="5">
        <v>0.73977371627502175</v>
      </c>
      <c r="CB72" s="5">
        <v>0.24875621890547264</v>
      </c>
      <c r="CC72" s="5">
        <v>0</v>
      </c>
      <c r="CD72" s="5">
        <v>0.78980706553406277</v>
      </c>
    </row>
    <row r="73" spans="1:82" x14ac:dyDescent="0.25">
      <c r="A73" s="7">
        <v>70</v>
      </c>
    </row>
    <row r="74" spans="1:82" x14ac:dyDescent="0.25">
      <c r="A74" s="7">
        <v>71</v>
      </c>
      <c r="B74" s="8" t="s">
        <v>168</v>
      </c>
    </row>
    <row r="75" spans="1:82" x14ac:dyDescent="0.25">
      <c r="A75" s="2">
        <v>72</v>
      </c>
      <c r="B75" s="4" t="s">
        <v>166</v>
      </c>
      <c r="C75" s="3">
        <v>51</v>
      </c>
      <c r="D75" s="3">
        <v>30</v>
      </c>
      <c r="E75" s="3">
        <v>892</v>
      </c>
      <c r="F75" s="3">
        <v>2510</v>
      </c>
      <c r="G75" s="3">
        <v>68</v>
      </c>
      <c r="H75" s="3">
        <v>212</v>
      </c>
      <c r="I75" s="3">
        <v>1754</v>
      </c>
      <c r="J75" s="3">
        <v>30</v>
      </c>
      <c r="K75" s="3">
        <v>6434</v>
      </c>
      <c r="L75" s="3">
        <v>13146</v>
      </c>
      <c r="M75" s="3">
        <v>11</v>
      </c>
      <c r="N75" s="3">
        <v>88</v>
      </c>
      <c r="O75" s="3">
        <v>1971</v>
      </c>
      <c r="P75" s="3">
        <v>19283</v>
      </c>
      <c r="Q75" s="3">
        <v>15</v>
      </c>
      <c r="R75" s="3">
        <v>70</v>
      </c>
      <c r="S75" s="3">
        <v>8</v>
      </c>
      <c r="T75" s="3">
        <v>4007</v>
      </c>
      <c r="U75" s="3">
        <v>115</v>
      </c>
      <c r="V75" s="3">
        <v>1617</v>
      </c>
      <c r="W75" s="3">
        <v>15</v>
      </c>
      <c r="X75" s="3">
        <v>4833</v>
      </c>
      <c r="Y75" s="3">
        <v>29</v>
      </c>
      <c r="Z75" s="3">
        <v>59</v>
      </c>
      <c r="AA75" s="3">
        <v>940</v>
      </c>
      <c r="AB75" s="3">
        <v>12684</v>
      </c>
      <c r="AC75" s="3">
        <v>3203</v>
      </c>
      <c r="AD75" s="3">
        <v>1457</v>
      </c>
      <c r="AE75" s="3">
        <v>33</v>
      </c>
      <c r="AF75" s="3">
        <v>43</v>
      </c>
      <c r="AG75" s="3">
        <v>2188</v>
      </c>
      <c r="AH75" s="3">
        <v>81</v>
      </c>
      <c r="AI75" s="3">
        <v>15948</v>
      </c>
      <c r="AJ75" s="3">
        <v>26</v>
      </c>
      <c r="AK75" s="3">
        <v>3597</v>
      </c>
      <c r="AL75" s="3">
        <v>4373</v>
      </c>
      <c r="AM75" s="3">
        <v>457</v>
      </c>
      <c r="AN75" s="3">
        <v>24</v>
      </c>
      <c r="AO75" s="3">
        <v>166</v>
      </c>
      <c r="AP75" s="3">
        <v>5526</v>
      </c>
      <c r="AQ75" s="3">
        <v>51</v>
      </c>
      <c r="AR75" s="3">
        <v>3068</v>
      </c>
      <c r="AS75" s="3">
        <v>2110</v>
      </c>
      <c r="AT75" s="3">
        <v>10742</v>
      </c>
      <c r="AU75" s="3">
        <v>8049</v>
      </c>
      <c r="AV75" s="3">
        <v>642</v>
      </c>
      <c r="AW75" s="3">
        <v>591</v>
      </c>
      <c r="AX75" s="3">
        <v>116</v>
      </c>
      <c r="AY75" s="3">
        <v>11888</v>
      </c>
      <c r="AZ75" s="3">
        <v>2906</v>
      </c>
      <c r="BA75" s="3">
        <v>175</v>
      </c>
      <c r="BB75" s="3">
        <v>5536</v>
      </c>
      <c r="BC75" s="3">
        <v>662</v>
      </c>
      <c r="BD75" s="3">
        <v>49</v>
      </c>
      <c r="BE75" s="3">
        <v>37</v>
      </c>
      <c r="BF75" s="3">
        <v>29</v>
      </c>
      <c r="BG75" s="3">
        <v>573</v>
      </c>
      <c r="BH75" s="3">
        <v>40</v>
      </c>
      <c r="BI75" s="3">
        <v>1431</v>
      </c>
      <c r="BJ75" s="3">
        <v>10</v>
      </c>
      <c r="BK75" s="3">
        <v>0</v>
      </c>
      <c r="BL75" s="3">
        <v>42</v>
      </c>
      <c r="BM75" s="3">
        <v>21</v>
      </c>
      <c r="BN75" s="3">
        <v>2039</v>
      </c>
      <c r="BO75" s="3">
        <v>25</v>
      </c>
      <c r="BP75" s="3">
        <v>114</v>
      </c>
      <c r="BQ75" s="3">
        <v>252</v>
      </c>
      <c r="BR75" s="3">
        <v>3</v>
      </c>
      <c r="BS75" s="3">
        <v>69</v>
      </c>
      <c r="BT75" s="3">
        <v>160</v>
      </c>
      <c r="BU75" s="3">
        <v>133</v>
      </c>
      <c r="BV75" s="3">
        <v>0</v>
      </c>
      <c r="BW75" s="3">
        <v>7194</v>
      </c>
      <c r="BX75" s="3">
        <v>10932</v>
      </c>
      <c r="BY75" s="3">
        <v>360</v>
      </c>
      <c r="BZ75" s="3">
        <v>15002</v>
      </c>
      <c r="CA75" s="3">
        <v>1476</v>
      </c>
      <c r="CB75" s="3">
        <v>1189</v>
      </c>
      <c r="CC75" s="3">
        <v>19</v>
      </c>
      <c r="CD75" s="3">
        <v>196909</v>
      </c>
    </row>
    <row r="76" spans="1:82" x14ac:dyDescent="0.25">
      <c r="A76" s="2">
        <v>73</v>
      </c>
      <c r="B76" s="4" t="s">
        <v>167</v>
      </c>
      <c r="C76" s="5">
        <v>3.7199124726477026</v>
      </c>
      <c r="D76" s="5">
        <v>2.5619128949615715</v>
      </c>
      <c r="E76" s="5">
        <v>5.9717480083015335</v>
      </c>
      <c r="F76" s="5">
        <v>16.727757414195267</v>
      </c>
      <c r="G76" s="5">
        <v>1.8215912135012053</v>
      </c>
      <c r="H76" s="5">
        <v>3.0618139803581745</v>
      </c>
      <c r="I76" s="5">
        <v>12.080721812797023</v>
      </c>
      <c r="J76" s="5">
        <v>2.1008403361344539</v>
      </c>
      <c r="K76" s="5">
        <v>24.960235869185706</v>
      </c>
      <c r="L76" s="5">
        <v>54.978880013382955</v>
      </c>
      <c r="M76" s="5">
        <v>1.7322834645669292</v>
      </c>
      <c r="N76" s="5">
        <v>1.9726518717776285</v>
      </c>
      <c r="O76" s="5">
        <v>12.720232333010648</v>
      </c>
      <c r="P76" s="5">
        <v>38.44834805495185</v>
      </c>
      <c r="Q76" s="5">
        <v>1.1169024571854058</v>
      </c>
      <c r="R76" s="5">
        <v>2.8432168968318439</v>
      </c>
      <c r="S76" s="5">
        <v>0.43596730245231607</v>
      </c>
      <c r="T76" s="5">
        <v>26.04146357314616</v>
      </c>
      <c r="U76" s="5">
        <v>2.4678111587982832</v>
      </c>
      <c r="V76" s="5">
        <v>9.7210532643982202</v>
      </c>
      <c r="W76" s="5">
        <v>1.4925373134328357</v>
      </c>
      <c r="X76" s="5">
        <v>25.614797540809835</v>
      </c>
      <c r="Y76" s="5">
        <v>1.3666352497643732</v>
      </c>
      <c r="Z76" s="5">
        <v>1.7226277372262775</v>
      </c>
      <c r="AA76" s="5">
        <v>6.1619141265158968</v>
      </c>
      <c r="AB76" s="5">
        <v>66.540761724897706</v>
      </c>
      <c r="AC76" s="5">
        <v>9.6972449288525588</v>
      </c>
      <c r="AD76" s="5">
        <v>17.281461273870242</v>
      </c>
      <c r="AE76" s="5">
        <v>2.268041237113402</v>
      </c>
      <c r="AF76" s="5">
        <v>7.6376554174067497</v>
      </c>
      <c r="AG76" s="5">
        <v>22.344771241830067</v>
      </c>
      <c r="AH76" s="5">
        <v>3.2608695652173911</v>
      </c>
      <c r="AI76" s="5">
        <v>48.709569041874104</v>
      </c>
      <c r="AJ76" s="5">
        <v>1.3197969543147208</v>
      </c>
      <c r="AK76" s="5">
        <v>19.375168327497981</v>
      </c>
      <c r="AL76" s="5">
        <v>21.865000000000002</v>
      </c>
      <c r="AM76" s="5">
        <v>5.0964648154343708</v>
      </c>
      <c r="AN76" s="5">
        <v>3.2085561497326207</v>
      </c>
      <c r="AO76" s="5">
        <v>2.5656877897990724</v>
      </c>
      <c r="AP76" s="5">
        <v>35.047884822731021</v>
      </c>
      <c r="AQ76" s="5">
        <v>4.4425087108013939</v>
      </c>
      <c r="AR76" s="5">
        <v>37.455744109388348</v>
      </c>
      <c r="AS76" s="5">
        <v>15.090831068516664</v>
      </c>
      <c r="AT76" s="5">
        <v>53.336643495531277</v>
      </c>
      <c r="AU76" s="5">
        <v>32.682312814682476</v>
      </c>
      <c r="AV76" s="5">
        <v>9.5436301471681286</v>
      </c>
      <c r="AW76" s="5">
        <v>9.5245769540692979</v>
      </c>
      <c r="AX76" s="5">
        <v>3.5269078747339617</v>
      </c>
      <c r="AY76" s="5">
        <v>46.075733498701595</v>
      </c>
      <c r="AZ76" s="5">
        <v>20.028947549796676</v>
      </c>
      <c r="BA76" s="5">
        <v>3.7821482602118004</v>
      </c>
      <c r="BB76" s="5">
        <v>31.411711302768953</v>
      </c>
      <c r="BC76" s="5">
        <v>3.358701166920345</v>
      </c>
      <c r="BD76" s="5">
        <v>2.7116768123962367</v>
      </c>
      <c r="BE76" s="5">
        <v>1.7560512577123872</v>
      </c>
      <c r="BF76" s="5">
        <v>1.9714479945615229</v>
      </c>
      <c r="BG76" s="5">
        <v>5.9650218613366643</v>
      </c>
      <c r="BH76" s="5">
        <v>3.4453057708871664</v>
      </c>
      <c r="BI76" s="5">
        <v>18.390952319753247</v>
      </c>
      <c r="BJ76" s="5">
        <v>1.400560224089636</v>
      </c>
      <c r="BK76" s="5">
        <v>0</v>
      </c>
      <c r="BL76" s="5">
        <v>1.2895302425544981</v>
      </c>
      <c r="BM76" s="5">
        <v>1.1000523834468308</v>
      </c>
      <c r="BN76" s="5">
        <v>18.595531235750116</v>
      </c>
      <c r="BO76" s="5">
        <v>2.4606299212598426</v>
      </c>
      <c r="BP76" s="5">
        <v>2.6309716132010155</v>
      </c>
      <c r="BQ76" s="5">
        <v>10.664409648751587</v>
      </c>
      <c r="BR76" s="5">
        <v>0.52264808362369342</v>
      </c>
      <c r="BS76" s="5">
        <v>1.9850402761795167</v>
      </c>
      <c r="BT76" s="5">
        <v>3.7365716954694066</v>
      </c>
      <c r="BU76" s="5">
        <v>2.6331419520886952</v>
      </c>
      <c r="BV76" s="5">
        <v>0</v>
      </c>
      <c r="BW76" s="5">
        <v>31.638666549388688</v>
      </c>
      <c r="BX76" s="5">
        <v>38.042873051224944</v>
      </c>
      <c r="BY76" s="5">
        <v>6.2197650310988246</v>
      </c>
      <c r="BZ76" s="5">
        <v>41.978901418697703</v>
      </c>
      <c r="CA76" s="5">
        <v>21.569487067075844</v>
      </c>
      <c r="CB76" s="5">
        <v>5.9417320473739448</v>
      </c>
      <c r="CC76" s="5">
        <v>2.7696793002915454</v>
      </c>
      <c r="CD76" s="5">
        <v>24.821755419189909</v>
      </c>
    </row>
    <row r="77" spans="1:82" x14ac:dyDescent="0.25">
      <c r="A77" s="7">
        <v>74</v>
      </c>
    </row>
    <row r="78" spans="1:82" x14ac:dyDescent="0.25">
      <c r="A78" s="7">
        <v>75</v>
      </c>
      <c r="B78" s="8" t="s">
        <v>169</v>
      </c>
    </row>
    <row r="79" spans="1:82" x14ac:dyDescent="0.25">
      <c r="A79" s="7">
        <v>76</v>
      </c>
      <c r="B79" s="3" t="s">
        <v>132</v>
      </c>
      <c r="C79" s="3">
        <v>3</v>
      </c>
      <c r="D79" s="3">
        <v>0</v>
      </c>
      <c r="E79" s="3">
        <v>116</v>
      </c>
      <c r="F79" s="3">
        <v>530</v>
      </c>
      <c r="G79" s="3">
        <v>3</v>
      </c>
      <c r="H79" s="3">
        <v>8</v>
      </c>
      <c r="I79" s="3">
        <v>459</v>
      </c>
      <c r="J79" s="3">
        <v>6</v>
      </c>
      <c r="K79" s="3">
        <v>2860</v>
      </c>
      <c r="L79" s="3">
        <v>246</v>
      </c>
      <c r="M79" s="3">
        <v>3</v>
      </c>
      <c r="N79" s="3">
        <v>4</v>
      </c>
      <c r="O79" s="3">
        <v>68</v>
      </c>
      <c r="P79" s="3">
        <v>695</v>
      </c>
      <c r="Q79" s="3">
        <v>0</v>
      </c>
      <c r="R79" s="3">
        <v>21</v>
      </c>
      <c r="S79" s="3">
        <v>3</v>
      </c>
      <c r="T79" s="3">
        <v>453</v>
      </c>
      <c r="U79" s="3">
        <v>6</v>
      </c>
      <c r="V79" s="3">
        <v>174</v>
      </c>
      <c r="W79" s="3">
        <v>0</v>
      </c>
      <c r="X79" s="3">
        <v>1080</v>
      </c>
      <c r="Y79" s="3">
        <v>0</v>
      </c>
      <c r="Z79" s="3">
        <v>0</v>
      </c>
      <c r="AA79" s="3">
        <v>34</v>
      </c>
      <c r="AB79" s="3">
        <v>537</v>
      </c>
      <c r="AC79" s="3">
        <v>260</v>
      </c>
      <c r="AD79" s="3">
        <v>16</v>
      </c>
      <c r="AE79" s="3">
        <v>3</v>
      </c>
      <c r="AF79" s="3">
        <v>0</v>
      </c>
      <c r="AG79" s="3">
        <v>76</v>
      </c>
      <c r="AH79" s="3">
        <v>8</v>
      </c>
      <c r="AI79" s="3">
        <v>113</v>
      </c>
      <c r="AJ79" s="3">
        <v>4</v>
      </c>
      <c r="AK79" s="3">
        <v>491</v>
      </c>
      <c r="AL79" s="3">
        <v>1020</v>
      </c>
      <c r="AM79" s="3">
        <v>32</v>
      </c>
      <c r="AN79" s="3">
        <v>0</v>
      </c>
      <c r="AO79" s="3">
        <v>13</v>
      </c>
      <c r="AP79" s="3">
        <v>1752</v>
      </c>
      <c r="AQ79" s="3">
        <v>31</v>
      </c>
      <c r="AR79" s="3">
        <v>122</v>
      </c>
      <c r="AS79" s="3">
        <v>523</v>
      </c>
      <c r="AT79" s="3">
        <v>4625</v>
      </c>
      <c r="AU79" s="3">
        <v>123</v>
      </c>
      <c r="AV79" s="3">
        <v>62</v>
      </c>
      <c r="AW79" s="3">
        <v>74</v>
      </c>
      <c r="AX79" s="3">
        <v>11</v>
      </c>
      <c r="AY79" s="3">
        <v>3738</v>
      </c>
      <c r="AZ79" s="3">
        <v>171</v>
      </c>
      <c r="BA79" s="3">
        <v>9</v>
      </c>
      <c r="BB79" s="3">
        <v>272</v>
      </c>
      <c r="BC79" s="3">
        <v>75</v>
      </c>
      <c r="BD79" s="3">
        <v>6</v>
      </c>
      <c r="BE79" s="3">
        <v>0</v>
      </c>
      <c r="BF79" s="3">
        <v>0</v>
      </c>
      <c r="BG79" s="3">
        <v>81</v>
      </c>
      <c r="BH79" s="3">
        <v>0</v>
      </c>
      <c r="BI79" s="3">
        <v>194</v>
      </c>
      <c r="BJ79" s="3">
        <v>0</v>
      </c>
      <c r="BK79" s="3">
        <v>0</v>
      </c>
      <c r="BL79" s="3">
        <v>4</v>
      </c>
      <c r="BM79" s="3">
        <v>0</v>
      </c>
      <c r="BN79" s="3">
        <v>685</v>
      </c>
      <c r="BO79" s="3">
        <v>3</v>
      </c>
      <c r="BP79" s="3">
        <v>7</v>
      </c>
      <c r="BQ79" s="3">
        <v>24</v>
      </c>
      <c r="BR79" s="3">
        <v>0</v>
      </c>
      <c r="BS79" s="3">
        <v>0</v>
      </c>
      <c r="BT79" s="3">
        <v>21</v>
      </c>
      <c r="BU79" s="3">
        <v>5</v>
      </c>
      <c r="BV79" s="3">
        <v>0</v>
      </c>
      <c r="BW79" s="3">
        <v>2987</v>
      </c>
      <c r="BX79" s="3">
        <v>350</v>
      </c>
      <c r="BY79" s="3">
        <v>8</v>
      </c>
      <c r="BZ79" s="3">
        <v>824</v>
      </c>
      <c r="CA79" s="3">
        <v>145</v>
      </c>
      <c r="CB79" s="3">
        <v>121</v>
      </c>
      <c r="CC79" s="3">
        <v>0</v>
      </c>
      <c r="CD79" s="3">
        <v>26380</v>
      </c>
    </row>
    <row r="80" spans="1:82" x14ac:dyDescent="0.25">
      <c r="A80" s="2">
        <v>77</v>
      </c>
      <c r="B80" s="3" t="s">
        <v>133</v>
      </c>
      <c r="C80" s="3">
        <v>0</v>
      </c>
      <c r="D80" s="3">
        <v>5</v>
      </c>
      <c r="E80" s="3">
        <v>26</v>
      </c>
      <c r="F80" s="3">
        <v>154</v>
      </c>
      <c r="G80" s="3">
        <v>0</v>
      </c>
      <c r="H80" s="3">
        <v>8</v>
      </c>
      <c r="I80" s="3">
        <v>35</v>
      </c>
      <c r="J80" s="3">
        <v>0</v>
      </c>
      <c r="K80" s="3">
        <v>376</v>
      </c>
      <c r="L80" s="3">
        <v>5543</v>
      </c>
      <c r="M80" s="3">
        <v>0</v>
      </c>
      <c r="N80" s="3">
        <v>0</v>
      </c>
      <c r="O80" s="3">
        <v>37</v>
      </c>
      <c r="P80" s="3">
        <v>400</v>
      </c>
      <c r="Q80" s="3">
        <v>0</v>
      </c>
      <c r="R80" s="3">
        <v>3</v>
      </c>
      <c r="S80" s="3">
        <v>0</v>
      </c>
      <c r="T80" s="3">
        <v>460</v>
      </c>
      <c r="U80" s="3">
        <v>3</v>
      </c>
      <c r="V80" s="3">
        <v>36</v>
      </c>
      <c r="W80" s="3">
        <v>0</v>
      </c>
      <c r="X80" s="3">
        <v>184</v>
      </c>
      <c r="Y80" s="3">
        <v>0</v>
      </c>
      <c r="Z80" s="3">
        <v>0</v>
      </c>
      <c r="AA80" s="3">
        <v>22</v>
      </c>
      <c r="AB80" s="3">
        <v>2812</v>
      </c>
      <c r="AC80" s="3">
        <v>156</v>
      </c>
      <c r="AD80" s="3">
        <v>6</v>
      </c>
      <c r="AE80" s="3">
        <v>0</v>
      </c>
      <c r="AF80" s="3">
        <v>4</v>
      </c>
      <c r="AG80" s="3">
        <v>256</v>
      </c>
      <c r="AH80" s="3">
        <v>0</v>
      </c>
      <c r="AI80" s="3">
        <v>285</v>
      </c>
      <c r="AJ80" s="3">
        <v>0</v>
      </c>
      <c r="AK80" s="3">
        <v>219</v>
      </c>
      <c r="AL80" s="3">
        <v>204</v>
      </c>
      <c r="AM80" s="3">
        <v>11</v>
      </c>
      <c r="AN80" s="3">
        <v>0</v>
      </c>
      <c r="AO80" s="3">
        <v>6</v>
      </c>
      <c r="AP80" s="3">
        <v>118</v>
      </c>
      <c r="AQ80" s="3">
        <v>5</v>
      </c>
      <c r="AR80" s="3">
        <v>1451</v>
      </c>
      <c r="AS80" s="3">
        <v>61</v>
      </c>
      <c r="AT80" s="3">
        <v>811</v>
      </c>
      <c r="AU80" s="3">
        <v>652</v>
      </c>
      <c r="AV80" s="3">
        <v>46</v>
      </c>
      <c r="AW80" s="3">
        <v>14</v>
      </c>
      <c r="AX80" s="3">
        <v>0</v>
      </c>
      <c r="AY80" s="3">
        <v>602</v>
      </c>
      <c r="AZ80" s="3">
        <v>449</v>
      </c>
      <c r="BA80" s="3">
        <v>0</v>
      </c>
      <c r="BB80" s="3">
        <v>195</v>
      </c>
      <c r="BC80" s="3">
        <v>20</v>
      </c>
      <c r="BD80" s="3">
        <v>0</v>
      </c>
      <c r="BE80" s="3">
        <v>0</v>
      </c>
      <c r="BF80" s="3">
        <v>6</v>
      </c>
      <c r="BG80" s="3">
        <v>4</v>
      </c>
      <c r="BH80" s="3">
        <v>0</v>
      </c>
      <c r="BI80" s="3">
        <v>65</v>
      </c>
      <c r="BJ80" s="3">
        <v>0</v>
      </c>
      <c r="BK80" s="3">
        <v>0</v>
      </c>
      <c r="BL80" s="3">
        <v>4</v>
      </c>
      <c r="BM80" s="3">
        <v>0</v>
      </c>
      <c r="BN80" s="3">
        <v>97</v>
      </c>
      <c r="BO80" s="3">
        <v>0</v>
      </c>
      <c r="BP80" s="3">
        <v>7</v>
      </c>
      <c r="BQ80" s="3">
        <v>33</v>
      </c>
      <c r="BR80" s="3">
        <v>0</v>
      </c>
      <c r="BS80" s="3">
        <v>8</v>
      </c>
      <c r="BT80" s="3">
        <v>6</v>
      </c>
      <c r="BU80" s="3">
        <v>9</v>
      </c>
      <c r="BV80" s="3">
        <v>0</v>
      </c>
      <c r="BW80" s="3">
        <v>309</v>
      </c>
      <c r="BX80" s="3">
        <v>810</v>
      </c>
      <c r="BY80" s="3">
        <v>23</v>
      </c>
      <c r="BZ80" s="3">
        <v>411</v>
      </c>
      <c r="CA80" s="3">
        <v>448</v>
      </c>
      <c r="CB80" s="3">
        <v>22</v>
      </c>
      <c r="CC80" s="3">
        <v>0</v>
      </c>
      <c r="CD80" s="3">
        <v>17971</v>
      </c>
    </row>
    <row r="81" spans="1:82" x14ac:dyDescent="0.25">
      <c r="A81" s="7">
        <v>78</v>
      </c>
      <c r="B81" s="3" t="s">
        <v>134</v>
      </c>
      <c r="C81" s="3">
        <v>0</v>
      </c>
      <c r="D81" s="3">
        <v>0</v>
      </c>
      <c r="E81" s="3">
        <v>47</v>
      </c>
      <c r="F81" s="3">
        <v>125</v>
      </c>
      <c r="G81" s="3">
        <v>0</v>
      </c>
      <c r="H81" s="3">
        <v>0</v>
      </c>
      <c r="I81" s="3">
        <v>30</v>
      </c>
      <c r="J81" s="3">
        <v>8</v>
      </c>
      <c r="K81" s="3">
        <v>98</v>
      </c>
      <c r="L81" s="3">
        <v>721</v>
      </c>
      <c r="M81" s="3">
        <v>0</v>
      </c>
      <c r="N81" s="3">
        <v>7</v>
      </c>
      <c r="O81" s="3">
        <v>142</v>
      </c>
      <c r="P81" s="3">
        <v>958</v>
      </c>
      <c r="Q81" s="3">
        <v>0</v>
      </c>
      <c r="R81" s="3">
        <v>8</v>
      </c>
      <c r="S81" s="3">
        <v>0</v>
      </c>
      <c r="T81" s="3">
        <v>477</v>
      </c>
      <c r="U81" s="3">
        <v>0</v>
      </c>
      <c r="V81" s="3">
        <v>87</v>
      </c>
      <c r="W81" s="3">
        <v>0</v>
      </c>
      <c r="X81" s="3">
        <v>49</v>
      </c>
      <c r="Y81" s="3">
        <v>0</v>
      </c>
      <c r="Z81" s="3">
        <v>3</v>
      </c>
      <c r="AA81" s="3">
        <v>45</v>
      </c>
      <c r="AB81" s="3">
        <v>396</v>
      </c>
      <c r="AC81" s="3">
        <v>159</v>
      </c>
      <c r="AD81" s="3">
        <v>328</v>
      </c>
      <c r="AE81" s="3">
        <v>0</v>
      </c>
      <c r="AF81" s="3">
        <v>0</v>
      </c>
      <c r="AG81" s="3">
        <v>509</v>
      </c>
      <c r="AH81" s="3">
        <v>0</v>
      </c>
      <c r="AI81" s="3">
        <v>4055</v>
      </c>
      <c r="AJ81" s="3">
        <v>0</v>
      </c>
      <c r="AK81" s="3">
        <v>90</v>
      </c>
      <c r="AL81" s="3">
        <v>115</v>
      </c>
      <c r="AM81" s="3">
        <v>29</v>
      </c>
      <c r="AN81" s="3">
        <v>0</v>
      </c>
      <c r="AO81" s="3">
        <v>12</v>
      </c>
      <c r="AP81" s="3">
        <v>289</v>
      </c>
      <c r="AQ81" s="3">
        <v>0</v>
      </c>
      <c r="AR81" s="3">
        <v>84</v>
      </c>
      <c r="AS81" s="3">
        <v>59</v>
      </c>
      <c r="AT81" s="3">
        <v>219</v>
      </c>
      <c r="AU81" s="3">
        <v>651</v>
      </c>
      <c r="AV81" s="3">
        <v>12</v>
      </c>
      <c r="AW81" s="3">
        <v>43</v>
      </c>
      <c r="AX81" s="3">
        <v>17</v>
      </c>
      <c r="AY81" s="3">
        <v>200</v>
      </c>
      <c r="AZ81" s="3">
        <v>229</v>
      </c>
      <c r="BA81" s="3">
        <v>3</v>
      </c>
      <c r="BB81" s="3">
        <v>1211</v>
      </c>
      <c r="BC81" s="3">
        <v>16</v>
      </c>
      <c r="BD81" s="3">
        <v>0</v>
      </c>
      <c r="BE81" s="3">
        <v>0</v>
      </c>
      <c r="BF81" s="3">
        <v>0</v>
      </c>
      <c r="BG81" s="3">
        <v>34</v>
      </c>
      <c r="BH81" s="3">
        <v>0</v>
      </c>
      <c r="BI81" s="3">
        <v>21</v>
      </c>
      <c r="BJ81" s="3">
        <v>0</v>
      </c>
      <c r="BK81" s="3">
        <v>0</v>
      </c>
      <c r="BL81" s="3">
        <v>0</v>
      </c>
      <c r="BM81" s="3">
        <v>0</v>
      </c>
      <c r="BN81" s="3">
        <v>41</v>
      </c>
      <c r="BO81" s="3">
        <v>0</v>
      </c>
      <c r="BP81" s="3">
        <v>0</v>
      </c>
      <c r="BQ81" s="3">
        <v>8</v>
      </c>
      <c r="BR81" s="3">
        <v>0</v>
      </c>
      <c r="BS81" s="3">
        <v>0</v>
      </c>
      <c r="BT81" s="3">
        <v>16</v>
      </c>
      <c r="BU81" s="3">
        <v>4</v>
      </c>
      <c r="BV81" s="3">
        <v>0</v>
      </c>
      <c r="BW81" s="3">
        <v>82</v>
      </c>
      <c r="BX81" s="3">
        <v>2192</v>
      </c>
      <c r="BY81" s="3">
        <v>9</v>
      </c>
      <c r="BZ81" s="3">
        <v>1074</v>
      </c>
      <c r="CA81" s="3">
        <v>56</v>
      </c>
      <c r="CB81" s="3">
        <v>25</v>
      </c>
      <c r="CC81" s="3">
        <v>0</v>
      </c>
      <c r="CD81" s="3">
        <v>15107</v>
      </c>
    </row>
    <row r="82" spans="1:82" x14ac:dyDescent="0.25">
      <c r="A82" s="7">
        <v>79</v>
      </c>
      <c r="B82" s="3" t="s">
        <v>137</v>
      </c>
      <c r="C82" s="3">
        <v>0</v>
      </c>
      <c r="D82" s="3">
        <v>4</v>
      </c>
      <c r="E82" s="3">
        <v>85</v>
      </c>
      <c r="F82" s="3">
        <v>35</v>
      </c>
      <c r="G82" s="3">
        <v>4</v>
      </c>
      <c r="H82" s="3">
        <v>7</v>
      </c>
      <c r="I82" s="3">
        <v>5</v>
      </c>
      <c r="J82" s="3">
        <v>0</v>
      </c>
      <c r="K82" s="3">
        <v>49</v>
      </c>
      <c r="L82" s="3">
        <v>532</v>
      </c>
      <c r="M82" s="3">
        <v>0</v>
      </c>
      <c r="N82" s="3">
        <v>4</v>
      </c>
      <c r="O82" s="3">
        <v>180</v>
      </c>
      <c r="P82" s="3">
        <v>1363</v>
      </c>
      <c r="Q82" s="3">
        <v>0</v>
      </c>
      <c r="R82" s="3">
        <v>0</v>
      </c>
      <c r="S82" s="3">
        <v>0</v>
      </c>
      <c r="T82" s="3">
        <v>73</v>
      </c>
      <c r="U82" s="3">
        <v>6</v>
      </c>
      <c r="V82" s="3">
        <v>20</v>
      </c>
      <c r="W82" s="3">
        <v>0</v>
      </c>
      <c r="X82" s="3">
        <v>42</v>
      </c>
      <c r="Y82" s="3">
        <v>0</v>
      </c>
      <c r="Z82" s="3">
        <v>0</v>
      </c>
      <c r="AA82" s="3">
        <v>43</v>
      </c>
      <c r="AB82" s="3">
        <v>718</v>
      </c>
      <c r="AC82" s="3">
        <v>170</v>
      </c>
      <c r="AD82" s="3">
        <v>144</v>
      </c>
      <c r="AE82" s="3">
        <v>0</v>
      </c>
      <c r="AF82" s="3">
        <v>0</v>
      </c>
      <c r="AG82" s="3">
        <v>74</v>
      </c>
      <c r="AH82" s="3">
        <v>3</v>
      </c>
      <c r="AI82" s="3">
        <v>935</v>
      </c>
      <c r="AJ82" s="3">
        <v>0</v>
      </c>
      <c r="AK82" s="3">
        <v>101</v>
      </c>
      <c r="AL82" s="3">
        <v>141</v>
      </c>
      <c r="AM82" s="3">
        <v>17</v>
      </c>
      <c r="AN82" s="3">
        <v>0</v>
      </c>
      <c r="AO82" s="3">
        <v>4</v>
      </c>
      <c r="AP82" s="3">
        <v>63</v>
      </c>
      <c r="AQ82" s="3">
        <v>0</v>
      </c>
      <c r="AR82" s="3">
        <v>26</v>
      </c>
      <c r="AS82" s="3">
        <v>61</v>
      </c>
      <c r="AT82" s="3">
        <v>72</v>
      </c>
      <c r="AU82" s="3">
        <v>762</v>
      </c>
      <c r="AV82" s="3">
        <v>32</v>
      </c>
      <c r="AW82" s="3">
        <v>55</v>
      </c>
      <c r="AX82" s="3">
        <v>6</v>
      </c>
      <c r="AY82" s="3">
        <v>259</v>
      </c>
      <c r="AZ82" s="3">
        <v>28</v>
      </c>
      <c r="BA82" s="3">
        <v>40</v>
      </c>
      <c r="BB82" s="3">
        <v>40</v>
      </c>
      <c r="BC82" s="3">
        <v>14</v>
      </c>
      <c r="BD82" s="3">
        <v>0</v>
      </c>
      <c r="BE82" s="3">
        <v>0</v>
      </c>
      <c r="BF82" s="3">
        <v>6</v>
      </c>
      <c r="BG82" s="3">
        <v>11</v>
      </c>
      <c r="BH82" s="3">
        <v>4</v>
      </c>
      <c r="BI82" s="3">
        <v>7</v>
      </c>
      <c r="BJ82" s="3">
        <v>0</v>
      </c>
      <c r="BK82" s="3">
        <v>0</v>
      </c>
      <c r="BL82" s="3">
        <v>0</v>
      </c>
      <c r="BM82" s="3">
        <v>0</v>
      </c>
      <c r="BN82" s="3">
        <v>16</v>
      </c>
      <c r="BO82" s="3">
        <v>0</v>
      </c>
      <c r="BP82" s="3">
        <v>0</v>
      </c>
      <c r="BQ82" s="3">
        <v>3</v>
      </c>
      <c r="BR82" s="3">
        <v>0</v>
      </c>
      <c r="BS82" s="3">
        <v>7</v>
      </c>
      <c r="BT82" s="3">
        <v>6</v>
      </c>
      <c r="BU82" s="3">
        <v>3</v>
      </c>
      <c r="BV82" s="3">
        <v>0</v>
      </c>
      <c r="BW82" s="3">
        <v>149</v>
      </c>
      <c r="BX82" s="3">
        <v>960</v>
      </c>
      <c r="BY82" s="3">
        <v>7</v>
      </c>
      <c r="BZ82" s="3">
        <v>1783</v>
      </c>
      <c r="CA82" s="3">
        <v>7</v>
      </c>
      <c r="CB82" s="3">
        <v>34</v>
      </c>
      <c r="CC82" s="3">
        <v>0</v>
      </c>
      <c r="CD82" s="3">
        <v>9241</v>
      </c>
    </row>
    <row r="83" spans="1:82" x14ac:dyDescent="0.25">
      <c r="A83" s="7">
        <v>80</v>
      </c>
      <c r="B83" s="3" t="s">
        <v>136</v>
      </c>
      <c r="C83" s="3">
        <v>0</v>
      </c>
      <c r="D83" s="3">
        <v>0</v>
      </c>
      <c r="E83" s="3">
        <v>15</v>
      </c>
      <c r="F83" s="3">
        <v>199</v>
      </c>
      <c r="G83" s="3">
        <v>3</v>
      </c>
      <c r="H83" s="3">
        <v>0</v>
      </c>
      <c r="I83" s="3">
        <v>199</v>
      </c>
      <c r="J83" s="3">
        <v>4</v>
      </c>
      <c r="K83" s="3">
        <v>571</v>
      </c>
      <c r="L83" s="3">
        <v>277</v>
      </c>
      <c r="M83" s="3">
        <v>0</v>
      </c>
      <c r="N83" s="3">
        <v>0</v>
      </c>
      <c r="O83" s="3">
        <v>21</v>
      </c>
      <c r="P83" s="3">
        <v>263</v>
      </c>
      <c r="Q83" s="3">
        <v>0</v>
      </c>
      <c r="R83" s="3">
        <v>9</v>
      </c>
      <c r="S83" s="3">
        <v>0</v>
      </c>
      <c r="T83" s="3">
        <v>705</v>
      </c>
      <c r="U83" s="3">
        <v>4</v>
      </c>
      <c r="V83" s="3">
        <v>83</v>
      </c>
      <c r="W83" s="3">
        <v>0</v>
      </c>
      <c r="X83" s="3">
        <v>577</v>
      </c>
      <c r="Y83" s="3">
        <v>0</v>
      </c>
      <c r="Z83" s="3">
        <v>5</v>
      </c>
      <c r="AA83" s="3">
        <v>9</v>
      </c>
      <c r="AB83" s="3">
        <v>249</v>
      </c>
      <c r="AC83" s="3">
        <v>67</v>
      </c>
      <c r="AD83" s="3">
        <v>18</v>
      </c>
      <c r="AE83" s="3">
        <v>0</v>
      </c>
      <c r="AF83" s="3">
        <v>0</v>
      </c>
      <c r="AG83" s="3">
        <v>170</v>
      </c>
      <c r="AH83" s="3">
        <v>0</v>
      </c>
      <c r="AI83" s="3">
        <v>213</v>
      </c>
      <c r="AJ83" s="3">
        <v>0</v>
      </c>
      <c r="AK83" s="3">
        <v>518</v>
      </c>
      <c r="AL83" s="3">
        <v>166</v>
      </c>
      <c r="AM83" s="3">
        <v>17</v>
      </c>
      <c r="AN83" s="3">
        <v>0</v>
      </c>
      <c r="AO83" s="3">
        <v>7</v>
      </c>
      <c r="AP83" s="3">
        <v>637</v>
      </c>
      <c r="AQ83" s="3">
        <v>0</v>
      </c>
      <c r="AR83" s="3">
        <v>105</v>
      </c>
      <c r="AS83" s="3">
        <v>29</v>
      </c>
      <c r="AT83" s="3">
        <v>43</v>
      </c>
      <c r="AU83" s="3">
        <v>116</v>
      </c>
      <c r="AV83" s="3">
        <v>19</v>
      </c>
      <c r="AW83" s="3">
        <v>20</v>
      </c>
      <c r="AX83" s="3">
        <v>0</v>
      </c>
      <c r="AY83" s="3">
        <v>959</v>
      </c>
      <c r="AZ83" s="3">
        <v>286</v>
      </c>
      <c r="BA83" s="3">
        <v>3</v>
      </c>
      <c r="BB83" s="3">
        <v>503</v>
      </c>
      <c r="BC83" s="3">
        <v>67</v>
      </c>
      <c r="BD83" s="3">
        <v>6</v>
      </c>
      <c r="BE83" s="3">
        <v>0</v>
      </c>
      <c r="BF83" s="3">
        <v>0</v>
      </c>
      <c r="BG83" s="3">
        <v>58</v>
      </c>
      <c r="BH83" s="3">
        <v>0</v>
      </c>
      <c r="BI83" s="3">
        <v>196</v>
      </c>
      <c r="BJ83" s="3">
        <v>3</v>
      </c>
      <c r="BK83" s="3">
        <v>0</v>
      </c>
      <c r="BL83" s="3">
        <v>3</v>
      </c>
      <c r="BM83" s="3">
        <v>0</v>
      </c>
      <c r="BN83" s="3">
        <v>309</v>
      </c>
      <c r="BO83" s="3">
        <v>0</v>
      </c>
      <c r="BP83" s="3">
        <v>5</v>
      </c>
      <c r="BQ83" s="3">
        <v>3</v>
      </c>
      <c r="BR83" s="3">
        <v>0</v>
      </c>
      <c r="BS83" s="3">
        <v>5</v>
      </c>
      <c r="BT83" s="3">
        <v>4</v>
      </c>
      <c r="BU83" s="3">
        <v>7</v>
      </c>
      <c r="BV83" s="3">
        <v>0</v>
      </c>
      <c r="BW83" s="3">
        <v>340</v>
      </c>
      <c r="BX83" s="3">
        <v>538</v>
      </c>
      <c r="BY83" s="3">
        <v>3</v>
      </c>
      <c r="BZ83" s="3">
        <v>141</v>
      </c>
      <c r="CA83" s="3">
        <v>104</v>
      </c>
      <c r="CB83" s="3">
        <v>27</v>
      </c>
      <c r="CC83" s="3">
        <v>0</v>
      </c>
      <c r="CD83" s="3">
        <v>8916</v>
      </c>
    </row>
    <row r="84" spans="1:82" x14ac:dyDescent="0.25">
      <c r="A84" s="2">
        <v>81</v>
      </c>
      <c r="B84" s="3" t="s">
        <v>135</v>
      </c>
      <c r="C84" s="3">
        <v>0</v>
      </c>
      <c r="D84" s="3">
        <v>0</v>
      </c>
      <c r="E84" s="3">
        <v>17</v>
      </c>
      <c r="F84" s="3">
        <v>110</v>
      </c>
      <c r="G84" s="3">
        <v>0</v>
      </c>
      <c r="H84" s="3">
        <v>5</v>
      </c>
      <c r="I84" s="3">
        <v>40</v>
      </c>
      <c r="J84" s="3">
        <v>0</v>
      </c>
      <c r="K84" s="3">
        <v>502</v>
      </c>
      <c r="L84" s="3">
        <v>565</v>
      </c>
      <c r="M84" s="3">
        <v>0</v>
      </c>
      <c r="N84" s="3">
        <v>0</v>
      </c>
      <c r="O84" s="3">
        <v>21</v>
      </c>
      <c r="P84" s="3">
        <v>185</v>
      </c>
      <c r="Q84" s="3">
        <v>0</v>
      </c>
      <c r="R84" s="3">
        <v>0</v>
      </c>
      <c r="S84" s="3">
        <v>0</v>
      </c>
      <c r="T84" s="3">
        <v>153</v>
      </c>
      <c r="U84" s="3">
        <v>0</v>
      </c>
      <c r="V84" s="3">
        <v>78</v>
      </c>
      <c r="W84" s="3">
        <v>0</v>
      </c>
      <c r="X84" s="3">
        <v>177</v>
      </c>
      <c r="Y84" s="3">
        <v>3</v>
      </c>
      <c r="Z84" s="3">
        <v>0</v>
      </c>
      <c r="AA84" s="3">
        <v>26</v>
      </c>
      <c r="AB84" s="3">
        <v>504</v>
      </c>
      <c r="AC84" s="3">
        <v>54</v>
      </c>
      <c r="AD84" s="3">
        <v>0</v>
      </c>
      <c r="AE84" s="3">
        <v>0</v>
      </c>
      <c r="AF84" s="3">
        <v>0</v>
      </c>
      <c r="AG84" s="3">
        <v>78</v>
      </c>
      <c r="AH84" s="3">
        <v>0</v>
      </c>
      <c r="AI84" s="3">
        <v>58</v>
      </c>
      <c r="AJ84" s="3">
        <v>0</v>
      </c>
      <c r="AK84" s="3">
        <v>138</v>
      </c>
      <c r="AL84" s="3">
        <v>456</v>
      </c>
      <c r="AM84" s="3">
        <v>15</v>
      </c>
      <c r="AN84" s="3">
        <v>0</v>
      </c>
      <c r="AO84" s="3">
        <v>0</v>
      </c>
      <c r="AP84" s="3">
        <v>945</v>
      </c>
      <c r="AQ84" s="3">
        <v>7</v>
      </c>
      <c r="AR84" s="3">
        <v>207</v>
      </c>
      <c r="AS84" s="3">
        <v>145</v>
      </c>
      <c r="AT84" s="3">
        <v>757</v>
      </c>
      <c r="AU84" s="3">
        <v>100</v>
      </c>
      <c r="AV84" s="3">
        <v>8</v>
      </c>
      <c r="AW84" s="3">
        <v>5</v>
      </c>
      <c r="AX84" s="3">
        <v>12</v>
      </c>
      <c r="AY84" s="3">
        <v>896</v>
      </c>
      <c r="AZ84" s="3">
        <v>162</v>
      </c>
      <c r="BA84" s="3">
        <v>0</v>
      </c>
      <c r="BB84" s="3">
        <v>78</v>
      </c>
      <c r="BC84" s="3">
        <v>14</v>
      </c>
      <c r="BD84" s="3">
        <v>0</v>
      </c>
      <c r="BE84" s="3">
        <v>0</v>
      </c>
      <c r="BF84" s="3">
        <v>0</v>
      </c>
      <c r="BG84" s="3">
        <v>12</v>
      </c>
      <c r="BH84" s="3">
        <v>0</v>
      </c>
      <c r="BI84" s="3">
        <v>43</v>
      </c>
      <c r="BJ84" s="3">
        <v>0</v>
      </c>
      <c r="BK84" s="3">
        <v>0</v>
      </c>
      <c r="BL84" s="3">
        <v>0</v>
      </c>
      <c r="BM84" s="3">
        <v>0</v>
      </c>
      <c r="BN84" s="3">
        <v>93</v>
      </c>
      <c r="BO84" s="3">
        <v>0</v>
      </c>
      <c r="BP84" s="3">
        <v>0</v>
      </c>
      <c r="BQ84" s="3">
        <v>4</v>
      </c>
      <c r="BR84" s="3">
        <v>0</v>
      </c>
      <c r="BS84" s="3">
        <v>0</v>
      </c>
      <c r="BT84" s="3">
        <v>0</v>
      </c>
      <c r="BU84" s="3">
        <v>0</v>
      </c>
      <c r="BV84" s="3">
        <v>0</v>
      </c>
      <c r="BW84" s="3">
        <v>814</v>
      </c>
      <c r="BX84" s="3">
        <v>171</v>
      </c>
      <c r="BY84" s="3">
        <v>0</v>
      </c>
      <c r="BZ84" s="3">
        <v>177</v>
      </c>
      <c r="CA84" s="3">
        <v>69</v>
      </c>
      <c r="CB84" s="3">
        <v>32</v>
      </c>
      <c r="CC84" s="3">
        <v>0</v>
      </c>
      <c r="CD84" s="3">
        <v>7951</v>
      </c>
    </row>
    <row r="85" spans="1:82" x14ac:dyDescent="0.25">
      <c r="A85" s="2">
        <v>82</v>
      </c>
      <c r="B85" s="3" t="s">
        <v>138</v>
      </c>
      <c r="C85" s="3">
        <v>4</v>
      </c>
      <c r="D85" s="3">
        <v>4</v>
      </c>
      <c r="E85" s="3">
        <v>54</v>
      </c>
      <c r="F85" s="3">
        <v>62</v>
      </c>
      <c r="G85" s="3">
        <v>0</v>
      </c>
      <c r="H85" s="3">
        <v>13</v>
      </c>
      <c r="I85" s="3">
        <v>32</v>
      </c>
      <c r="J85" s="3">
        <v>0</v>
      </c>
      <c r="K85" s="3">
        <v>149</v>
      </c>
      <c r="L85" s="3">
        <v>199</v>
      </c>
      <c r="M85" s="3">
        <v>0</v>
      </c>
      <c r="N85" s="3">
        <v>3</v>
      </c>
      <c r="O85" s="3">
        <v>74</v>
      </c>
      <c r="P85" s="3">
        <v>703</v>
      </c>
      <c r="Q85" s="3">
        <v>0</v>
      </c>
      <c r="R85" s="3">
        <v>0</v>
      </c>
      <c r="S85" s="3">
        <v>0</v>
      </c>
      <c r="T85" s="3">
        <v>98</v>
      </c>
      <c r="U85" s="3">
        <v>6</v>
      </c>
      <c r="V85" s="3">
        <v>47</v>
      </c>
      <c r="W85" s="3">
        <v>0</v>
      </c>
      <c r="X85" s="3">
        <v>179</v>
      </c>
      <c r="Y85" s="3">
        <v>0</v>
      </c>
      <c r="Z85" s="3">
        <v>0</v>
      </c>
      <c r="AA85" s="3">
        <v>19</v>
      </c>
      <c r="AB85" s="3">
        <v>287</v>
      </c>
      <c r="AC85" s="3">
        <v>70</v>
      </c>
      <c r="AD85" s="3">
        <v>18</v>
      </c>
      <c r="AE85" s="3">
        <v>3</v>
      </c>
      <c r="AF85" s="3">
        <v>0</v>
      </c>
      <c r="AG85" s="3">
        <v>45</v>
      </c>
      <c r="AH85" s="3">
        <v>0</v>
      </c>
      <c r="AI85" s="3">
        <v>371</v>
      </c>
      <c r="AJ85" s="3">
        <v>0</v>
      </c>
      <c r="AK85" s="3">
        <v>172</v>
      </c>
      <c r="AL85" s="3">
        <v>190</v>
      </c>
      <c r="AM85" s="3">
        <v>9</v>
      </c>
      <c r="AN85" s="3">
        <v>0</v>
      </c>
      <c r="AO85" s="3">
        <v>0</v>
      </c>
      <c r="AP85" s="3">
        <v>98</v>
      </c>
      <c r="AQ85" s="3">
        <v>4</v>
      </c>
      <c r="AR85" s="3">
        <v>45</v>
      </c>
      <c r="AS85" s="3">
        <v>69</v>
      </c>
      <c r="AT85" s="3">
        <v>284</v>
      </c>
      <c r="AU85" s="3">
        <v>358</v>
      </c>
      <c r="AV85" s="3">
        <v>12</v>
      </c>
      <c r="AW85" s="3">
        <v>21</v>
      </c>
      <c r="AX85" s="3">
        <v>0</v>
      </c>
      <c r="AY85" s="3">
        <v>570</v>
      </c>
      <c r="AZ85" s="3">
        <v>64</v>
      </c>
      <c r="BA85" s="3">
        <v>11</v>
      </c>
      <c r="BB85" s="3">
        <v>72</v>
      </c>
      <c r="BC85" s="3">
        <v>9</v>
      </c>
      <c r="BD85" s="3">
        <v>0</v>
      </c>
      <c r="BE85" s="3">
        <v>0</v>
      </c>
      <c r="BF85" s="3">
        <v>0</v>
      </c>
      <c r="BG85" s="3">
        <v>7</v>
      </c>
      <c r="BH85" s="3">
        <v>0</v>
      </c>
      <c r="BI85" s="3">
        <v>53</v>
      </c>
      <c r="BJ85" s="3">
        <v>0</v>
      </c>
      <c r="BK85" s="3">
        <v>0</v>
      </c>
      <c r="BL85" s="3">
        <v>0</v>
      </c>
      <c r="BM85" s="3">
        <v>3</v>
      </c>
      <c r="BN85" s="3">
        <v>45</v>
      </c>
      <c r="BO85" s="3">
        <v>0</v>
      </c>
      <c r="BP85" s="3">
        <v>0</v>
      </c>
      <c r="BQ85" s="3">
        <v>0</v>
      </c>
      <c r="BR85" s="3">
        <v>0</v>
      </c>
      <c r="BS85" s="3">
        <v>0</v>
      </c>
      <c r="BT85" s="3">
        <v>4</v>
      </c>
      <c r="BU85" s="3">
        <v>3</v>
      </c>
      <c r="BV85" s="3">
        <v>0</v>
      </c>
      <c r="BW85" s="3">
        <v>251</v>
      </c>
      <c r="BX85" s="3">
        <v>499</v>
      </c>
      <c r="BY85" s="3">
        <v>12</v>
      </c>
      <c r="BZ85" s="3">
        <v>1064</v>
      </c>
      <c r="CA85" s="3">
        <v>9</v>
      </c>
      <c r="CB85" s="3">
        <v>25</v>
      </c>
      <c r="CC85" s="3">
        <v>5</v>
      </c>
      <c r="CD85" s="3">
        <v>6418</v>
      </c>
    </row>
    <row r="86" spans="1:82" x14ac:dyDescent="0.25">
      <c r="A86" s="7">
        <v>83</v>
      </c>
      <c r="B86" s="3" t="s">
        <v>141</v>
      </c>
      <c r="C86" s="3">
        <v>0</v>
      </c>
      <c r="D86" s="3">
        <v>0</v>
      </c>
      <c r="E86" s="3">
        <v>16</v>
      </c>
      <c r="F86" s="3">
        <v>58</v>
      </c>
      <c r="G86" s="3">
        <v>0</v>
      </c>
      <c r="H86" s="3">
        <v>8</v>
      </c>
      <c r="I86" s="3">
        <v>3</v>
      </c>
      <c r="J86" s="3">
        <v>0</v>
      </c>
      <c r="K86" s="3">
        <v>103</v>
      </c>
      <c r="L86" s="3">
        <v>117</v>
      </c>
      <c r="M86" s="3">
        <v>0</v>
      </c>
      <c r="N86" s="3">
        <v>4</v>
      </c>
      <c r="O86" s="3">
        <v>171</v>
      </c>
      <c r="P86" s="3">
        <v>1544</v>
      </c>
      <c r="Q86" s="3">
        <v>0</v>
      </c>
      <c r="R86" s="3">
        <v>0</v>
      </c>
      <c r="S86" s="3">
        <v>0</v>
      </c>
      <c r="T86" s="3">
        <v>41</v>
      </c>
      <c r="U86" s="3">
        <v>0</v>
      </c>
      <c r="V86" s="3">
        <v>28</v>
      </c>
      <c r="W86" s="3">
        <v>0</v>
      </c>
      <c r="X86" s="3">
        <v>31</v>
      </c>
      <c r="Y86" s="3">
        <v>0</v>
      </c>
      <c r="Z86" s="3">
        <v>0</v>
      </c>
      <c r="AA86" s="3">
        <v>18</v>
      </c>
      <c r="AB86" s="3">
        <v>372</v>
      </c>
      <c r="AC86" s="3">
        <v>59</v>
      </c>
      <c r="AD86" s="3">
        <v>12</v>
      </c>
      <c r="AE86" s="3">
        <v>0</v>
      </c>
      <c r="AF86" s="3">
        <v>0</v>
      </c>
      <c r="AG86" s="3">
        <v>3</v>
      </c>
      <c r="AH86" s="3">
        <v>0</v>
      </c>
      <c r="AI86" s="3">
        <v>627</v>
      </c>
      <c r="AJ86" s="3">
        <v>0</v>
      </c>
      <c r="AK86" s="3">
        <v>48</v>
      </c>
      <c r="AL86" s="3">
        <v>307</v>
      </c>
      <c r="AM86" s="3">
        <v>12</v>
      </c>
      <c r="AN86" s="3">
        <v>0</v>
      </c>
      <c r="AO86" s="3">
        <v>0</v>
      </c>
      <c r="AP86" s="3">
        <v>40</v>
      </c>
      <c r="AQ86" s="3">
        <v>0</v>
      </c>
      <c r="AR86" s="3">
        <v>11</v>
      </c>
      <c r="AS86" s="3">
        <v>28</v>
      </c>
      <c r="AT86" s="3">
        <v>71</v>
      </c>
      <c r="AU86" s="3">
        <v>228</v>
      </c>
      <c r="AV86" s="3">
        <v>4</v>
      </c>
      <c r="AW86" s="3">
        <v>17</v>
      </c>
      <c r="AX86" s="3">
        <v>0</v>
      </c>
      <c r="AY86" s="3">
        <v>804</v>
      </c>
      <c r="AZ86" s="3">
        <v>34</v>
      </c>
      <c r="BA86" s="3">
        <v>3</v>
      </c>
      <c r="BB86" s="3">
        <v>77</v>
      </c>
      <c r="BC86" s="3">
        <v>5</v>
      </c>
      <c r="BD86" s="3">
        <v>0</v>
      </c>
      <c r="BE86" s="3">
        <v>0</v>
      </c>
      <c r="BF86" s="3">
        <v>4</v>
      </c>
      <c r="BG86" s="3">
        <v>10</v>
      </c>
      <c r="BH86" s="3">
        <v>0</v>
      </c>
      <c r="BI86" s="3">
        <v>7</v>
      </c>
      <c r="BJ86" s="3">
        <v>0</v>
      </c>
      <c r="BK86" s="3">
        <v>0</v>
      </c>
      <c r="BL86" s="3">
        <v>0</v>
      </c>
      <c r="BM86" s="3">
        <v>0</v>
      </c>
      <c r="BN86" s="3">
        <v>20</v>
      </c>
      <c r="BO86" s="3">
        <v>0</v>
      </c>
      <c r="BP86" s="3">
        <v>0</v>
      </c>
      <c r="BQ86" s="3">
        <v>3</v>
      </c>
      <c r="BR86" s="3">
        <v>0</v>
      </c>
      <c r="BS86" s="3">
        <v>3</v>
      </c>
      <c r="BT86" s="3">
        <v>6</v>
      </c>
      <c r="BU86" s="3">
        <v>4</v>
      </c>
      <c r="BV86" s="3">
        <v>0</v>
      </c>
      <c r="BW86" s="3">
        <v>214</v>
      </c>
      <c r="BX86" s="3">
        <v>271</v>
      </c>
      <c r="BY86" s="3">
        <v>8</v>
      </c>
      <c r="BZ86" s="3">
        <v>268</v>
      </c>
      <c r="CA86" s="3">
        <v>9</v>
      </c>
      <c r="CB86" s="3">
        <v>17</v>
      </c>
      <c r="CC86" s="3">
        <v>0</v>
      </c>
      <c r="CD86" s="3">
        <v>5753</v>
      </c>
    </row>
    <row r="87" spans="1:82" x14ac:dyDescent="0.25">
      <c r="A87" s="7">
        <v>84</v>
      </c>
      <c r="B87" s="3" t="s">
        <v>144</v>
      </c>
      <c r="C87" s="3">
        <v>0</v>
      </c>
      <c r="D87" s="3">
        <v>3</v>
      </c>
      <c r="E87" s="3">
        <v>21</v>
      </c>
      <c r="F87" s="3">
        <v>29</v>
      </c>
      <c r="G87" s="3">
        <v>0</v>
      </c>
      <c r="H87" s="3">
        <v>8</v>
      </c>
      <c r="I87" s="3">
        <v>0</v>
      </c>
      <c r="J87" s="3">
        <v>0</v>
      </c>
      <c r="K87" s="3">
        <v>34</v>
      </c>
      <c r="L87" s="3">
        <v>198</v>
      </c>
      <c r="M87" s="3">
        <v>0</v>
      </c>
      <c r="N87" s="3">
        <v>0</v>
      </c>
      <c r="O87" s="3">
        <v>84</v>
      </c>
      <c r="P87" s="3">
        <v>505</v>
      </c>
      <c r="Q87" s="3">
        <v>0</v>
      </c>
      <c r="R87" s="3">
        <v>0</v>
      </c>
      <c r="S87" s="3">
        <v>0</v>
      </c>
      <c r="T87" s="3">
        <v>47</v>
      </c>
      <c r="U87" s="3">
        <v>8</v>
      </c>
      <c r="V87" s="3">
        <v>5</v>
      </c>
      <c r="W87" s="3">
        <v>0</v>
      </c>
      <c r="X87" s="3">
        <v>14</v>
      </c>
      <c r="Y87" s="3">
        <v>0</v>
      </c>
      <c r="Z87" s="3">
        <v>0</v>
      </c>
      <c r="AA87" s="3">
        <v>4</v>
      </c>
      <c r="AB87" s="3">
        <v>217</v>
      </c>
      <c r="AC87" s="3">
        <v>55</v>
      </c>
      <c r="AD87" s="3">
        <v>15</v>
      </c>
      <c r="AE87" s="3">
        <v>0</v>
      </c>
      <c r="AF87" s="3">
        <v>0</v>
      </c>
      <c r="AG87" s="3">
        <v>17</v>
      </c>
      <c r="AH87" s="3">
        <v>0</v>
      </c>
      <c r="AI87" s="3">
        <v>718</v>
      </c>
      <c r="AJ87" s="3">
        <v>0</v>
      </c>
      <c r="AK87" s="3">
        <v>21</v>
      </c>
      <c r="AL87" s="3">
        <v>42</v>
      </c>
      <c r="AM87" s="3">
        <v>7</v>
      </c>
      <c r="AN87" s="3">
        <v>0</v>
      </c>
      <c r="AO87" s="3">
        <v>0</v>
      </c>
      <c r="AP87" s="3">
        <v>99</v>
      </c>
      <c r="AQ87" s="3">
        <v>0</v>
      </c>
      <c r="AR87" s="3">
        <v>40</v>
      </c>
      <c r="AS87" s="3">
        <v>9</v>
      </c>
      <c r="AT87" s="3">
        <v>38</v>
      </c>
      <c r="AU87" s="3">
        <v>248</v>
      </c>
      <c r="AV87" s="3">
        <v>3</v>
      </c>
      <c r="AW87" s="3">
        <v>9</v>
      </c>
      <c r="AX87" s="3">
        <v>4</v>
      </c>
      <c r="AY87" s="3">
        <v>170</v>
      </c>
      <c r="AZ87" s="3">
        <v>27</v>
      </c>
      <c r="BA87" s="3">
        <v>0</v>
      </c>
      <c r="BB87" s="3">
        <v>444</v>
      </c>
      <c r="BC87" s="3">
        <v>0</v>
      </c>
      <c r="BD87" s="3">
        <v>0</v>
      </c>
      <c r="BE87" s="3">
        <v>0</v>
      </c>
      <c r="BF87" s="3">
        <v>0</v>
      </c>
      <c r="BG87" s="3">
        <v>7</v>
      </c>
      <c r="BH87" s="3">
        <v>0</v>
      </c>
      <c r="BI87" s="3">
        <v>3</v>
      </c>
      <c r="BJ87" s="3">
        <v>0</v>
      </c>
      <c r="BK87" s="3">
        <v>0</v>
      </c>
      <c r="BL87" s="3">
        <v>0</v>
      </c>
      <c r="BM87" s="3">
        <v>0</v>
      </c>
      <c r="BN87" s="3">
        <v>7</v>
      </c>
      <c r="BO87" s="3">
        <v>0</v>
      </c>
      <c r="BP87" s="3">
        <v>0</v>
      </c>
      <c r="BQ87" s="3">
        <v>0</v>
      </c>
      <c r="BR87" s="3">
        <v>0</v>
      </c>
      <c r="BS87" s="3">
        <v>0</v>
      </c>
      <c r="BT87" s="3">
        <v>0</v>
      </c>
      <c r="BU87" s="3">
        <v>0</v>
      </c>
      <c r="BV87" s="3">
        <v>0</v>
      </c>
      <c r="BW87" s="3">
        <v>100</v>
      </c>
      <c r="BX87" s="3">
        <v>237</v>
      </c>
      <c r="BY87" s="3">
        <v>7</v>
      </c>
      <c r="BZ87" s="3">
        <v>966</v>
      </c>
      <c r="CA87" s="3">
        <v>3</v>
      </c>
      <c r="CB87" s="3">
        <v>3</v>
      </c>
      <c r="CC87" s="3">
        <v>5</v>
      </c>
      <c r="CD87" s="3">
        <v>4518</v>
      </c>
    </row>
    <row r="88" spans="1:82" x14ac:dyDescent="0.25">
      <c r="A88" s="7">
        <v>85</v>
      </c>
      <c r="B88" s="3" t="s">
        <v>139</v>
      </c>
      <c r="C88" s="3">
        <v>0</v>
      </c>
      <c r="D88" s="3">
        <v>0</v>
      </c>
      <c r="E88" s="3">
        <v>0</v>
      </c>
      <c r="F88" s="3">
        <v>18</v>
      </c>
      <c r="G88" s="3">
        <v>0</v>
      </c>
      <c r="H88" s="3">
        <v>4</v>
      </c>
      <c r="I88" s="3">
        <v>30</v>
      </c>
      <c r="J88" s="3">
        <v>0</v>
      </c>
      <c r="K88" s="3">
        <v>29</v>
      </c>
      <c r="L88" s="3">
        <v>212</v>
      </c>
      <c r="M88" s="3">
        <v>5</v>
      </c>
      <c r="N88" s="3">
        <v>0</v>
      </c>
      <c r="O88" s="3">
        <v>15</v>
      </c>
      <c r="P88" s="3">
        <v>222</v>
      </c>
      <c r="Q88" s="3">
        <v>0</v>
      </c>
      <c r="R88" s="3">
        <v>0</v>
      </c>
      <c r="S88" s="3">
        <v>0</v>
      </c>
      <c r="T88" s="3">
        <v>45</v>
      </c>
      <c r="U88" s="3">
        <v>0</v>
      </c>
      <c r="V88" s="3">
        <v>21</v>
      </c>
      <c r="W88" s="3">
        <v>0</v>
      </c>
      <c r="X88" s="3">
        <v>10</v>
      </c>
      <c r="Y88" s="3">
        <v>0</v>
      </c>
      <c r="Z88" s="3">
        <v>0</v>
      </c>
      <c r="AA88" s="3">
        <v>0</v>
      </c>
      <c r="AB88" s="3">
        <v>209</v>
      </c>
      <c r="AC88" s="3">
        <v>41</v>
      </c>
      <c r="AD88" s="3">
        <v>86</v>
      </c>
      <c r="AE88" s="3">
        <v>0</v>
      </c>
      <c r="AF88" s="3">
        <v>0</v>
      </c>
      <c r="AG88" s="3">
        <v>10</v>
      </c>
      <c r="AH88" s="3">
        <v>6</v>
      </c>
      <c r="AI88" s="3">
        <v>2207</v>
      </c>
      <c r="AJ88" s="3">
        <v>0</v>
      </c>
      <c r="AK88" s="3">
        <v>52</v>
      </c>
      <c r="AL88" s="3">
        <v>9</v>
      </c>
      <c r="AM88" s="3">
        <v>0</v>
      </c>
      <c r="AN88" s="3">
        <v>0</v>
      </c>
      <c r="AO88" s="3">
        <v>0</v>
      </c>
      <c r="AP88" s="3">
        <v>14</v>
      </c>
      <c r="AQ88" s="3">
        <v>0</v>
      </c>
      <c r="AR88" s="3">
        <v>38</v>
      </c>
      <c r="AS88" s="3">
        <v>6</v>
      </c>
      <c r="AT88" s="3">
        <v>35</v>
      </c>
      <c r="AU88" s="3">
        <v>141</v>
      </c>
      <c r="AV88" s="3">
        <v>54</v>
      </c>
      <c r="AW88" s="3">
        <v>24</v>
      </c>
      <c r="AX88" s="3">
        <v>0</v>
      </c>
      <c r="AY88" s="3">
        <v>30</v>
      </c>
      <c r="AZ88" s="3">
        <v>100</v>
      </c>
      <c r="BA88" s="3">
        <v>4</v>
      </c>
      <c r="BB88" s="3">
        <v>360</v>
      </c>
      <c r="BC88" s="3">
        <v>5</v>
      </c>
      <c r="BD88" s="3">
        <v>0</v>
      </c>
      <c r="BE88" s="3">
        <v>3</v>
      </c>
      <c r="BF88" s="3">
        <v>0</v>
      </c>
      <c r="BG88" s="3">
        <v>9</v>
      </c>
      <c r="BH88" s="3">
        <v>0</v>
      </c>
      <c r="BI88" s="3">
        <v>15</v>
      </c>
      <c r="BJ88" s="3">
        <v>0</v>
      </c>
      <c r="BK88" s="3">
        <v>0</v>
      </c>
      <c r="BL88" s="3">
        <v>0</v>
      </c>
      <c r="BM88" s="3">
        <v>0</v>
      </c>
      <c r="BN88" s="3">
        <v>16</v>
      </c>
      <c r="BO88" s="3">
        <v>0</v>
      </c>
      <c r="BP88" s="3">
        <v>0</v>
      </c>
      <c r="BQ88" s="3">
        <v>0</v>
      </c>
      <c r="BR88" s="3">
        <v>0</v>
      </c>
      <c r="BS88" s="3">
        <v>0</v>
      </c>
      <c r="BT88" s="3">
        <v>0</v>
      </c>
      <c r="BU88" s="3">
        <v>0</v>
      </c>
      <c r="BV88" s="3">
        <v>0</v>
      </c>
      <c r="BW88" s="3">
        <v>15</v>
      </c>
      <c r="BX88" s="3">
        <v>206</v>
      </c>
      <c r="BY88" s="3">
        <v>0</v>
      </c>
      <c r="BZ88" s="3">
        <v>41</v>
      </c>
      <c r="CA88" s="3">
        <v>30</v>
      </c>
      <c r="CB88" s="3">
        <v>9</v>
      </c>
      <c r="CC88" s="3">
        <v>0</v>
      </c>
      <c r="CD88" s="3">
        <v>4383</v>
      </c>
    </row>
    <row r="89" spans="1:82" x14ac:dyDescent="0.25">
      <c r="A89" s="2">
        <v>86</v>
      </c>
      <c r="B89" s="3" t="s">
        <v>154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3</v>
      </c>
      <c r="L89" s="3">
        <v>87</v>
      </c>
      <c r="M89" s="3">
        <v>0</v>
      </c>
      <c r="N89" s="3">
        <v>0</v>
      </c>
      <c r="O89" s="3">
        <v>33</v>
      </c>
      <c r="P89" s="3">
        <v>2521</v>
      </c>
      <c r="Q89" s="3">
        <v>0</v>
      </c>
      <c r="R89" s="3">
        <v>4</v>
      </c>
      <c r="S89" s="3">
        <v>0</v>
      </c>
      <c r="T89" s="3">
        <v>0</v>
      </c>
      <c r="U89" s="3">
        <v>0</v>
      </c>
      <c r="V89" s="3">
        <v>5</v>
      </c>
      <c r="W89" s="3">
        <v>0</v>
      </c>
      <c r="X89" s="3">
        <v>0</v>
      </c>
      <c r="Y89" s="3">
        <v>0</v>
      </c>
      <c r="Z89" s="3">
        <v>0</v>
      </c>
      <c r="AA89" s="3">
        <v>11</v>
      </c>
      <c r="AB89" s="3">
        <v>702</v>
      </c>
      <c r="AC89" s="3">
        <v>170</v>
      </c>
      <c r="AD89" s="3">
        <v>185</v>
      </c>
      <c r="AE89" s="3">
        <v>0</v>
      </c>
      <c r="AF89" s="3">
        <v>0</v>
      </c>
      <c r="AG89" s="3">
        <v>0</v>
      </c>
      <c r="AH89" s="3">
        <v>0</v>
      </c>
      <c r="AI89" s="3">
        <v>70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3</v>
      </c>
      <c r="AS89" s="3">
        <v>0</v>
      </c>
      <c r="AT89" s="3">
        <v>3</v>
      </c>
      <c r="AU89" s="3">
        <v>37</v>
      </c>
      <c r="AV89" s="3">
        <v>78</v>
      </c>
      <c r="AW89" s="3">
        <v>0</v>
      </c>
      <c r="AX89" s="3">
        <v>0</v>
      </c>
      <c r="AY89" s="3">
        <v>11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3</v>
      </c>
      <c r="BJ89" s="3">
        <v>0</v>
      </c>
      <c r="BK89" s="3">
        <v>0</v>
      </c>
      <c r="BL89" s="3">
        <v>0</v>
      </c>
      <c r="BM89" s="3">
        <v>0</v>
      </c>
      <c r="BN89" s="3">
        <v>0</v>
      </c>
      <c r="BO89" s="3">
        <v>0</v>
      </c>
      <c r="BP89" s="3">
        <v>0</v>
      </c>
      <c r="BQ89" s="3">
        <v>13</v>
      </c>
      <c r="BR89" s="3">
        <v>0</v>
      </c>
      <c r="BS89" s="3">
        <v>0</v>
      </c>
      <c r="BT89" s="3">
        <v>0</v>
      </c>
      <c r="BU89" s="3">
        <v>0</v>
      </c>
      <c r="BV89" s="3">
        <v>0</v>
      </c>
      <c r="BW89" s="3">
        <v>0</v>
      </c>
      <c r="BX89" s="3">
        <v>17</v>
      </c>
      <c r="BY89" s="3">
        <v>0</v>
      </c>
      <c r="BZ89" s="3">
        <v>23</v>
      </c>
      <c r="CA89" s="3">
        <v>3</v>
      </c>
      <c r="CB89" s="3">
        <v>0</v>
      </c>
      <c r="CC89" s="3">
        <v>0</v>
      </c>
      <c r="CD89" s="3">
        <v>3970</v>
      </c>
    </row>
    <row r="90" spans="1:82" x14ac:dyDescent="0.25">
      <c r="A90" s="7">
        <v>87</v>
      </c>
      <c r="B90" s="3" t="s">
        <v>140</v>
      </c>
      <c r="C90" s="3">
        <v>0</v>
      </c>
      <c r="D90" s="3">
        <v>0</v>
      </c>
      <c r="E90" s="3">
        <v>9</v>
      </c>
      <c r="F90" s="3">
        <v>128</v>
      </c>
      <c r="G90" s="3">
        <v>7</v>
      </c>
      <c r="H90" s="3">
        <v>6</v>
      </c>
      <c r="I90" s="3">
        <v>57</v>
      </c>
      <c r="J90" s="3">
        <v>0</v>
      </c>
      <c r="K90" s="3">
        <v>167</v>
      </c>
      <c r="L90" s="3">
        <v>130</v>
      </c>
      <c r="M90" s="3">
        <v>0</v>
      </c>
      <c r="N90" s="3">
        <v>6</v>
      </c>
      <c r="O90" s="3">
        <v>12</v>
      </c>
      <c r="P90" s="3">
        <v>78</v>
      </c>
      <c r="Q90" s="3">
        <v>0</v>
      </c>
      <c r="R90" s="3">
        <v>0</v>
      </c>
      <c r="S90" s="3">
        <v>0</v>
      </c>
      <c r="T90" s="3">
        <v>260</v>
      </c>
      <c r="U90" s="3">
        <v>5</v>
      </c>
      <c r="V90" s="3">
        <v>35</v>
      </c>
      <c r="W90" s="3">
        <v>0</v>
      </c>
      <c r="X90" s="3">
        <v>61</v>
      </c>
      <c r="Y90" s="3">
        <v>3</v>
      </c>
      <c r="Z90" s="3">
        <v>0</v>
      </c>
      <c r="AA90" s="3">
        <v>3</v>
      </c>
      <c r="AB90" s="3">
        <v>47</v>
      </c>
      <c r="AC90" s="3">
        <v>95</v>
      </c>
      <c r="AD90" s="3">
        <v>30</v>
      </c>
      <c r="AE90" s="3">
        <v>0</v>
      </c>
      <c r="AF90" s="3">
        <v>0</v>
      </c>
      <c r="AG90" s="3">
        <v>54</v>
      </c>
      <c r="AH90" s="3">
        <v>0</v>
      </c>
      <c r="AI90" s="3">
        <v>216</v>
      </c>
      <c r="AJ90" s="3">
        <v>5</v>
      </c>
      <c r="AK90" s="3">
        <v>62</v>
      </c>
      <c r="AL90" s="3">
        <v>66</v>
      </c>
      <c r="AM90" s="3">
        <v>30</v>
      </c>
      <c r="AN90" s="3">
        <v>0</v>
      </c>
      <c r="AO90" s="3">
        <v>7</v>
      </c>
      <c r="AP90" s="3">
        <v>156</v>
      </c>
      <c r="AQ90" s="3">
        <v>0</v>
      </c>
      <c r="AR90" s="3">
        <v>43</v>
      </c>
      <c r="AS90" s="3">
        <v>26</v>
      </c>
      <c r="AT90" s="3">
        <v>77</v>
      </c>
      <c r="AU90" s="3">
        <v>85</v>
      </c>
      <c r="AV90" s="3">
        <v>32</v>
      </c>
      <c r="AW90" s="3">
        <v>25</v>
      </c>
      <c r="AX90" s="3">
        <v>0</v>
      </c>
      <c r="AY90" s="3">
        <v>116</v>
      </c>
      <c r="AZ90" s="3">
        <v>234</v>
      </c>
      <c r="BA90" s="3">
        <v>3</v>
      </c>
      <c r="BB90" s="3">
        <v>380</v>
      </c>
      <c r="BC90" s="3">
        <v>45</v>
      </c>
      <c r="BD90" s="3">
        <v>7</v>
      </c>
      <c r="BE90" s="3">
        <v>0</v>
      </c>
      <c r="BF90" s="3">
        <v>0</v>
      </c>
      <c r="BG90" s="3">
        <v>37</v>
      </c>
      <c r="BH90" s="3">
        <v>0</v>
      </c>
      <c r="BI90" s="3">
        <v>48</v>
      </c>
      <c r="BJ90" s="3">
        <v>0</v>
      </c>
      <c r="BK90" s="3">
        <v>0</v>
      </c>
      <c r="BL90" s="3">
        <v>4</v>
      </c>
      <c r="BM90" s="3">
        <v>0</v>
      </c>
      <c r="BN90" s="3">
        <v>53</v>
      </c>
      <c r="BO90" s="3">
        <v>0</v>
      </c>
      <c r="BP90" s="3">
        <v>6</v>
      </c>
      <c r="BQ90" s="3">
        <v>14</v>
      </c>
      <c r="BR90" s="3">
        <v>0</v>
      </c>
      <c r="BS90" s="3">
        <v>9</v>
      </c>
      <c r="BT90" s="3">
        <v>5</v>
      </c>
      <c r="BU90" s="3">
        <v>0</v>
      </c>
      <c r="BV90" s="3">
        <v>0</v>
      </c>
      <c r="BW90" s="3">
        <v>91</v>
      </c>
      <c r="BX90" s="3">
        <v>314</v>
      </c>
      <c r="BY90" s="3">
        <v>3</v>
      </c>
      <c r="BZ90" s="3">
        <v>93</v>
      </c>
      <c r="CA90" s="3">
        <v>65</v>
      </c>
      <c r="CB90" s="3">
        <v>45</v>
      </c>
      <c r="CC90" s="3">
        <v>0</v>
      </c>
      <c r="CD90" s="3">
        <v>3588</v>
      </c>
    </row>
    <row r="91" spans="1:82" x14ac:dyDescent="0.25">
      <c r="A91" s="7">
        <v>88</v>
      </c>
      <c r="B91" s="3" t="s">
        <v>146</v>
      </c>
      <c r="C91" s="3">
        <v>0</v>
      </c>
      <c r="D91" s="3">
        <v>0</v>
      </c>
      <c r="E91" s="3">
        <v>21</v>
      </c>
      <c r="F91" s="3">
        <v>30</v>
      </c>
      <c r="G91" s="3">
        <v>0</v>
      </c>
      <c r="H91" s="3">
        <v>10</v>
      </c>
      <c r="I91" s="3">
        <v>6</v>
      </c>
      <c r="J91" s="3">
        <v>0</v>
      </c>
      <c r="K91" s="3">
        <v>73</v>
      </c>
      <c r="L91" s="3">
        <v>109</v>
      </c>
      <c r="M91" s="3">
        <v>0</v>
      </c>
      <c r="N91" s="3">
        <v>0</v>
      </c>
      <c r="O91" s="3">
        <v>58</v>
      </c>
      <c r="P91" s="3">
        <v>717</v>
      </c>
      <c r="Q91" s="3">
        <v>0</v>
      </c>
      <c r="R91" s="3">
        <v>0</v>
      </c>
      <c r="S91" s="3">
        <v>0</v>
      </c>
      <c r="T91" s="3">
        <v>27</v>
      </c>
      <c r="U91" s="3">
        <v>6</v>
      </c>
      <c r="V91" s="3">
        <v>46</v>
      </c>
      <c r="W91" s="3">
        <v>0</v>
      </c>
      <c r="X91" s="3">
        <v>69</v>
      </c>
      <c r="Y91" s="3">
        <v>0</v>
      </c>
      <c r="Z91" s="3">
        <v>0</v>
      </c>
      <c r="AA91" s="3">
        <v>11</v>
      </c>
      <c r="AB91" s="3">
        <v>315</v>
      </c>
      <c r="AC91" s="3">
        <v>56</v>
      </c>
      <c r="AD91" s="3">
        <v>22</v>
      </c>
      <c r="AE91" s="3">
        <v>0</v>
      </c>
      <c r="AF91" s="3">
        <v>0</v>
      </c>
      <c r="AG91" s="3">
        <v>12</v>
      </c>
      <c r="AH91" s="3">
        <v>0</v>
      </c>
      <c r="AI91" s="3">
        <v>102</v>
      </c>
      <c r="AJ91" s="3">
        <v>0</v>
      </c>
      <c r="AK91" s="3">
        <v>64</v>
      </c>
      <c r="AL91" s="3">
        <v>162</v>
      </c>
      <c r="AM91" s="3">
        <v>8</v>
      </c>
      <c r="AN91" s="3">
        <v>0</v>
      </c>
      <c r="AO91" s="3">
        <v>0</v>
      </c>
      <c r="AP91" s="3">
        <v>36</v>
      </c>
      <c r="AQ91" s="3">
        <v>0</v>
      </c>
      <c r="AR91" s="3">
        <v>14</v>
      </c>
      <c r="AS91" s="3">
        <v>16</v>
      </c>
      <c r="AT91" s="3">
        <v>60</v>
      </c>
      <c r="AU91" s="3">
        <v>137</v>
      </c>
      <c r="AV91" s="3">
        <v>8</v>
      </c>
      <c r="AW91" s="3">
        <v>6</v>
      </c>
      <c r="AX91" s="3">
        <v>0</v>
      </c>
      <c r="AY91" s="3">
        <v>388</v>
      </c>
      <c r="AZ91" s="3">
        <v>18</v>
      </c>
      <c r="BA91" s="3">
        <v>5</v>
      </c>
      <c r="BB91" s="3">
        <v>26</v>
      </c>
      <c r="BC91" s="3">
        <v>5</v>
      </c>
      <c r="BD91" s="3">
        <v>0</v>
      </c>
      <c r="BE91" s="3">
        <v>0</v>
      </c>
      <c r="BF91" s="3">
        <v>0</v>
      </c>
      <c r="BG91" s="3">
        <v>7</v>
      </c>
      <c r="BH91" s="3">
        <v>0</v>
      </c>
      <c r="BI91" s="3">
        <v>7</v>
      </c>
      <c r="BJ91" s="3">
        <v>0</v>
      </c>
      <c r="BK91" s="3">
        <v>0</v>
      </c>
      <c r="BL91" s="3">
        <v>0</v>
      </c>
      <c r="BM91" s="3">
        <v>0</v>
      </c>
      <c r="BN91" s="3">
        <v>5</v>
      </c>
      <c r="BO91" s="3">
        <v>0</v>
      </c>
      <c r="BP91" s="3">
        <v>0</v>
      </c>
      <c r="BQ91" s="3">
        <v>9</v>
      </c>
      <c r="BR91" s="3">
        <v>0</v>
      </c>
      <c r="BS91" s="3">
        <v>0</v>
      </c>
      <c r="BT91" s="3">
        <v>0</v>
      </c>
      <c r="BU91" s="3">
        <v>7</v>
      </c>
      <c r="BV91" s="3">
        <v>0</v>
      </c>
      <c r="BW91" s="3">
        <v>97</v>
      </c>
      <c r="BX91" s="3">
        <v>313</v>
      </c>
      <c r="BY91" s="3">
        <v>0</v>
      </c>
      <c r="BZ91" s="3">
        <v>388</v>
      </c>
      <c r="CA91" s="3">
        <v>0</v>
      </c>
      <c r="CB91" s="3">
        <v>10</v>
      </c>
      <c r="CC91" s="3">
        <v>0</v>
      </c>
      <c r="CD91" s="3">
        <v>3476</v>
      </c>
    </row>
    <row r="92" spans="1:82" x14ac:dyDescent="0.25">
      <c r="A92" s="7">
        <v>89</v>
      </c>
      <c r="B92" s="3" t="s">
        <v>156</v>
      </c>
      <c r="C92" s="3">
        <v>3</v>
      </c>
      <c r="D92" s="3">
        <v>0</v>
      </c>
      <c r="E92" s="3">
        <v>23</v>
      </c>
      <c r="F92" s="3">
        <v>36</v>
      </c>
      <c r="G92" s="3">
        <v>0</v>
      </c>
      <c r="H92" s="3">
        <v>0</v>
      </c>
      <c r="I92" s="3">
        <v>10</v>
      </c>
      <c r="J92" s="3">
        <v>0</v>
      </c>
      <c r="K92" s="3">
        <v>43</v>
      </c>
      <c r="L92" s="3">
        <v>192</v>
      </c>
      <c r="M92" s="3">
        <v>0</v>
      </c>
      <c r="N92" s="3">
        <v>4</v>
      </c>
      <c r="O92" s="3">
        <v>4</v>
      </c>
      <c r="P92" s="3">
        <v>74</v>
      </c>
      <c r="Q92" s="3">
        <v>0</v>
      </c>
      <c r="R92" s="3">
        <v>0</v>
      </c>
      <c r="S92" s="3">
        <v>0</v>
      </c>
      <c r="T92" s="3">
        <v>187</v>
      </c>
      <c r="U92" s="3">
        <v>0</v>
      </c>
      <c r="V92" s="3">
        <v>8</v>
      </c>
      <c r="W92" s="3">
        <v>0</v>
      </c>
      <c r="X92" s="3">
        <v>96</v>
      </c>
      <c r="Y92" s="3">
        <v>4</v>
      </c>
      <c r="Z92" s="3">
        <v>0</v>
      </c>
      <c r="AA92" s="3">
        <v>10</v>
      </c>
      <c r="AB92" s="3">
        <v>37</v>
      </c>
      <c r="AC92" s="3">
        <v>32</v>
      </c>
      <c r="AD92" s="3">
        <v>11</v>
      </c>
      <c r="AE92" s="3">
        <v>0</v>
      </c>
      <c r="AF92" s="3">
        <v>0</v>
      </c>
      <c r="AG92" s="3">
        <v>32</v>
      </c>
      <c r="AH92" s="3">
        <v>0</v>
      </c>
      <c r="AI92" s="3">
        <v>317</v>
      </c>
      <c r="AJ92" s="3">
        <v>0</v>
      </c>
      <c r="AK92" s="3">
        <v>39</v>
      </c>
      <c r="AL92" s="3">
        <v>28</v>
      </c>
      <c r="AM92" s="3">
        <v>7</v>
      </c>
      <c r="AN92" s="3">
        <v>0</v>
      </c>
      <c r="AO92" s="3">
        <v>0</v>
      </c>
      <c r="AP92" s="3">
        <v>6</v>
      </c>
      <c r="AQ92" s="3">
        <v>0</v>
      </c>
      <c r="AR92" s="3">
        <v>116</v>
      </c>
      <c r="AS92" s="3">
        <v>15</v>
      </c>
      <c r="AT92" s="3">
        <v>284</v>
      </c>
      <c r="AU92" s="3">
        <v>24</v>
      </c>
      <c r="AV92" s="3">
        <v>0</v>
      </c>
      <c r="AW92" s="3">
        <v>0</v>
      </c>
      <c r="AX92" s="3">
        <v>0</v>
      </c>
      <c r="AY92" s="3">
        <v>151</v>
      </c>
      <c r="AZ92" s="3">
        <v>173</v>
      </c>
      <c r="BA92" s="3">
        <v>0</v>
      </c>
      <c r="BB92" s="3">
        <v>779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53</v>
      </c>
      <c r="BJ92" s="3">
        <v>0</v>
      </c>
      <c r="BK92" s="3">
        <v>0</v>
      </c>
      <c r="BL92" s="3">
        <v>0</v>
      </c>
      <c r="BM92" s="3">
        <v>0</v>
      </c>
      <c r="BN92" s="3">
        <v>52</v>
      </c>
      <c r="BO92" s="3">
        <v>4</v>
      </c>
      <c r="BP92" s="3">
        <v>0</v>
      </c>
      <c r="BQ92" s="3">
        <v>0</v>
      </c>
      <c r="BR92" s="3">
        <v>0</v>
      </c>
      <c r="BS92" s="3">
        <v>3</v>
      </c>
      <c r="BT92" s="3">
        <v>0</v>
      </c>
      <c r="BU92" s="3">
        <v>0</v>
      </c>
      <c r="BV92" s="3">
        <v>0</v>
      </c>
      <c r="BW92" s="3">
        <v>97</v>
      </c>
      <c r="BX92" s="3">
        <v>204</v>
      </c>
      <c r="BY92" s="3">
        <v>35</v>
      </c>
      <c r="BZ92" s="3">
        <v>126</v>
      </c>
      <c r="CA92" s="3">
        <v>17</v>
      </c>
      <c r="CB92" s="3">
        <v>9</v>
      </c>
      <c r="CC92" s="3">
        <v>0</v>
      </c>
      <c r="CD92" s="3">
        <v>3343</v>
      </c>
    </row>
    <row r="93" spans="1:82" x14ac:dyDescent="0.25">
      <c r="A93" s="2">
        <v>90</v>
      </c>
      <c r="B93" s="3" t="s">
        <v>164</v>
      </c>
      <c r="C93" s="3">
        <v>0</v>
      </c>
      <c r="D93" s="3">
        <v>0</v>
      </c>
      <c r="E93" s="3">
        <v>72</v>
      </c>
      <c r="F93" s="3">
        <v>73</v>
      </c>
      <c r="G93" s="3">
        <v>0</v>
      </c>
      <c r="H93" s="3">
        <v>5</v>
      </c>
      <c r="I93" s="3">
        <v>0</v>
      </c>
      <c r="J93" s="3">
        <v>0</v>
      </c>
      <c r="K93" s="3">
        <v>35</v>
      </c>
      <c r="L93" s="3">
        <v>64</v>
      </c>
      <c r="M93" s="3">
        <v>0</v>
      </c>
      <c r="N93" s="3">
        <v>0</v>
      </c>
      <c r="O93" s="3">
        <v>47</v>
      </c>
      <c r="P93" s="3">
        <v>808</v>
      </c>
      <c r="Q93" s="3">
        <v>0</v>
      </c>
      <c r="R93" s="3">
        <v>0</v>
      </c>
      <c r="S93" s="3">
        <v>0</v>
      </c>
      <c r="T93" s="3">
        <v>17</v>
      </c>
      <c r="U93" s="3">
        <v>0</v>
      </c>
      <c r="V93" s="3">
        <v>122</v>
      </c>
      <c r="W93" s="3">
        <v>0</v>
      </c>
      <c r="X93" s="3">
        <v>35</v>
      </c>
      <c r="Y93" s="3">
        <v>3</v>
      </c>
      <c r="Z93" s="3">
        <v>0</v>
      </c>
      <c r="AA93" s="3">
        <v>46</v>
      </c>
      <c r="AB93" s="3">
        <v>148</v>
      </c>
      <c r="AC93" s="3">
        <v>60</v>
      </c>
      <c r="AD93" s="3">
        <v>51</v>
      </c>
      <c r="AE93" s="3">
        <v>0</v>
      </c>
      <c r="AF93" s="3">
        <v>6</v>
      </c>
      <c r="AG93" s="3">
        <v>8</v>
      </c>
      <c r="AH93" s="3">
        <v>6</v>
      </c>
      <c r="AI93" s="3">
        <v>216</v>
      </c>
      <c r="AJ93" s="3">
        <v>3</v>
      </c>
      <c r="AK93" s="3">
        <v>61</v>
      </c>
      <c r="AL93" s="3">
        <v>87</v>
      </c>
      <c r="AM93" s="3">
        <v>65</v>
      </c>
      <c r="AN93" s="3">
        <v>0</v>
      </c>
      <c r="AO93" s="3">
        <v>4</v>
      </c>
      <c r="AP93" s="3">
        <v>13</v>
      </c>
      <c r="AQ93" s="3">
        <v>0</v>
      </c>
      <c r="AR93" s="3">
        <v>3</v>
      </c>
      <c r="AS93" s="3">
        <v>43</v>
      </c>
      <c r="AT93" s="3">
        <v>38</v>
      </c>
      <c r="AU93" s="3">
        <v>88</v>
      </c>
      <c r="AV93" s="3">
        <v>14</v>
      </c>
      <c r="AW93" s="3">
        <v>8</v>
      </c>
      <c r="AX93" s="3">
        <v>4</v>
      </c>
      <c r="AY93" s="3">
        <v>144</v>
      </c>
      <c r="AZ93" s="3">
        <v>12</v>
      </c>
      <c r="BA93" s="3">
        <v>0</v>
      </c>
      <c r="BB93" s="3">
        <v>48</v>
      </c>
      <c r="BC93" s="3">
        <v>13</v>
      </c>
      <c r="BD93" s="3">
        <v>0</v>
      </c>
      <c r="BE93" s="3">
        <v>0</v>
      </c>
      <c r="BF93" s="3">
        <v>0</v>
      </c>
      <c r="BG93" s="3">
        <v>6</v>
      </c>
      <c r="BH93" s="3">
        <v>0</v>
      </c>
      <c r="BI93" s="3">
        <v>4</v>
      </c>
      <c r="BJ93" s="3">
        <v>0</v>
      </c>
      <c r="BK93" s="3">
        <v>0</v>
      </c>
      <c r="BL93" s="3">
        <v>7</v>
      </c>
      <c r="BM93" s="3">
        <v>3</v>
      </c>
      <c r="BN93" s="3">
        <v>11</v>
      </c>
      <c r="BO93" s="3">
        <v>0</v>
      </c>
      <c r="BP93" s="3">
        <v>0</v>
      </c>
      <c r="BQ93" s="3">
        <v>0</v>
      </c>
      <c r="BR93" s="3">
        <v>0</v>
      </c>
      <c r="BS93" s="3">
        <v>0</v>
      </c>
      <c r="BT93" s="3">
        <v>8</v>
      </c>
      <c r="BU93" s="3">
        <v>0</v>
      </c>
      <c r="BV93" s="3">
        <v>0</v>
      </c>
      <c r="BW93" s="3">
        <v>60</v>
      </c>
      <c r="BX93" s="3">
        <v>355</v>
      </c>
      <c r="BY93" s="3">
        <v>10</v>
      </c>
      <c r="BZ93" s="3">
        <v>213</v>
      </c>
      <c r="CA93" s="3">
        <v>3</v>
      </c>
      <c r="CB93" s="3">
        <v>10</v>
      </c>
      <c r="CC93" s="3">
        <v>3</v>
      </c>
      <c r="CD93" s="3">
        <v>3160</v>
      </c>
    </row>
    <row r="94" spans="1:82" x14ac:dyDescent="0.25">
      <c r="A94" s="2">
        <v>91</v>
      </c>
      <c r="B94" s="3" t="s">
        <v>143</v>
      </c>
      <c r="C94" s="3">
        <v>0</v>
      </c>
      <c r="D94" s="3">
        <v>0</v>
      </c>
      <c r="E94" s="3">
        <v>20</v>
      </c>
      <c r="F94" s="3">
        <v>48</v>
      </c>
      <c r="G94" s="3">
        <v>10</v>
      </c>
      <c r="H94" s="3">
        <v>4</v>
      </c>
      <c r="I94" s="3">
        <v>67</v>
      </c>
      <c r="J94" s="3">
        <v>0</v>
      </c>
      <c r="K94" s="3">
        <v>100</v>
      </c>
      <c r="L94" s="3">
        <v>192</v>
      </c>
      <c r="M94" s="3">
        <v>0</v>
      </c>
      <c r="N94" s="3">
        <v>3</v>
      </c>
      <c r="O94" s="3">
        <v>53</v>
      </c>
      <c r="P94" s="3">
        <v>305</v>
      </c>
      <c r="Q94" s="3">
        <v>5</v>
      </c>
      <c r="R94" s="3">
        <v>0</v>
      </c>
      <c r="S94" s="3">
        <v>0</v>
      </c>
      <c r="T94" s="3">
        <v>60</v>
      </c>
      <c r="U94" s="3">
        <v>4</v>
      </c>
      <c r="V94" s="3">
        <v>49</v>
      </c>
      <c r="W94" s="3">
        <v>0</v>
      </c>
      <c r="X94" s="3">
        <v>101</v>
      </c>
      <c r="Y94" s="3">
        <v>0</v>
      </c>
      <c r="Z94" s="3">
        <v>0</v>
      </c>
      <c r="AA94" s="3">
        <v>12</v>
      </c>
      <c r="AB94" s="3">
        <v>84</v>
      </c>
      <c r="AC94" s="3">
        <v>40</v>
      </c>
      <c r="AD94" s="3">
        <v>5</v>
      </c>
      <c r="AE94" s="3">
        <v>0</v>
      </c>
      <c r="AF94" s="3">
        <v>0</v>
      </c>
      <c r="AG94" s="3">
        <v>54</v>
      </c>
      <c r="AH94" s="3">
        <v>0</v>
      </c>
      <c r="AI94" s="3">
        <v>92</v>
      </c>
      <c r="AJ94" s="3">
        <v>0</v>
      </c>
      <c r="AK94" s="3">
        <v>83</v>
      </c>
      <c r="AL94" s="3">
        <v>48</v>
      </c>
      <c r="AM94" s="3">
        <v>11</v>
      </c>
      <c r="AN94" s="3">
        <v>0</v>
      </c>
      <c r="AO94" s="3">
        <v>7</v>
      </c>
      <c r="AP94" s="3">
        <v>44</v>
      </c>
      <c r="AQ94" s="3">
        <v>0</v>
      </c>
      <c r="AR94" s="3">
        <v>58</v>
      </c>
      <c r="AS94" s="3">
        <v>50</v>
      </c>
      <c r="AT94" s="3">
        <v>233</v>
      </c>
      <c r="AU94" s="3">
        <v>229</v>
      </c>
      <c r="AV94" s="3">
        <v>3</v>
      </c>
      <c r="AW94" s="3">
        <v>6</v>
      </c>
      <c r="AX94" s="3">
        <v>4</v>
      </c>
      <c r="AY94" s="3">
        <v>95</v>
      </c>
      <c r="AZ94" s="3">
        <v>76</v>
      </c>
      <c r="BA94" s="3">
        <v>14</v>
      </c>
      <c r="BB94" s="3">
        <v>89</v>
      </c>
      <c r="BC94" s="3">
        <v>33</v>
      </c>
      <c r="BD94" s="3">
        <v>0</v>
      </c>
      <c r="BE94" s="3">
        <v>5</v>
      </c>
      <c r="BF94" s="3">
        <v>0</v>
      </c>
      <c r="BG94" s="3">
        <v>19</v>
      </c>
      <c r="BH94" s="3">
        <v>0</v>
      </c>
      <c r="BI94" s="3">
        <v>72</v>
      </c>
      <c r="BJ94" s="3">
        <v>0</v>
      </c>
      <c r="BK94" s="3">
        <v>0</v>
      </c>
      <c r="BL94" s="3">
        <v>0</v>
      </c>
      <c r="BM94" s="3">
        <v>0</v>
      </c>
      <c r="BN94" s="3">
        <v>50</v>
      </c>
      <c r="BO94" s="3">
        <v>0</v>
      </c>
      <c r="BP94" s="3">
        <v>3</v>
      </c>
      <c r="BQ94" s="3">
        <v>0</v>
      </c>
      <c r="BR94" s="3">
        <v>0</v>
      </c>
      <c r="BS94" s="3">
        <v>0</v>
      </c>
      <c r="BT94" s="3">
        <v>3</v>
      </c>
      <c r="BU94" s="3">
        <v>4</v>
      </c>
      <c r="BV94" s="3">
        <v>0</v>
      </c>
      <c r="BW94" s="3">
        <v>84</v>
      </c>
      <c r="BX94" s="3">
        <v>96</v>
      </c>
      <c r="BY94" s="3">
        <v>7</v>
      </c>
      <c r="BZ94" s="3">
        <v>202</v>
      </c>
      <c r="CA94" s="3">
        <v>28</v>
      </c>
      <c r="CB94" s="3">
        <v>23</v>
      </c>
      <c r="CC94" s="3">
        <v>0</v>
      </c>
      <c r="CD94" s="3">
        <v>2998</v>
      </c>
    </row>
    <row r="95" spans="1:82" x14ac:dyDescent="0.25">
      <c r="A95" s="7">
        <v>92</v>
      </c>
      <c r="B95" s="3" t="s">
        <v>142</v>
      </c>
      <c r="C95" s="3">
        <v>3</v>
      </c>
      <c r="D95" s="3">
        <v>0</v>
      </c>
      <c r="E95" s="3">
        <v>4</v>
      </c>
      <c r="F95" s="3">
        <v>19</v>
      </c>
      <c r="G95" s="3">
        <v>0</v>
      </c>
      <c r="H95" s="3">
        <v>3</v>
      </c>
      <c r="I95" s="3">
        <v>22</v>
      </c>
      <c r="J95" s="3">
        <v>4</v>
      </c>
      <c r="K95" s="3">
        <v>84</v>
      </c>
      <c r="L95" s="3">
        <v>31</v>
      </c>
      <c r="M95" s="3">
        <v>0</v>
      </c>
      <c r="N95" s="3">
        <v>4</v>
      </c>
      <c r="O95" s="3">
        <v>26</v>
      </c>
      <c r="P95" s="3">
        <v>164</v>
      </c>
      <c r="Q95" s="3">
        <v>0</v>
      </c>
      <c r="R95" s="3">
        <v>0</v>
      </c>
      <c r="S95" s="3">
        <v>0</v>
      </c>
      <c r="T95" s="3">
        <v>27</v>
      </c>
      <c r="U95" s="3">
        <v>0</v>
      </c>
      <c r="V95" s="3">
        <v>21</v>
      </c>
      <c r="W95" s="3">
        <v>0</v>
      </c>
      <c r="X95" s="3">
        <v>55</v>
      </c>
      <c r="Y95" s="3">
        <v>0</v>
      </c>
      <c r="Z95" s="3">
        <v>0</v>
      </c>
      <c r="AA95" s="3">
        <v>10</v>
      </c>
      <c r="AB95" s="3">
        <v>74</v>
      </c>
      <c r="AC95" s="3">
        <v>38</v>
      </c>
      <c r="AD95" s="3">
        <v>13</v>
      </c>
      <c r="AE95" s="3">
        <v>0</v>
      </c>
      <c r="AF95" s="3">
        <v>0</v>
      </c>
      <c r="AG95" s="3">
        <v>44</v>
      </c>
      <c r="AH95" s="3">
        <v>0</v>
      </c>
      <c r="AI95" s="3">
        <v>35</v>
      </c>
      <c r="AJ95" s="3">
        <v>0</v>
      </c>
      <c r="AK95" s="3">
        <v>35</v>
      </c>
      <c r="AL95" s="3">
        <v>90</v>
      </c>
      <c r="AM95" s="3">
        <v>3</v>
      </c>
      <c r="AN95" s="3">
        <v>4</v>
      </c>
      <c r="AO95" s="3">
        <v>3</v>
      </c>
      <c r="AP95" s="3">
        <v>67</v>
      </c>
      <c r="AQ95" s="3">
        <v>0</v>
      </c>
      <c r="AR95" s="3">
        <v>21</v>
      </c>
      <c r="AS95" s="3">
        <v>24</v>
      </c>
      <c r="AT95" s="3">
        <v>973</v>
      </c>
      <c r="AU95" s="3">
        <v>35</v>
      </c>
      <c r="AV95" s="3">
        <v>0</v>
      </c>
      <c r="AW95" s="3">
        <v>5</v>
      </c>
      <c r="AX95" s="3">
        <v>0</v>
      </c>
      <c r="AY95" s="3">
        <v>249</v>
      </c>
      <c r="AZ95" s="3">
        <v>18</v>
      </c>
      <c r="BA95" s="3">
        <v>5</v>
      </c>
      <c r="BB95" s="3">
        <v>55</v>
      </c>
      <c r="BC95" s="3">
        <v>13</v>
      </c>
      <c r="BD95" s="3">
        <v>0</v>
      </c>
      <c r="BE95" s="3">
        <v>0</v>
      </c>
      <c r="BF95" s="3">
        <v>0</v>
      </c>
      <c r="BG95" s="3">
        <v>7</v>
      </c>
      <c r="BH95" s="3">
        <v>0</v>
      </c>
      <c r="BI95" s="3">
        <v>34</v>
      </c>
      <c r="BJ95" s="3">
        <v>0</v>
      </c>
      <c r="BK95" s="3">
        <v>0</v>
      </c>
      <c r="BL95" s="3">
        <v>0</v>
      </c>
      <c r="BM95" s="3">
        <v>3</v>
      </c>
      <c r="BN95" s="3">
        <v>62</v>
      </c>
      <c r="BO95" s="3">
        <v>0</v>
      </c>
      <c r="BP95" s="3">
        <v>5</v>
      </c>
      <c r="BQ95" s="3">
        <v>6</v>
      </c>
      <c r="BR95" s="3">
        <v>0</v>
      </c>
      <c r="BS95" s="3">
        <v>0</v>
      </c>
      <c r="BT95" s="3">
        <v>7</v>
      </c>
      <c r="BU95" s="3">
        <v>0</v>
      </c>
      <c r="BV95" s="3">
        <v>0</v>
      </c>
      <c r="BW95" s="3">
        <v>117</v>
      </c>
      <c r="BX95" s="3">
        <v>82</v>
      </c>
      <c r="BY95" s="3">
        <v>0</v>
      </c>
      <c r="BZ95" s="3">
        <v>216</v>
      </c>
      <c r="CA95" s="3">
        <v>18</v>
      </c>
      <c r="CB95" s="3">
        <v>12</v>
      </c>
      <c r="CC95" s="3">
        <v>0</v>
      </c>
      <c r="CD95" s="3">
        <v>2868</v>
      </c>
    </row>
    <row r="96" spans="1:82" x14ac:dyDescent="0.25">
      <c r="A96" s="7">
        <v>93</v>
      </c>
      <c r="B96" s="3" t="s">
        <v>145</v>
      </c>
      <c r="C96" s="3">
        <v>4</v>
      </c>
      <c r="D96" s="3">
        <v>0</v>
      </c>
      <c r="E96" s="3">
        <v>23</v>
      </c>
      <c r="F96" s="3">
        <v>15</v>
      </c>
      <c r="G96" s="3">
        <v>0</v>
      </c>
      <c r="H96" s="3">
        <v>4</v>
      </c>
      <c r="I96" s="3">
        <v>7</v>
      </c>
      <c r="J96" s="3">
        <v>0</v>
      </c>
      <c r="K96" s="3">
        <v>14</v>
      </c>
      <c r="L96" s="3">
        <v>253</v>
      </c>
      <c r="M96" s="3">
        <v>3</v>
      </c>
      <c r="N96" s="3">
        <v>12</v>
      </c>
      <c r="O96" s="3">
        <v>64</v>
      </c>
      <c r="P96" s="3">
        <v>382</v>
      </c>
      <c r="Q96" s="3">
        <v>4</v>
      </c>
      <c r="R96" s="3">
        <v>7</v>
      </c>
      <c r="S96" s="3">
        <v>5</v>
      </c>
      <c r="T96" s="3">
        <v>36</v>
      </c>
      <c r="U96" s="3">
        <v>12</v>
      </c>
      <c r="V96" s="3">
        <v>51</v>
      </c>
      <c r="W96" s="3">
        <v>5</v>
      </c>
      <c r="X96" s="3">
        <v>19</v>
      </c>
      <c r="Y96" s="3">
        <v>0</v>
      </c>
      <c r="Z96" s="3">
        <v>0</v>
      </c>
      <c r="AA96" s="3">
        <v>16</v>
      </c>
      <c r="AB96" s="3">
        <v>115</v>
      </c>
      <c r="AC96" s="3">
        <v>92</v>
      </c>
      <c r="AD96" s="3">
        <v>28</v>
      </c>
      <c r="AE96" s="3">
        <v>3</v>
      </c>
      <c r="AF96" s="3">
        <v>0</v>
      </c>
      <c r="AG96" s="3">
        <v>18</v>
      </c>
      <c r="AH96" s="3">
        <v>7</v>
      </c>
      <c r="AI96" s="3">
        <v>130</v>
      </c>
      <c r="AJ96" s="3">
        <v>0</v>
      </c>
      <c r="AK96" s="3">
        <v>50</v>
      </c>
      <c r="AL96" s="3">
        <v>58</v>
      </c>
      <c r="AM96" s="3">
        <v>15</v>
      </c>
      <c r="AN96" s="3">
        <v>9</v>
      </c>
      <c r="AO96" s="3">
        <v>6</v>
      </c>
      <c r="AP96" s="3">
        <v>19</v>
      </c>
      <c r="AQ96" s="3">
        <v>0</v>
      </c>
      <c r="AR96" s="3">
        <v>30</v>
      </c>
      <c r="AS96" s="3">
        <v>22</v>
      </c>
      <c r="AT96" s="3">
        <v>66</v>
      </c>
      <c r="AU96" s="3">
        <v>365</v>
      </c>
      <c r="AV96" s="3">
        <v>12</v>
      </c>
      <c r="AW96" s="3">
        <v>23</v>
      </c>
      <c r="AX96" s="3">
        <v>4</v>
      </c>
      <c r="AY96" s="3">
        <v>53</v>
      </c>
      <c r="AZ96" s="3">
        <v>9</v>
      </c>
      <c r="BA96" s="3">
        <v>5</v>
      </c>
      <c r="BB96" s="3">
        <v>41</v>
      </c>
      <c r="BC96" s="3">
        <v>24</v>
      </c>
      <c r="BD96" s="3">
        <v>0</v>
      </c>
      <c r="BE96" s="3">
        <v>6</v>
      </c>
      <c r="BF96" s="3">
        <v>0</v>
      </c>
      <c r="BG96" s="3">
        <v>9</v>
      </c>
      <c r="BH96" s="3">
        <v>6</v>
      </c>
      <c r="BI96" s="3">
        <v>13</v>
      </c>
      <c r="BJ96" s="3">
        <v>0</v>
      </c>
      <c r="BK96" s="3">
        <v>0</v>
      </c>
      <c r="BL96" s="3">
        <v>4</v>
      </c>
      <c r="BM96" s="3">
        <v>0</v>
      </c>
      <c r="BN96" s="3">
        <v>8</v>
      </c>
      <c r="BO96" s="3">
        <v>0</v>
      </c>
      <c r="BP96" s="3">
        <v>0</v>
      </c>
      <c r="BQ96" s="3">
        <v>0</v>
      </c>
      <c r="BR96" s="3">
        <v>0</v>
      </c>
      <c r="BS96" s="3">
        <v>0</v>
      </c>
      <c r="BT96" s="3">
        <v>3</v>
      </c>
      <c r="BU96" s="3">
        <v>13</v>
      </c>
      <c r="BV96" s="3">
        <v>0</v>
      </c>
      <c r="BW96" s="3">
        <v>44</v>
      </c>
      <c r="BX96" s="3">
        <v>121</v>
      </c>
      <c r="BY96" s="3">
        <v>17</v>
      </c>
      <c r="BZ96" s="3">
        <v>413</v>
      </c>
      <c r="CA96" s="3">
        <v>14</v>
      </c>
      <c r="CB96" s="3">
        <v>19</v>
      </c>
      <c r="CC96" s="3">
        <v>0</v>
      </c>
      <c r="CD96" s="3">
        <v>2823</v>
      </c>
    </row>
    <row r="97" spans="1:82" x14ac:dyDescent="0.25">
      <c r="A97" s="7">
        <v>94</v>
      </c>
      <c r="B97" s="3" t="s">
        <v>152</v>
      </c>
      <c r="C97" s="3">
        <v>0</v>
      </c>
      <c r="D97" s="3">
        <v>0</v>
      </c>
      <c r="E97" s="3">
        <v>3</v>
      </c>
      <c r="F97" s="3">
        <v>7</v>
      </c>
      <c r="G97" s="3">
        <v>3</v>
      </c>
      <c r="H97" s="3">
        <v>0</v>
      </c>
      <c r="I97" s="3">
        <v>3</v>
      </c>
      <c r="J97" s="3">
        <v>0</v>
      </c>
      <c r="K97" s="3">
        <v>15</v>
      </c>
      <c r="L97" s="3">
        <v>9</v>
      </c>
      <c r="M97" s="3">
        <v>0</v>
      </c>
      <c r="N97" s="3">
        <v>0</v>
      </c>
      <c r="O97" s="3">
        <v>16</v>
      </c>
      <c r="P97" s="3">
        <v>390</v>
      </c>
      <c r="Q97" s="3">
        <v>0</v>
      </c>
      <c r="R97" s="3">
        <v>0</v>
      </c>
      <c r="S97" s="3">
        <v>0</v>
      </c>
      <c r="T97" s="3">
        <v>15</v>
      </c>
      <c r="U97" s="3">
        <v>0</v>
      </c>
      <c r="V97" s="3">
        <v>17</v>
      </c>
      <c r="W97" s="3">
        <v>0</v>
      </c>
      <c r="X97" s="3">
        <v>4</v>
      </c>
      <c r="Y97" s="3">
        <v>0</v>
      </c>
      <c r="Z97" s="3">
        <v>0</v>
      </c>
      <c r="AA97" s="3">
        <v>3</v>
      </c>
      <c r="AB97" s="3">
        <v>1550</v>
      </c>
      <c r="AC97" s="3">
        <v>12</v>
      </c>
      <c r="AD97" s="3">
        <v>3</v>
      </c>
      <c r="AE97" s="3">
        <v>6</v>
      </c>
      <c r="AF97" s="3">
        <v>0</v>
      </c>
      <c r="AG97" s="3">
        <v>20</v>
      </c>
      <c r="AH97" s="3">
        <v>0</v>
      </c>
      <c r="AI97" s="3">
        <v>17</v>
      </c>
      <c r="AJ97" s="3">
        <v>0</v>
      </c>
      <c r="AK97" s="3">
        <v>100</v>
      </c>
      <c r="AL97" s="3">
        <v>45</v>
      </c>
      <c r="AM97" s="3">
        <v>3</v>
      </c>
      <c r="AN97" s="3">
        <v>0</v>
      </c>
      <c r="AO97" s="3">
        <v>0</v>
      </c>
      <c r="AP97" s="3">
        <v>3</v>
      </c>
      <c r="AQ97" s="3">
        <v>0</v>
      </c>
      <c r="AR97" s="3">
        <v>3</v>
      </c>
      <c r="AS97" s="3">
        <v>20</v>
      </c>
      <c r="AT97" s="3">
        <v>55</v>
      </c>
      <c r="AU97" s="3">
        <v>4</v>
      </c>
      <c r="AV97" s="3">
        <v>9</v>
      </c>
      <c r="AW97" s="3">
        <v>3</v>
      </c>
      <c r="AX97" s="3">
        <v>0</v>
      </c>
      <c r="AY97" s="3">
        <v>69</v>
      </c>
      <c r="AZ97" s="3">
        <v>5</v>
      </c>
      <c r="BA97" s="3">
        <v>0</v>
      </c>
      <c r="BB97" s="3">
        <v>0</v>
      </c>
      <c r="BC97" s="3">
        <v>7</v>
      </c>
      <c r="BD97" s="3">
        <v>0</v>
      </c>
      <c r="BE97" s="3">
        <v>0</v>
      </c>
      <c r="BF97" s="3">
        <v>0</v>
      </c>
      <c r="BG97" s="3">
        <v>3</v>
      </c>
      <c r="BH97" s="3">
        <v>0</v>
      </c>
      <c r="BI97" s="3">
        <v>5</v>
      </c>
      <c r="BJ97" s="3">
        <v>0</v>
      </c>
      <c r="BK97" s="3">
        <v>0</v>
      </c>
      <c r="BL97" s="3">
        <v>0</v>
      </c>
      <c r="BM97" s="3">
        <v>0</v>
      </c>
      <c r="BN97" s="3">
        <v>10</v>
      </c>
      <c r="BO97" s="3">
        <v>5</v>
      </c>
      <c r="BP97" s="3">
        <v>0</v>
      </c>
      <c r="BQ97" s="3">
        <v>12</v>
      </c>
      <c r="BR97" s="3">
        <v>0</v>
      </c>
      <c r="BS97" s="3">
        <v>0</v>
      </c>
      <c r="BT97" s="3">
        <v>0</v>
      </c>
      <c r="BU97" s="3">
        <v>7</v>
      </c>
      <c r="BV97" s="3">
        <v>0</v>
      </c>
      <c r="BW97" s="3">
        <v>35</v>
      </c>
      <c r="BX97" s="3">
        <v>74</v>
      </c>
      <c r="BY97" s="3">
        <v>3</v>
      </c>
      <c r="BZ97" s="3">
        <v>33</v>
      </c>
      <c r="CA97" s="3">
        <v>0</v>
      </c>
      <c r="CB97" s="3">
        <v>3</v>
      </c>
      <c r="CC97" s="3">
        <v>0</v>
      </c>
      <c r="CD97" s="3">
        <v>2633</v>
      </c>
    </row>
    <row r="98" spans="1:82" x14ac:dyDescent="0.25">
      <c r="A98" s="2">
        <v>95</v>
      </c>
      <c r="B98" s="3" t="s">
        <v>149</v>
      </c>
      <c r="C98" s="3">
        <v>0</v>
      </c>
      <c r="D98" s="3">
        <v>0</v>
      </c>
      <c r="E98" s="3">
        <v>0</v>
      </c>
      <c r="F98" s="3">
        <v>80</v>
      </c>
      <c r="G98" s="3">
        <v>0</v>
      </c>
      <c r="H98" s="3">
        <v>0</v>
      </c>
      <c r="I98" s="3">
        <v>13</v>
      </c>
      <c r="J98" s="3">
        <v>0</v>
      </c>
      <c r="K98" s="3">
        <v>14</v>
      </c>
      <c r="L98" s="3">
        <v>348</v>
      </c>
      <c r="M98" s="3">
        <v>0</v>
      </c>
      <c r="N98" s="3">
        <v>0</v>
      </c>
      <c r="O98" s="3">
        <v>3</v>
      </c>
      <c r="P98" s="3">
        <v>47</v>
      </c>
      <c r="Q98" s="3">
        <v>0</v>
      </c>
      <c r="R98" s="3">
        <v>0</v>
      </c>
      <c r="S98" s="3">
        <v>0</v>
      </c>
      <c r="T98" s="3">
        <v>122</v>
      </c>
      <c r="U98" s="3">
        <v>0</v>
      </c>
      <c r="V98" s="3">
        <v>7</v>
      </c>
      <c r="W98" s="3">
        <v>0</v>
      </c>
      <c r="X98" s="3">
        <v>11</v>
      </c>
      <c r="Y98" s="3">
        <v>0</v>
      </c>
      <c r="Z98" s="3">
        <v>5</v>
      </c>
      <c r="AA98" s="3">
        <v>0</v>
      </c>
      <c r="AB98" s="3">
        <v>24</v>
      </c>
      <c r="AC98" s="3">
        <v>102</v>
      </c>
      <c r="AD98" s="3">
        <v>3</v>
      </c>
      <c r="AE98" s="3">
        <v>0</v>
      </c>
      <c r="AF98" s="3">
        <v>0</v>
      </c>
      <c r="AG98" s="3">
        <v>80</v>
      </c>
      <c r="AH98" s="3">
        <v>0</v>
      </c>
      <c r="AI98" s="3">
        <v>77</v>
      </c>
      <c r="AJ98" s="3">
        <v>0</v>
      </c>
      <c r="AK98" s="3">
        <v>8</v>
      </c>
      <c r="AL98" s="3">
        <v>12</v>
      </c>
      <c r="AM98" s="3">
        <v>0</v>
      </c>
      <c r="AN98" s="3">
        <v>0</v>
      </c>
      <c r="AO98" s="3">
        <v>0</v>
      </c>
      <c r="AP98" s="3">
        <v>26</v>
      </c>
      <c r="AQ98" s="3">
        <v>0</v>
      </c>
      <c r="AR98" s="3">
        <v>50</v>
      </c>
      <c r="AS98" s="3">
        <v>11</v>
      </c>
      <c r="AT98" s="3">
        <v>13</v>
      </c>
      <c r="AU98" s="3">
        <v>347</v>
      </c>
      <c r="AV98" s="3">
        <v>0</v>
      </c>
      <c r="AW98" s="3">
        <v>11</v>
      </c>
      <c r="AX98" s="3">
        <v>0</v>
      </c>
      <c r="AY98" s="3">
        <v>14</v>
      </c>
      <c r="AZ98" s="3">
        <v>48</v>
      </c>
      <c r="BA98" s="3">
        <v>0</v>
      </c>
      <c r="BB98" s="3">
        <v>13</v>
      </c>
      <c r="BC98" s="3">
        <v>3</v>
      </c>
      <c r="BD98" s="3">
        <v>0</v>
      </c>
      <c r="BE98" s="3">
        <v>0</v>
      </c>
      <c r="BF98" s="3">
        <v>0</v>
      </c>
      <c r="BG98" s="3">
        <v>20</v>
      </c>
      <c r="BH98" s="3">
        <v>0</v>
      </c>
      <c r="BI98" s="3">
        <v>14</v>
      </c>
      <c r="BJ98" s="3">
        <v>0</v>
      </c>
      <c r="BK98" s="3">
        <v>0</v>
      </c>
      <c r="BL98" s="3">
        <v>0</v>
      </c>
      <c r="BM98" s="3">
        <v>0</v>
      </c>
      <c r="BN98" s="3">
        <v>0</v>
      </c>
      <c r="BO98" s="3">
        <v>0</v>
      </c>
      <c r="BP98" s="3">
        <v>4</v>
      </c>
      <c r="BQ98" s="3">
        <v>0</v>
      </c>
      <c r="BR98" s="3">
        <v>0</v>
      </c>
      <c r="BS98" s="3">
        <v>0</v>
      </c>
      <c r="BT98" s="3">
        <v>0</v>
      </c>
      <c r="BU98" s="3">
        <v>0</v>
      </c>
      <c r="BV98" s="3">
        <v>0</v>
      </c>
      <c r="BW98" s="3">
        <v>4</v>
      </c>
      <c r="BX98" s="3">
        <v>894</v>
      </c>
      <c r="BY98" s="3">
        <v>6</v>
      </c>
      <c r="BZ98" s="3">
        <v>156</v>
      </c>
      <c r="CA98" s="3">
        <v>8</v>
      </c>
      <c r="CB98" s="3">
        <v>3</v>
      </c>
      <c r="CC98" s="3">
        <v>0</v>
      </c>
      <c r="CD98" s="3">
        <v>2597</v>
      </c>
    </row>
    <row r="99" spans="1:82" x14ac:dyDescent="0.25">
      <c r="A99" s="7">
        <v>96</v>
      </c>
      <c r="B99" s="3" t="s">
        <v>150</v>
      </c>
      <c r="C99" s="3">
        <v>0</v>
      </c>
      <c r="D99" s="3">
        <v>3</v>
      </c>
      <c r="E99" s="3">
        <v>3</v>
      </c>
      <c r="F99" s="3">
        <v>11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321</v>
      </c>
      <c r="M99" s="3">
        <v>0</v>
      </c>
      <c r="N99" s="3">
        <v>0</v>
      </c>
      <c r="O99" s="3">
        <v>28</v>
      </c>
      <c r="P99" s="3">
        <v>616</v>
      </c>
      <c r="Q99" s="3">
        <v>0</v>
      </c>
      <c r="R99" s="3">
        <v>0</v>
      </c>
      <c r="S99" s="3">
        <v>0</v>
      </c>
      <c r="T99" s="3">
        <v>15</v>
      </c>
      <c r="U99" s="3">
        <v>0</v>
      </c>
      <c r="V99" s="3">
        <v>29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85</v>
      </c>
      <c r="AC99" s="3">
        <v>0</v>
      </c>
      <c r="AD99" s="3">
        <v>51</v>
      </c>
      <c r="AE99" s="3">
        <v>0</v>
      </c>
      <c r="AF99" s="3">
        <v>0</v>
      </c>
      <c r="AG99" s="3">
        <v>7</v>
      </c>
      <c r="AH99" s="3">
        <v>0</v>
      </c>
      <c r="AI99" s="3">
        <v>423</v>
      </c>
      <c r="AJ99" s="3">
        <v>0</v>
      </c>
      <c r="AK99" s="3">
        <v>7</v>
      </c>
      <c r="AL99" s="3">
        <v>0</v>
      </c>
      <c r="AM99" s="3">
        <v>8</v>
      </c>
      <c r="AN99" s="3">
        <v>0</v>
      </c>
      <c r="AO99" s="3">
        <v>0</v>
      </c>
      <c r="AP99" s="3">
        <v>3</v>
      </c>
      <c r="AQ99" s="3">
        <v>0</v>
      </c>
      <c r="AR99" s="3">
        <v>3</v>
      </c>
      <c r="AS99" s="3">
        <v>3</v>
      </c>
      <c r="AT99" s="3">
        <v>4</v>
      </c>
      <c r="AU99" s="3">
        <v>279</v>
      </c>
      <c r="AV99" s="3">
        <v>15</v>
      </c>
      <c r="AW99" s="3">
        <v>23</v>
      </c>
      <c r="AX99" s="3">
        <v>0</v>
      </c>
      <c r="AY99" s="3">
        <v>16</v>
      </c>
      <c r="AZ99" s="3">
        <v>0</v>
      </c>
      <c r="BA99" s="3">
        <v>4</v>
      </c>
      <c r="BB99" s="3">
        <v>14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3</v>
      </c>
      <c r="BJ99" s="3">
        <v>0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Q99" s="3">
        <v>0</v>
      </c>
      <c r="BR99" s="3">
        <v>0</v>
      </c>
      <c r="BS99" s="3">
        <v>3</v>
      </c>
      <c r="BT99" s="3">
        <v>0</v>
      </c>
      <c r="BU99" s="3">
        <v>0</v>
      </c>
      <c r="BV99" s="3">
        <v>0</v>
      </c>
      <c r="BW99" s="3">
        <v>3</v>
      </c>
      <c r="BX99" s="3">
        <v>173</v>
      </c>
      <c r="BY99" s="3">
        <v>0</v>
      </c>
      <c r="BZ99" s="3">
        <v>327</v>
      </c>
      <c r="CA99" s="3">
        <v>0</v>
      </c>
      <c r="CB99" s="3">
        <v>0</v>
      </c>
      <c r="CC99" s="3">
        <v>0</v>
      </c>
      <c r="CD99" s="3">
        <v>2494</v>
      </c>
    </row>
    <row r="100" spans="1:82" x14ac:dyDescent="0.25">
      <c r="A100" s="7">
        <v>97</v>
      </c>
      <c r="B100" s="3" t="s">
        <v>155</v>
      </c>
      <c r="C100" s="3">
        <v>0</v>
      </c>
      <c r="D100" s="3">
        <v>0</v>
      </c>
      <c r="E100" s="3">
        <v>12</v>
      </c>
      <c r="F100" s="3">
        <v>45</v>
      </c>
      <c r="G100" s="3">
        <v>0</v>
      </c>
      <c r="H100" s="3">
        <v>0</v>
      </c>
      <c r="I100" s="3">
        <v>8</v>
      </c>
      <c r="J100" s="3">
        <v>0</v>
      </c>
      <c r="K100" s="3">
        <v>107</v>
      </c>
      <c r="L100" s="3">
        <v>31</v>
      </c>
      <c r="M100" s="3">
        <v>0</v>
      </c>
      <c r="N100" s="3">
        <v>0</v>
      </c>
      <c r="O100" s="3">
        <v>24</v>
      </c>
      <c r="P100" s="3">
        <v>420</v>
      </c>
      <c r="Q100" s="3">
        <v>0</v>
      </c>
      <c r="R100" s="3">
        <v>0</v>
      </c>
      <c r="S100" s="3">
        <v>0</v>
      </c>
      <c r="T100" s="3">
        <v>26</v>
      </c>
      <c r="U100" s="3">
        <v>3</v>
      </c>
      <c r="V100" s="3">
        <v>14</v>
      </c>
      <c r="W100" s="3">
        <v>0</v>
      </c>
      <c r="X100" s="3">
        <v>9</v>
      </c>
      <c r="Y100" s="3">
        <v>0</v>
      </c>
      <c r="Z100" s="3">
        <v>0</v>
      </c>
      <c r="AA100" s="3">
        <v>5</v>
      </c>
      <c r="AB100" s="3">
        <v>147</v>
      </c>
      <c r="AC100" s="3">
        <v>65</v>
      </c>
      <c r="AD100" s="3">
        <v>21</v>
      </c>
      <c r="AE100" s="3">
        <v>0</v>
      </c>
      <c r="AF100" s="3">
        <v>0</v>
      </c>
      <c r="AG100" s="3">
        <v>21</v>
      </c>
      <c r="AH100" s="3">
        <v>0</v>
      </c>
      <c r="AI100" s="3">
        <v>75</v>
      </c>
      <c r="AJ100" s="3">
        <v>0</v>
      </c>
      <c r="AK100" s="3">
        <v>21</v>
      </c>
      <c r="AL100" s="3">
        <v>100</v>
      </c>
      <c r="AM100" s="3">
        <v>3</v>
      </c>
      <c r="AN100" s="3">
        <v>0</v>
      </c>
      <c r="AO100" s="3">
        <v>0</v>
      </c>
      <c r="AP100" s="3">
        <v>397</v>
      </c>
      <c r="AQ100" s="3">
        <v>0</v>
      </c>
      <c r="AR100" s="3">
        <v>10</v>
      </c>
      <c r="AS100" s="3">
        <v>59</v>
      </c>
      <c r="AT100" s="3">
        <v>46</v>
      </c>
      <c r="AU100" s="3">
        <v>38</v>
      </c>
      <c r="AV100" s="3">
        <v>6</v>
      </c>
      <c r="AW100" s="3">
        <v>0</v>
      </c>
      <c r="AX100" s="3">
        <v>0</v>
      </c>
      <c r="AY100" s="3">
        <v>133</v>
      </c>
      <c r="AZ100" s="3">
        <v>20</v>
      </c>
      <c r="BA100" s="3">
        <v>0</v>
      </c>
      <c r="BB100" s="3">
        <v>24</v>
      </c>
      <c r="BC100" s="3">
        <v>4</v>
      </c>
      <c r="BD100" s="3">
        <v>0</v>
      </c>
      <c r="BE100" s="3">
        <v>0</v>
      </c>
      <c r="BF100" s="3">
        <v>0</v>
      </c>
      <c r="BG100" s="3">
        <v>27</v>
      </c>
      <c r="BH100" s="3">
        <v>0</v>
      </c>
      <c r="BI100" s="3">
        <v>8</v>
      </c>
      <c r="BJ100" s="3">
        <v>0</v>
      </c>
      <c r="BK100" s="3">
        <v>0</v>
      </c>
      <c r="BL100" s="3">
        <v>0</v>
      </c>
      <c r="BM100" s="3">
        <v>0</v>
      </c>
      <c r="BN100" s="3">
        <v>15</v>
      </c>
      <c r="BO100" s="3">
        <v>0</v>
      </c>
      <c r="BP100" s="3">
        <v>0</v>
      </c>
      <c r="BQ100" s="3">
        <v>0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142</v>
      </c>
      <c r="BX100" s="3">
        <v>222</v>
      </c>
      <c r="BY100" s="3">
        <v>3</v>
      </c>
      <c r="BZ100" s="3">
        <v>76</v>
      </c>
      <c r="CA100" s="3">
        <v>7</v>
      </c>
      <c r="CB100" s="3">
        <v>27</v>
      </c>
      <c r="CC100" s="3">
        <v>0</v>
      </c>
      <c r="CD100" s="3">
        <v>2438</v>
      </c>
    </row>
    <row r="101" spans="1:82" x14ac:dyDescent="0.25">
      <c r="A101" s="7">
        <v>98</v>
      </c>
      <c r="B101" s="3" t="s">
        <v>147</v>
      </c>
      <c r="C101" s="3">
        <v>0</v>
      </c>
      <c r="D101" s="3">
        <v>0</v>
      </c>
      <c r="E101" s="3">
        <v>0</v>
      </c>
      <c r="F101" s="3">
        <v>7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46</v>
      </c>
      <c r="M101" s="3">
        <v>0</v>
      </c>
      <c r="N101" s="3">
        <v>0</v>
      </c>
      <c r="O101" s="3">
        <v>41</v>
      </c>
      <c r="P101" s="3">
        <v>1496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30</v>
      </c>
      <c r="W101" s="3">
        <v>0</v>
      </c>
      <c r="X101" s="3">
        <v>0</v>
      </c>
      <c r="Y101" s="3">
        <v>0</v>
      </c>
      <c r="Z101" s="3">
        <v>0</v>
      </c>
      <c r="AA101" s="3">
        <v>16</v>
      </c>
      <c r="AB101" s="3">
        <v>374</v>
      </c>
      <c r="AC101" s="3">
        <v>46</v>
      </c>
      <c r="AD101" s="3">
        <v>52</v>
      </c>
      <c r="AE101" s="3">
        <v>0</v>
      </c>
      <c r="AF101" s="3">
        <v>0</v>
      </c>
      <c r="AG101" s="3">
        <v>0</v>
      </c>
      <c r="AH101" s="3">
        <v>0</v>
      </c>
      <c r="AI101" s="3">
        <v>20</v>
      </c>
      <c r="AJ101" s="3">
        <v>0</v>
      </c>
      <c r="AK101" s="3">
        <v>12</v>
      </c>
      <c r="AL101" s="3">
        <v>29</v>
      </c>
      <c r="AM101" s="3">
        <v>0</v>
      </c>
      <c r="AN101" s="3">
        <v>0</v>
      </c>
      <c r="AO101" s="3">
        <v>0</v>
      </c>
      <c r="AP101" s="3">
        <v>9</v>
      </c>
      <c r="AQ101" s="3">
        <v>0</v>
      </c>
      <c r="AR101" s="3">
        <v>0</v>
      </c>
      <c r="AS101" s="3">
        <v>0</v>
      </c>
      <c r="AT101" s="3">
        <v>11</v>
      </c>
      <c r="AU101" s="3">
        <v>44</v>
      </c>
      <c r="AV101" s="3">
        <v>12</v>
      </c>
      <c r="AW101" s="3">
        <v>0</v>
      </c>
      <c r="AX101" s="3">
        <v>0</v>
      </c>
      <c r="AY101" s="3">
        <v>19</v>
      </c>
      <c r="AZ101" s="3">
        <v>3</v>
      </c>
      <c r="BA101" s="3">
        <v>0</v>
      </c>
      <c r="BB101" s="3">
        <v>5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3">
        <v>0</v>
      </c>
      <c r="BM101" s="3">
        <v>0</v>
      </c>
      <c r="BN101" s="3">
        <v>4</v>
      </c>
      <c r="BO101" s="3">
        <v>0</v>
      </c>
      <c r="BP101" s="3">
        <v>0</v>
      </c>
      <c r="BQ101" s="3">
        <v>10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10</v>
      </c>
      <c r="BX101" s="3">
        <v>22</v>
      </c>
      <c r="BY101" s="3">
        <v>0</v>
      </c>
      <c r="BZ101" s="3">
        <v>42</v>
      </c>
      <c r="CA101" s="3">
        <v>0</v>
      </c>
      <c r="CB101" s="3">
        <v>0</v>
      </c>
      <c r="CC101" s="3">
        <v>0</v>
      </c>
      <c r="CD101" s="3">
        <v>2350</v>
      </c>
    </row>
    <row r="102" spans="1:82" x14ac:dyDescent="0.25">
      <c r="A102" s="2">
        <v>99</v>
      </c>
      <c r="B102" s="3" t="s">
        <v>153</v>
      </c>
      <c r="C102" s="3">
        <v>3</v>
      </c>
      <c r="D102" s="3">
        <v>8</v>
      </c>
      <c r="E102" s="3">
        <v>27</v>
      </c>
      <c r="F102" s="3">
        <v>22</v>
      </c>
      <c r="G102" s="3">
        <v>0</v>
      </c>
      <c r="H102" s="3">
        <v>3</v>
      </c>
      <c r="I102" s="3">
        <v>0</v>
      </c>
      <c r="J102" s="3">
        <v>0</v>
      </c>
      <c r="K102" s="3">
        <v>11</v>
      </c>
      <c r="L102" s="3">
        <v>161</v>
      </c>
      <c r="M102" s="3">
        <v>0</v>
      </c>
      <c r="N102" s="3">
        <v>24</v>
      </c>
      <c r="O102" s="3">
        <v>58</v>
      </c>
      <c r="P102" s="3">
        <v>288</v>
      </c>
      <c r="Q102" s="3">
        <v>3</v>
      </c>
      <c r="R102" s="3">
        <v>5</v>
      </c>
      <c r="S102" s="3">
        <v>0</v>
      </c>
      <c r="T102" s="3">
        <v>29</v>
      </c>
      <c r="U102" s="3">
        <v>12</v>
      </c>
      <c r="V102" s="3">
        <v>47</v>
      </c>
      <c r="W102" s="3">
        <v>4</v>
      </c>
      <c r="X102" s="3">
        <v>12</v>
      </c>
      <c r="Y102" s="3">
        <v>0</v>
      </c>
      <c r="Z102" s="3">
        <v>6</v>
      </c>
      <c r="AA102" s="3">
        <v>14</v>
      </c>
      <c r="AB102" s="3">
        <v>85</v>
      </c>
      <c r="AC102" s="3">
        <v>66</v>
      </c>
      <c r="AD102" s="3">
        <v>26</v>
      </c>
      <c r="AE102" s="3">
        <v>0</v>
      </c>
      <c r="AF102" s="3">
        <v>0</v>
      </c>
      <c r="AG102" s="3">
        <v>23</v>
      </c>
      <c r="AH102" s="3">
        <v>5</v>
      </c>
      <c r="AI102" s="3">
        <v>128</v>
      </c>
      <c r="AJ102" s="3">
        <v>0</v>
      </c>
      <c r="AK102" s="3">
        <v>36</v>
      </c>
      <c r="AL102" s="3">
        <v>40</v>
      </c>
      <c r="AM102" s="3">
        <v>17</v>
      </c>
      <c r="AN102" s="3">
        <v>5</v>
      </c>
      <c r="AO102" s="3">
        <v>3</v>
      </c>
      <c r="AP102" s="3">
        <v>8</v>
      </c>
      <c r="AQ102" s="3">
        <v>0</v>
      </c>
      <c r="AR102" s="3">
        <v>21</v>
      </c>
      <c r="AS102" s="3">
        <v>9</v>
      </c>
      <c r="AT102" s="3">
        <v>50</v>
      </c>
      <c r="AU102" s="3">
        <v>280</v>
      </c>
      <c r="AV102" s="3">
        <v>9</v>
      </c>
      <c r="AW102" s="3">
        <v>0</v>
      </c>
      <c r="AX102" s="3">
        <v>8</v>
      </c>
      <c r="AY102" s="3">
        <v>39</v>
      </c>
      <c r="AZ102" s="3">
        <v>23</v>
      </c>
      <c r="BA102" s="3">
        <v>0</v>
      </c>
      <c r="BB102" s="3">
        <v>20</v>
      </c>
      <c r="BC102" s="3">
        <v>17</v>
      </c>
      <c r="BD102" s="3">
        <v>0</v>
      </c>
      <c r="BE102" s="3">
        <v>8</v>
      </c>
      <c r="BF102" s="3">
        <v>0</v>
      </c>
      <c r="BG102" s="3">
        <v>0</v>
      </c>
      <c r="BH102" s="3">
        <v>8</v>
      </c>
      <c r="BI102" s="3">
        <v>0</v>
      </c>
      <c r="BJ102" s="3">
        <v>0</v>
      </c>
      <c r="BK102" s="3">
        <v>0</v>
      </c>
      <c r="BL102" s="3">
        <v>3</v>
      </c>
      <c r="BM102" s="3">
        <v>0</v>
      </c>
      <c r="BN102" s="3">
        <v>7</v>
      </c>
      <c r="BO102" s="3">
        <v>6</v>
      </c>
      <c r="BP102" s="3">
        <v>3</v>
      </c>
      <c r="BQ102" s="3">
        <v>6</v>
      </c>
      <c r="BR102" s="3">
        <v>0</v>
      </c>
      <c r="BS102" s="3">
        <v>8</v>
      </c>
      <c r="BT102" s="3">
        <v>7</v>
      </c>
      <c r="BU102" s="3">
        <v>6</v>
      </c>
      <c r="BV102" s="3">
        <v>0</v>
      </c>
      <c r="BW102" s="3">
        <v>24</v>
      </c>
      <c r="BX102" s="3">
        <v>82</v>
      </c>
      <c r="BY102" s="3">
        <v>12</v>
      </c>
      <c r="BZ102" s="3">
        <v>304</v>
      </c>
      <c r="CA102" s="3">
        <v>6</v>
      </c>
      <c r="CB102" s="3">
        <v>11</v>
      </c>
      <c r="CC102" s="3">
        <v>0</v>
      </c>
      <c r="CD102" s="3">
        <v>2179</v>
      </c>
    </row>
    <row r="103" spans="1:82" x14ac:dyDescent="0.25">
      <c r="A103" s="2">
        <v>100</v>
      </c>
      <c r="B103" s="3" t="s">
        <v>319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3</v>
      </c>
      <c r="I103" s="3">
        <v>0</v>
      </c>
      <c r="J103" s="3">
        <v>0</v>
      </c>
      <c r="K103" s="3">
        <v>0</v>
      </c>
      <c r="L103" s="3">
        <v>138</v>
      </c>
      <c r="M103" s="3">
        <v>0</v>
      </c>
      <c r="N103" s="3">
        <v>0</v>
      </c>
      <c r="O103" s="3">
        <v>3</v>
      </c>
      <c r="P103" s="3">
        <v>11</v>
      </c>
      <c r="Q103" s="3">
        <v>0</v>
      </c>
      <c r="R103" s="3">
        <v>0</v>
      </c>
      <c r="S103" s="3">
        <v>0</v>
      </c>
      <c r="T103" s="3">
        <v>13</v>
      </c>
      <c r="U103" s="3">
        <v>0</v>
      </c>
      <c r="V103" s="3">
        <v>3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8</v>
      </c>
      <c r="AD103" s="3">
        <v>0</v>
      </c>
      <c r="AE103" s="3">
        <v>0</v>
      </c>
      <c r="AF103" s="3">
        <v>0</v>
      </c>
      <c r="AG103" s="3">
        <v>3</v>
      </c>
      <c r="AH103" s="3">
        <v>0</v>
      </c>
      <c r="AI103" s="3">
        <v>1534</v>
      </c>
      <c r="AJ103" s="3">
        <v>0</v>
      </c>
      <c r="AK103" s="3">
        <v>6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5</v>
      </c>
      <c r="AS103" s="3">
        <v>0</v>
      </c>
      <c r="AT103" s="3">
        <v>3</v>
      </c>
      <c r="AU103" s="3">
        <v>200</v>
      </c>
      <c r="AV103" s="3">
        <v>0</v>
      </c>
      <c r="AW103" s="3">
        <v>21</v>
      </c>
      <c r="AX103" s="3">
        <v>0</v>
      </c>
      <c r="AY103" s="3">
        <v>0</v>
      </c>
      <c r="AZ103" s="3">
        <v>16</v>
      </c>
      <c r="BA103" s="3">
        <v>0</v>
      </c>
      <c r="BB103" s="3">
        <v>63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0</v>
      </c>
      <c r="BL103" s="3">
        <v>0</v>
      </c>
      <c r="BM103" s="3">
        <v>0</v>
      </c>
      <c r="BN103" s="3">
        <v>0</v>
      </c>
      <c r="BO103" s="3">
        <v>0</v>
      </c>
      <c r="BP103" s="3">
        <v>0</v>
      </c>
      <c r="BQ103" s="3">
        <v>0</v>
      </c>
      <c r="BR103" s="3">
        <v>0</v>
      </c>
      <c r="BS103" s="3">
        <v>0</v>
      </c>
      <c r="BT103" s="3">
        <v>0</v>
      </c>
      <c r="BU103" s="3">
        <v>0</v>
      </c>
      <c r="BV103" s="3">
        <v>0</v>
      </c>
      <c r="BW103" s="3">
        <v>0</v>
      </c>
      <c r="BX103" s="3">
        <v>80</v>
      </c>
      <c r="BY103" s="3">
        <v>0</v>
      </c>
      <c r="BZ103" s="3">
        <v>0</v>
      </c>
      <c r="CA103" s="3">
        <v>0</v>
      </c>
      <c r="CB103" s="3">
        <v>0</v>
      </c>
      <c r="CC103" s="3">
        <v>0</v>
      </c>
      <c r="CD103" s="3">
        <v>2111</v>
      </c>
    </row>
    <row r="104" spans="1:82" x14ac:dyDescent="0.25">
      <c r="A104" s="7">
        <v>101</v>
      </c>
      <c r="B104" s="3" t="s">
        <v>157</v>
      </c>
      <c r="C104" s="3">
        <v>0</v>
      </c>
      <c r="D104" s="3">
        <v>0</v>
      </c>
      <c r="E104" s="3">
        <v>0</v>
      </c>
      <c r="F104" s="3">
        <v>238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112</v>
      </c>
      <c r="M104" s="3">
        <v>0</v>
      </c>
      <c r="N104" s="3">
        <v>0</v>
      </c>
      <c r="O104" s="3">
        <v>3</v>
      </c>
      <c r="P104" s="3">
        <v>57</v>
      </c>
      <c r="Q104" s="3">
        <v>0</v>
      </c>
      <c r="R104" s="3">
        <v>0</v>
      </c>
      <c r="S104" s="3">
        <v>0</v>
      </c>
      <c r="T104" s="3">
        <v>151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78</v>
      </c>
      <c r="AC104" s="3">
        <v>0</v>
      </c>
      <c r="AD104" s="3">
        <v>0</v>
      </c>
      <c r="AE104" s="3">
        <v>0</v>
      </c>
      <c r="AF104" s="3">
        <v>0</v>
      </c>
      <c r="AG104" s="3">
        <v>13</v>
      </c>
      <c r="AH104" s="3">
        <v>0</v>
      </c>
      <c r="AI104" s="3">
        <v>248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64</v>
      </c>
      <c r="AS104" s="3">
        <v>0</v>
      </c>
      <c r="AT104" s="3">
        <v>241</v>
      </c>
      <c r="AU104" s="3">
        <v>31</v>
      </c>
      <c r="AV104" s="3">
        <v>0</v>
      </c>
      <c r="AW104" s="3">
        <v>0</v>
      </c>
      <c r="AX104" s="3">
        <v>0</v>
      </c>
      <c r="AY104" s="3">
        <v>14</v>
      </c>
      <c r="AZ104" s="3">
        <v>106</v>
      </c>
      <c r="BA104" s="3">
        <v>0</v>
      </c>
      <c r="BB104" s="3">
        <v>39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7</v>
      </c>
      <c r="BI104" s="3">
        <v>5</v>
      </c>
      <c r="BJ104" s="3">
        <v>0</v>
      </c>
      <c r="BK104" s="3">
        <v>0</v>
      </c>
      <c r="BL104" s="3">
        <v>0</v>
      </c>
      <c r="BM104" s="3">
        <v>0</v>
      </c>
      <c r="BN104" s="3">
        <v>10</v>
      </c>
      <c r="BO104" s="3">
        <v>0</v>
      </c>
      <c r="BP104" s="3">
        <v>0</v>
      </c>
      <c r="BQ104" s="3">
        <v>0</v>
      </c>
      <c r="BR104" s="3">
        <v>0</v>
      </c>
      <c r="BS104" s="3">
        <v>0</v>
      </c>
      <c r="BT104" s="3">
        <v>0</v>
      </c>
      <c r="BU104" s="3">
        <v>0</v>
      </c>
      <c r="BV104" s="3">
        <v>0</v>
      </c>
      <c r="BW104" s="3">
        <v>0</v>
      </c>
      <c r="BX104" s="3">
        <v>204</v>
      </c>
      <c r="BY104" s="3">
        <v>0</v>
      </c>
      <c r="BZ104" s="3">
        <v>343</v>
      </c>
      <c r="CA104" s="3">
        <v>76</v>
      </c>
      <c r="CB104" s="3">
        <v>0</v>
      </c>
      <c r="CC104" s="3">
        <v>0</v>
      </c>
      <c r="CD104" s="3">
        <v>2055</v>
      </c>
    </row>
    <row r="105" spans="1:82" x14ac:dyDescent="0.25">
      <c r="A105" s="7">
        <v>102</v>
      </c>
      <c r="B105" s="3" t="s">
        <v>163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4</v>
      </c>
      <c r="L105" s="3">
        <v>4</v>
      </c>
      <c r="M105" s="3">
        <v>0</v>
      </c>
      <c r="N105" s="3">
        <v>0</v>
      </c>
      <c r="O105" s="3">
        <v>0</v>
      </c>
      <c r="P105" s="3">
        <v>70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3</v>
      </c>
      <c r="Y105" s="3">
        <v>0</v>
      </c>
      <c r="Z105" s="3">
        <v>0</v>
      </c>
      <c r="AA105" s="3">
        <v>0</v>
      </c>
      <c r="AB105" s="3">
        <v>12</v>
      </c>
      <c r="AC105" s="3">
        <v>0</v>
      </c>
      <c r="AD105" s="3">
        <v>0</v>
      </c>
      <c r="AE105" s="3">
        <v>0</v>
      </c>
      <c r="AF105" s="3">
        <v>0</v>
      </c>
      <c r="AG105" s="3">
        <v>5</v>
      </c>
      <c r="AH105" s="3">
        <v>0</v>
      </c>
      <c r="AI105" s="3">
        <v>1620</v>
      </c>
      <c r="AJ105" s="3">
        <v>0</v>
      </c>
      <c r="AK105" s="3">
        <v>11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3">
        <v>4</v>
      </c>
      <c r="AX105" s="3">
        <v>0</v>
      </c>
      <c r="AY105" s="3">
        <v>4</v>
      </c>
      <c r="AZ105" s="3">
        <v>10</v>
      </c>
      <c r="BA105" s="3">
        <v>0</v>
      </c>
      <c r="BB105" s="3">
        <v>42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0</v>
      </c>
      <c r="BL105" s="3">
        <v>0</v>
      </c>
      <c r="BM105" s="3">
        <v>0</v>
      </c>
      <c r="BN105" s="3">
        <v>0</v>
      </c>
      <c r="BO105" s="3">
        <v>0</v>
      </c>
      <c r="BP105" s="3">
        <v>0</v>
      </c>
      <c r="BQ105" s="3">
        <v>0</v>
      </c>
      <c r="BR105" s="3">
        <v>0</v>
      </c>
      <c r="BS105" s="3">
        <v>0</v>
      </c>
      <c r="BT105" s="3">
        <v>0</v>
      </c>
      <c r="BU105" s="3">
        <v>0</v>
      </c>
      <c r="BV105" s="3">
        <v>0</v>
      </c>
      <c r="BW105" s="3">
        <v>0</v>
      </c>
      <c r="BX105" s="3">
        <v>137</v>
      </c>
      <c r="BY105" s="3">
        <v>0</v>
      </c>
      <c r="BZ105" s="3">
        <v>0</v>
      </c>
      <c r="CA105" s="3">
        <v>0</v>
      </c>
      <c r="CB105" s="3">
        <v>0</v>
      </c>
      <c r="CC105" s="3">
        <v>0</v>
      </c>
      <c r="CD105" s="3">
        <v>1929</v>
      </c>
    </row>
    <row r="106" spans="1:82" x14ac:dyDescent="0.25">
      <c r="A106" s="7">
        <v>103</v>
      </c>
      <c r="B106" s="3" t="s">
        <v>148</v>
      </c>
      <c r="C106" s="3">
        <v>0</v>
      </c>
      <c r="D106" s="3">
        <v>0</v>
      </c>
      <c r="E106" s="3">
        <v>10</v>
      </c>
      <c r="F106" s="3">
        <v>29</v>
      </c>
      <c r="G106" s="3">
        <v>0</v>
      </c>
      <c r="H106" s="3">
        <v>0</v>
      </c>
      <c r="I106" s="3">
        <v>14</v>
      </c>
      <c r="J106" s="3">
        <v>0</v>
      </c>
      <c r="K106" s="3">
        <v>103</v>
      </c>
      <c r="L106" s="3">
        <v>11</v>
      </c>
      <c r="M106" s="3">
        <v>0</v>
      </c>
      <c r="N106" s="3">
        <v>0</v>
      </c>
      <c r="O106" s="3">
        <v>16</v>
      </c>
      <c r="P106" s="3">
        <v>128</v>
      </c>
      <c r="Q106" s="3">
        <v>0</v>
      </c>
      <c r="R106" s="3">
        <v>0</v>
      </c>
      <c r="S106" s="3">
        <v>0</v>
      </c>
      <c r="T106" s="3">
        <v>9</v>
      </c>
      <c r="U106" s="3">
        <v>0</v>
      </c>
      <c r="V106" s="3">
        <v>11</v>
      </c>
      <c r="W106" s="3">
        <v>0</v>
      </c>
      <c r="X106" s="3">
        <v>102</v>
      </c>
      <c r="Y106" s="3">
        <v>0</v>
      </c>
      <c r="Z106" s="3">
        <v>0</v>
      </c>
      <c r="AA106" s="3">
        <v>0</v>
      </c>
      <c r="AB106" s="3">
        <v>43</v>
      </c>
      <c r="AC106" s="3">
        <v>16</v>
      </c>
      <c r="AD106" s="3">
        <v>0</v>
      </c>
      <c r="AE106" s="3">
        <v>0</v>
      </c>
      <c r="AF106" s="3">
        <v>0</v>
      </c>
      <c r="AG106" s="3">
        <v>3</v>
      </c>
      <c r="AH106" s="3">
        <v>0</v>
      </c>
      <c r="AI106" s="3">
        <v>5</v>
      </c>
      <c r="AJ106" s="3">
        <v>0</v>
      </c>
      <c r="AK106" s="3">
        <v>31</v>
      </c>
      <c r="AL106" s="3">
        <v>152</v>
      </c>
      <c r="AM106" s="3">
        <v>0</v>
      </c>
      <c r="AN106" s="3">
        <v>0</v>
      </c>
      <c r="AO106" s="3">
        <v>0</v>
      </c>
      <c r="AP106" s="3">
        <v>144</v>
      </c>
      <c r="AQ106" s="3">
        <v>0</v>
      </c>
      <c r="AR106" s="3">
        <v>13</v>
      </c>
      <c r="AS106" s="3">
        <v>56</v>
      </c>
      <c r="AT106" s="3">
        <v>196</v>
      </c>
      <c r="AU106" s="3">
        <v>34</v>
      </c>
      <c r="AV106" s="3">
        <v>0</v>
      </c>
      <c r="AW106" s="3">
        <v>0</v>
      </c>
      <c r="AX106" s="3">
        <v>0</v>
      </c>
      <c r="AY106" s="3">
        <v>342</v>
      </c>
      <c r="AZ106" s="3">
        <v>19</v>
      </c>
      <c r="BA106" s="3">
        <v>0</v>
      </c>
      <c r="BB106" s="3">
        <v>18</v>
      </c>
      <c r="BC106" s="3">
        <v>7</v>
      </c>
      <c r="BD106" s="3">
        <v>0</v>
      </c>
      <c r="BE106" s="3">
        <v>0</v>
      </c>
      <c r="BF106" s="3">
        <v>0</v>
      </c>
      <c r="BG106" s="3">
        <v>4</v>
      </c>
      <c r="BH106" s="3">
        <v>0</v>
      </c>
      <c r="BI106" s="3">
        <v>15</v>
      </c>
      <c r="BJ106" s="3">
        <v>0</v>
      </c>
      <c r="BK106" s="3">
        <v>0</v>
      </c>
      <c r="BL106" s="3">
        <v>0</v>
      </c>
      <c r="BM106" s="3">
        <v>0</v>
      </c>
      <c r="BN106" s="3">
        <v>21</v>
      </c>
      <c r="BO106" s="3">
        <v>0</v>
      </c>
      <c r="BP106" s="3">
        <v>0</v>
      </c>
      <c r="BQ106" s="3">
        <v>0</v>
      </c>
      <c r="BR106" s="3">
        <v>0</v>
      </c>
      <c r="BS106" s="3">
        <v>0</v>
      </c>
      <c r="BT106" s="3">
        <v>0</v>
      </c>
      <c r="BU106" s="3">
        <v>0</v>
      </c>
      <c r="BV106" s="3">
        <v>0</v>
      </c>
      <c r="BW106" s="3">
        <v>173</v>
      </c>
      <c r="BX106" s="3">
        <v>24</v>
      </c>
      <c r="BY106" s="3">
        <v>0</v>
      </c>
      <c r="BZ106" s="3">
        <v>102</v>
      </c>
      <c r="CA106" s="3">
        <v>7</v>
      </c>
      <c r="CB106" s="3">
        <v>8</v>
      </c>
      <c r="CC106" s="3">
        <v>0</v>
      </c>
      <c r="CD106" s="3">
        <v>1897</v>
      </c>
    </row>
    <row r="107" spans="1:82" x14ac:dyDescent="0.25">
      <c r="A107" s="2">
        <v>104</v>
      </c>
      <c r="B107" s="3" t="s">
        <v>320</v>
      </c>
      <c r="C107" s="3">
        <v>0</v>
      </c>
      <c r="D107" s="3">
        <v>0</v>
      </c>
      <c r="E107" s="3">
        <v>14</v>
      </c>
      <c r="F107" s="3">
        <v>3</v>
      </c>
      <c r="G107" s="3">
        <v>0</v>
      </c>
      <c r="H107" s="3">
        <v>3</v>
      </c>
      <c r="I107" s="3">
        <v>0</v>
      </c>
      <c r="J107" s="3">
        <v>0</v>
      </c>
      <c r="K107" s="3">
        <v>53</v>
      </c>
      <c r="L107" s="3">
        <v>15</v>
      </c>
      <c r="M107" s="3">
        <v>0</v>
      </c>
      <c r="N107" s="3">
        <v>0</v>
      </c>
      <c r="O107" s="3">
        <v>31</v>
      </c>
      <c r="P107" s="3">
        <v>242</v>
      </c>
      <c r="Q107" s="3">
        <v>0</v>
      </c>
      <c r="R107" s="3">
        <v>0</v>
      </c>
      <c r="S107" s="3">
        <v>0</v>
      </c>
      <c r="T107" s="3">
        <v>19</v>
      </c>
      <c r="U107" s="3">
        <v>0</v>
      </c>
      <c r="V107" s="3">
        <v>0</v>
      </c>
      <c r="W107" s="3">
        <v>0</v>
      </c>
      <c r="X107" s="3">
        <v>62</v>
      </c>
      <c r="Y107" s="3">
        <v>0</v>
      </c>
      <c r="Z107" s="3">
        <v>0</v>
      </c>
      <c r="AA107" s="3">
        <v>4</v>
      </c>
      <c r="AB107" s="3">
        <v>68</v>
      </c>
      <c r="AC107" s="3">
        <v>30</v>
      </c>
      <c r="AD107" s="3">
        <v>12</v>
      </c>
      <c r="AE107" s="3">
        <v>0</v>
      </c>
      <c r="AF107" s="3">
        <v>0</v>
      </c>
      <c r="AG107" s="3">
        <v>12</v>
      </c>
      <c r="AH107" s="3">
        <v>3</v>
      </c>
      <c r="AI107" s="3">
        <v>46</v>
      </c>
      <c r="AJ107" s="3">
        <v>0</v>
      </c>
      <c r="AK107" s="3">
        <v>44</v>
      </c>
      <c r="AL107" s="3">
        <v>132</v>
      </c>
      <c r="AM107" s="3">
        <v>0</v>
      </c>
      <c r="AN107" s="3">
        <v>0</v>
      </c>
      <c r="AO107" s="3">
        <v>0</v>
      </c>
      <c r="AP107" s="3">
        <v>21</v>
      </c>
      <c r="AQ107" s="3">
        <v>0</v>
      </c>
      <c r="AR107" s="3">
        <v>25</v>
      </c>
      <c r="AS107" s="3">
        <v>27</v>
      </c>
      <c r="AT107" s="3">
        <v>42</v>
      </c>
      <c r="AU107" s="3">
        <v>41</v>
      </c>
      <c r="AV107" s="3">
        <v>0</v>
      </c>
      <c r="AW107" s="3">
        <v>3</v>
      </c>
      <c r="AX107" s="3">
        <v>0</v>
      </c>
      <c r="AY107" s="3">
        <v>159</v>
      </c>
      <c r="AZ107" s="3">
        <v>21</v>
      </c>
      <c r="BA107" s="3">
        <v>0</v>
      </c>
      <c r="BB107" s="3">
        <v>17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15</v>
      </c>
      <c r="BJ107" s="3">
        <v>0</v>
      </c>
      <c r="BK107" s="3">
        <v>0</v>
      </c>
      <c r="BL107" s="3">
        <v>0</v>
      </c>
      <c r="BM107" s="3">
        <v>0</v>
      </c>
      <c r="BN107" s="3">
        <v>21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75</v>
      </c>
      <c r="BX107" s="3">
        <v>109</v>
      </c>
      <c r="BY107" s="3">
        <v>4</v>
      </c>
      <c r="BZ107" s="3">
        <v>471</v>
      </c>
      <c r="CA107" s="3">
        <v>0</v>
      </c>
      <c r="CB107" s="3">
        <v>0</v>
      </c>
      <c r="CC107" s="3">
        <v>0</v>
      </c>
      <c r="CD107" s="3">
        <v>1842</v>
      </c>
    </row>
    <row r="108" spans="1:82" x14ac:dyDescent="0.25">
      <c r="A108" s="7">
        <v>105</v>
      </c>
      <c r="B108" s="3" t="s">
        <v>321</v>
      </c>
      <c r="C108" s="3">
        <v>0</v>
      </c>
      <c r="D108" s="3">
        <v>0</v>
      </c>
      <c r="E108" s="3">
        <v>0</v>
      </c>
      <c r="F108" s="3">
        <v>0</v>
      </c>
      <c r="G108" s="3">
        <v>5</v>
      </c>
      <c r="H108" s="3">
        <v>0</v>
      </c>
      <c r="I108" s="3">
        <v>0</v>
      </c>
      <c r="J108" s="3">
        <v>0</v>
      </c>
      <c r="K108" s="3">
        <v>0</v>
      </c>
      <c r="L108" s="3">
        <v>16</v>
      </c>
      <c r="M108" s="3">
        <v>0</v>
      </c>
      <c r="N108" s="3">
        <v>0</v>
      </c>
      <c r="O108" s="3">
        <v>0</v>
      </c>
      <c r="P108" s="3">
        <v>4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385</v>
      </c>
      <c r="AB108" s="3">
        <v>39</v>
      </c>
      <c r="AC108" s="3">
        <v>250</v>
      </c>
      <c r="AD108" s="3">
        <v>0</v>
      </c>
      <c r="AE108" s="3">
        <v>0</v>
      </c>
      <c r="AF108" s="3">
        <v>30</v>
      </c>
      <c r="AG108" s="3">
        <v>84</v>
      </c>
      <c r="AH108" s="3">
        <v>23</v>
      </c>
      <c r="AI108" s="3">
        <v>0</v>
      </c>
      <c r="AJ108" s="3">
        <v>0</v>
      </c>
      <c r="AK108" s="3">
        <v>0</v>
      </c>
      <c r="AL108" s="3">
        <v>4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52</v>
      </c>
      <c r="AT108" s="3">
        <v>4</v>
      </c>
      <c r="AU108" s="3">
        <v>32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0</v>
      </c>
      <c r="BJ108" s="3">
        <v>0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Q108" s="3">
        <v>0</v>
      </c>
      <c r="BR108" s="3">
        <v>0</v>
      </c>
      <c r="BS108" s="3">
        <v>0</v>
      </c>
      <c r="BT108" s="3">
        <v>0</v>
      </c>
      <c r="BU108" s="3">
        <v>0</v>
      </c>
      <c r="BV108" s="3">
        <v>0</v>
      </c>
      <c r="BW108" s="3">
        <v>0</v>
      </c>
      <c r="BX108" s="3">
        <v>0</v>
      </c>
      <c r="BY108" s="3">
        <v>0</v>
      </c>
      <c r="BZ108" s="3">
        <v>795</v>
      </c>
      <c r="CA108" s="3">
        <v>0</v>
      </c>
      <c r="CB108" s="3">
        <v>32</v>
      </c>
      <c r="CC108" s="3">
        <v>0</v>
      </c>
      <c r="CD108" s="3">
        <v>1765</v>
      </c>
    </row>
    <row r="109" spans="1:82" x14ac:dyDescent="0.25">
      <c r="A109" s="7">
        <v>106</v>
      </c>
      <c r="B109" s="3" t="s">
        <v>160</v>
      </c>
      <c r="C109" s="3">
        <v>5</v>
      </c>
      <c r="D109" s="3">
        <v>0</v>
      </c>
      <c r="E109" s="3">
        <v>16</v>
      </c>
      <c r="F109" s="3">
        <v>42</v>
      </c>
      <c r="G109" s="3">
        <v>3</v>
      </c>
      <c r="H109" s="3">
        <v>12</v>
      </c>
      <c r="I109" s="3">
        <v>62</v>
      </c>
      <c r="J109" s="3">
        <v>0</v>
      </c>
      <c r="K109" s="3">
        <v>90</v>
      </c>
      <c r="L109" s="3">
        <v>22</v>
      </c>
      <c r="M109" s="3">
        <v>0</v>
      </c>
      <c r="N109" s="3">
        <v>0</v>
      </c>
      <c r="O109" s="3">
        <v>11</v>
      </c>
      <c r="P109" s="3">
        <v>37</v>
      </c>
      <c r="Q109" s="3">
        <v>0</v>
      </c>
      <c r="R109" s="3">
        <v>3</v>
      </c>
      <c r="S109" s="3">
        <v>0</v>
      </c>
      <c r="T109" s="3">
        <v>43</v>
      </c>
      <c r="U109" s="3">
        <v>0</v>
      </c>
      <c r="V109" s="3">
        <v>17</v>
      </c>
      <c r="W109" s="3">
        <v>0</v>
      </c>
      <c r="X109" s="3">
        <v>144</v>
      </c>
      <c r="Y109" s="3">
        <v>10</v>
      </c>
      <c r="Z109" s="3">
        <v>0</v>
      </c>
      <c r="AA109" s="3">
        <v>9</v>
      </c>
      <c r="AB109" s="3">
        <v>30</v>
      </c>
      <c r="AC109" s="3">
        <v>38</v>
      </c>
      <c r="AD109" s="3">
        <v>6</v>
      </c>
      <c r="AE109" s="3">
        <v>0</v>
      </c>
      <c r="AF109" s="3">
        <v>0</v>
      </c>
      <c r="AG109" s="3">
        <v>22</v>
      </c>
      <c r="AH109" s="3">
        <v>0</v>
      </c>
      <c r="AI109" s="3">
        <v>19</v>
      </c>
      <c r="AJ109" s="3">
        <v>0</v>
      </c>
      <c r="AK109" s="3">
        <v>101</v>
      </c>
      <c r="AL109" s="3">
        <v>43</v>
      </c>
      <c r="AM109" s="3">
        <v>4</v>
      </c>
      <c r="AN109" s="3">
        <v>0</v>
      </c>
      <c r="AO109" s="3">
        <v>3</v>
      </c>
      <c r="AP109" s="3">
        <v>38</v>
      </c>
      <c r="AQ109" s="3">
        <v>0</v>
      </c>
      <c r="AR109" s="3">
        <v>26</v>
      </c>
      <c r="AS109" s="3">
        <v>12</v>
      </c>
      <c r="AT109" s="3">
        <v>152</v>
      </c>
      <c r="AU109" s="3">
        <v>30</v>
      </c>
      <c r="AV109" s="3">
        <v>3</v>
      </c>
      <c r="AW109" s="3">
        <v>7</v>
      </c>
      <c r="AX109" s="3">
        <v>0</v>
      </c>
      <c r="AY109" s="3">
        <v>188</v>
      </c>
      <c r="AZ109" s="3">
        <v>44</v>
      </c>
      <c r="BA109" s="3">
        <v>4</v>
      </c>
      <c r="BB109" s="3">
        <v>62</v>
      </c>
      <c r="BC109" s="3">
        <v>36</v>
      </c>
      <c r="BD109" s="3">
        <v>5</v>
      </c>
      <c r="BE109" s="3">
        <v>3</v>
      </c>
      <c r="BF109" s="3">
        <v>0</v>
      </c>
      <c r="BG109" s="3">
        <v>12</v>
      </c>
      <c r="BH109" s="3">
        <v>0</v>
      </c>
      <c r="BI109" s="3">
        <v>18</v>
      </c>
      <c r="BJ109" s="3">
        <v>0</v>
      </c>
      <c r="BK109" s="3">
        <v>0</v>
      </c>
      <c r="BL109" s="3">
        <v>4</v>
      </c>
      <c r="BM109" s="3">
        <v>0</v>
      </c>
      <c r="BN109" s="3">
        <v>32</v>
      </c>
      <c r="BO109" s="3">
        <v>0</v>
      </c>
      <c r="BP109" s="3">
        <v>4</v>
      </c>
      <c r="BQ109" s="3">
        <v>0</v>
      </c>
      <c r="BR109" s="3">
        <v>0</v>
      </c>
      <c r="BS109" s="3">
        <v>6</v>
      </c>
      <c r="BT109" s="3">
        <v>15</v>
      </c>
      <c r="BU109" s="3">
        <v>4</v>
      </c>
      <c r="BV109" s="3">
        <v>0</v>
      </c>
      <c r="BW109" s="3">
        <v>119</v>
      </c>
      <c r="BX109" s="3">
        <v>21</v>
      </c>
      <c r="BY109" s="3">
        <v>7</v>
      </c>
      <c r="BZ109" s="3">
        <v>52</v>
      </c>
      <c r="CA109" s="3">
        <v>19</v>
      </c>
      <c r="CB109" s="3">
        <v>40</v>
      </c>
      <c r="CC109" s="3">
        <v>0</v>
      </c>
      <c r="CD109" s="3">
        <v>1762</v>
      </c>
    </row>
    <row r="110" spans="1:82" x14ac:dyDescent="0.25">
      <c r="A110" s="7">
        <v>107</v>
      </c>
      <c r="B110" s="3" t="s">
        <v>162</v>
      </c>
      <c r="C110" s="3">
        <v>0</v>
      </c>
      <c r="D110" s="3">
        <v>0</v>
      </c>
      <c r="E110" s="3">
        <v>11</v>
      </c>
      <c r="F110" s="3">
        <v>42</v>
      </c>
      <c r="G110" s="3">
        <v>0</v>
      </c>
      <c r="H110" s="3">
        <v>7</v>
      </c>
      <c r="I110" s="3">
        <v>128</v>
      </c>
      <c r="J110" s="3">
        <v>0</v>
      </c>
      <c r="K110" s="3">
        <v>29</v>
      </c>
      <c r="L110" s="3">
        <v>16</v>
      </c>
      <c r="M110" s="3">
        <v>0</v>
      </c>
      <c r="N110" s="3">
        <v>0</v>
      </c>
      <c r="O110" s="3">
        <v>13</v>
      </c>
      <c r="P110" s="3">
        <v>69</v>
      </c>
      <c r="Q110" s="3">
        <v>0</v>
      </c>
      <c r="R110" s="3">
        <v>0</v>
      </c>
      <c r="S110" s="3">
        <v>0</v>
      </c>
      <c r="T110" s="3">
        <v>8</v>
      </c>
      <c r="U110" s="3">
        <v>0</v>
      </c>
      <c r="V110" s="3">
        <v>82</v>
      </c>
      <c r="W110" s="3">
        <v>0</v>
      </c>
      <c r="X110" s="3">
        <v>431</v>
      </c>
      <c r="Y110" s="3">
        <v>0</v>
      </c>
      <c r="Z110" s="3">
        <v>0</v>
      </c>
      <c r="AA110" s="3">
        <v>3</v>
      </c>
      <c r="AB110" s="3">
        <v>37</v>
      </c>
      <c r="AC110" s="3">
        <v>33</v>
      </c>
      <c r="AD110" s="3">
        <v>0</v>
      </c>
      <c r="AE110" s="3">
        <v>0</v>
      </c>
      <c r="AF110" s="3">
        <v>0</v>
      </c>
      <c r="AG110" s="3">
        <v>10</v>
      </c>
      <c r="AH110" s="3">
        <v>0</v>
      </c>
      <c r="AI110" s="3">
        <v>15</v>
      </c>
      <c r="AJ110" s="3">
        <v>0</v>
      </c>
      <c r="AK110" s="3">
        <v>227</v>
      </c>
      <c r="AL110" s="3">
        <v>41</v>
      </c>
      <c r="AM110" s="3">
        <v>0</v>
      </c>
      <c r="AN110" s="3">
        <v>0</v>
      </c>
      <c r="AO110" s="3">
        <v>0</v>
      </c>
      <c r="AP110" s="3">
        <v>20</v>
      </c>
      <c r="AQ110" s="3">
        <v>0</v>
      </c>
      <c r="AR110" s="3">
        <v>11</v>
      </c>
      <c r="AS110" s="3">
        <v>22</v>
      </c>
      <c r="AT110" s="3">
        <v>53</v>
      </c>
      <c r="AU110" s="3">
        <v>13</v>
      </c>
      <c r="AV110" s="3">
        <v>0</v>
      </c>
      <c r="AW110" s="3">
        <v>0</v>
      </c>
      <c r="AX110" s="3">
        <v>0</v>
      </c>
      <c r="AY110" s="3">
        <v>104</v>
      </c>
      <c r="AZ110" s="3">
        <v>13</v>
      </c>
      <c r="BA110" s="3">
        <v>0</v>
      </c>
      <c r="BB110" s="3">
        <v>13</v>
      </c>
      <c r="BC110" s="3">
        <v>10</v>
      </c>
      <c r="BD110" s="3">
        <v>0</v>
      </c>
      <c r="BE110" s="3">
        <v>0</v>
      </c>
      <c r="BF110" s="3">
        <v>0</v>
      </c>
      <c r="BG110" s="3">
        <v>13</v>
      </c>
      <c r="BH110" s="3">
        <v>0</v>
      </c>
      <c r="BI110" s="3">
        <v>54</v>
      </c>
      <c r="BJ110" s="3">
        <v>0</v>
      </c>
      <c r="BK110" s="3">
        <v>0</v>
      </c>
      <c r="BL110" s="3">
        <v>0</v>
      </c>
      <c r="BM110" s="3">
        <v>0</v>
      </c>
      <c r="BN110" s="3">
        <v>36</v>
      </c>
      <c r="BO110" s="3">
        <v>0</v>
      </c>
      <c r="BP110" s="3">
        <v>0</v>
      </c>
      <c r="BQ110" s="3">
        <v>0</v>
      </c>
      <c r="BR110" s="3">
        <v>0</v>
      </c>
      <c r="BS110" s="3">
        <v>0</v>
      </c>
      <c r="BT110" s="3">
        <v>0</v>
      </c>
      <c r="BU110" s="3">
        <v>0</v>
      </c>
      <c r="BV110" s="3">
        <v>0</v>
      </c>
      <c r="BW110" s="3">
        <v>28</v>
      </c>
      <c r="BX110" s="3">
        <v>18</v>
      </c>
      <c r="BY110" s="3">
        <v>0</v>
      </c>
      <c r="BZ110" s="3">
        <v>72</v>
      </c>
      <c r="CA110" s="3">
        <v>20</v>
      </c>
      <c r="CB110" s="3">
        <v>15</v>
      </c>
      <c r="CC110" s="3">
        <v>0</v>
      </c>
      <c r="CD110" s="3">
        <v>1729</v>
      </c>
    </row>
    <row r="111" spans="1:82" x14ac:dyDescent="0.25">
      <c r="A111" s="2">
        <v>108</v>
      </c>
      <c r="B111" s="3" t="s">
        <v>151</v>
      </c>
      <c r="C111" s="3">
        <v>0</v>
      </c>
      <c r="D111" s="3">
        <v>0</v>
      </c>
      <c r="E111" s="3">
        <v>10</v>
      </c>
      <c r="F111" s="3">
        <v>27</v>
      </c>
      <c r="G111" s="3">
        <v>3</v>
      </c>
      <c r="H111" s="3">
        <v>6</v>
      </c>
      <c r="I111" s="3">
        <v>69</v>
      </c>
      <c r="J111" s="3">
        <v>4</v>
      </c>
      <c r="K111" s="3">
        <v>165</v>
      </c>
      <c r="L111" s="3">
        <v>11</v>
      </c>
      <c r="M111" s="3">
        <v>0</v>
      </c>
      <c r="N111" s="3">
        <v>0</v>
      </c>
      <c r="O111" s="3">
        <v>38</v>
      </c>
      <c r="P111" s="3">
        <v>109</v>
      </c>
      <c r="Q111" s="3">
        <v>0</v>
      </c>
      <c r="R111" s="3">
        <v>0</v>
      </c>
      <c r="S111" s="3">
        <v>0</v>
      </c>
      <c r="T111" s="3">
        <v>43</v>
      </c>
      <c r="U111" s="3">
        <v>6</v>
      </c>
      <c r="V111" s="3">
        <v>20</v>
      </c>
      <c r="W111" s="3">
        <v>0</v>
      </c>
      <c r="X111" s="3">
        <v>173</v>
      </c>
      <c r="Y111" s="3">
        <v>0</v>
      </c>
      <c r="Z111" s="3">
        <v>8</v>
      </c>
      <c r="AA111" s="3">
        <v>3</v>
      </c>
      <c r="AB111" s="3">
        <v>27</v>
      </c>
      <c r="AC111" s="3">
        <v>45</v>
      </c>
      <c r="AD111" s="3">
        <v>4</v>
      </c>
      <c r="AE111" s="3">
        <v>3</v>
      </c>
      <c r="AF111" s="3">
        <v>0</v>
      </c>
      <c r="AG111" s="3">
        <v>14</v>
      </c>
      <c r="AH111" s="3">
        <v>0</v>
      </c>
      <c r="AI111" s="3">
        <v>20</v>
      </c>
      <c r="AJ111" s="3">
        <v>3</v>
      </c>
      <c r="AK111" s="3">
        <v>56</v>
      </c>
      <c r="AL111" s="3">
        <v>19</v>
      </c>
      <c r="AM111" s="3">
        <v>0</v>
      </c>
      <c r="AN111" s="3">
        <v>0</v>
      </c>
      <c r="AO111" s="3">
        <v>14</v>
      </c>
      <c r="AP111" s="3">
        <v>19</v>
      </c>
      <c r="AQ111" s="3">
        <v>0</v>
      </c>
      <c r="AR111" s="3">
        <v>23</v>
      </c>
      <c r="AS111" s="3">
        <v>16</v>
      </c>
      <c r="AT111" s="3">
        <v>109</v>
      </c>
      <c r="AU111" s="3">
        <v>29</v>
      </c>
      <c r="AV111" s="3">
        <v>4</v>
      </c>
      <c r="AW111" s="3">
        <v>7</v>
      </c>
      <c r="AX111" s="3">
        <v>0</v>
      </c>
      <c r="AY111" s="3">
        <v>66</v>
      </c>
      <c r="AZ111" s="3">
        <v>20</v>
      </c>
      <c r="BA111" s="3">
        <v>4</v>
      </c>
      <c r="BB111" s="3">
        <v>24</v>
      </c>
      <c r="BC111" s="3">
        <v>26</v>
      </c>
      <c r="BD111" s="3">
        <v>5</v>
      </c>
      <c r="BE111" s="3">
        <v>6</v>
      </c>
      <c r="BF111" s="3">
        <v>3</v>
      </c>
      <c r="BG111" s="3">
        <v>19</v>
      </c>
      <c r="BH111" s="3">
        <v>0</v>
      </c>
      <c r="BI111" s="3">
        <v>98</v>
      </c>
      <c r="BJ111" s="3">
        <v>0</v>
      </c>
      <c r="BK111" s="3">
        <v>0</v>
      </c>
      <c r="BL111" s="3">
        <v>5</v>
      </c>
      <c r="BM111" s="3">
        <v>0</v>
      </c>
      <c r="BN111" s="3">
        <v>57</v>
      </c>
      <c r="BO111" s="3">
        <v>0</v>
      </c>
      <c r="BP111" s="3">
        <v>13</v>
      </c>
      <c r="BQ111" s="3">
        <v>3</v>
      </c>
      <c r="BR111" s="3">
        <v>0</v>
      </c>
      <c r="BS111" s="3">
        <v>6</v>
      </c>
      <c r="BT111" s="3">
        <v>12</v>
      </c>
      <c r="BU111" s="3">
        <v>0</v>
      </c>
      <c r="BV111" s="3">
        <v>0</v>
      </c>
      <c r="BW111" s="3">
        <v>64</v>
      </c>
      <c r="BX111" s="3">
        <v>30</v>
      </c>
      <c r="BY111" s="3">
        <v>5</v>
      </c>
      <c r="BZ111" s="3">
        <v>56</v>
      </c>
      <c r="CA111" s="3">
        <v>31</v>
      </c>
      <c r="CB111" s="3">
        <v>28</v>
      </c>
      <c r="CC111" s="3">
        <v>0</v>
      </c>
      <c r="CD111" s="3">
        <v>1709</v>
      </c>
    </row>
    <row r="112" spans="1:82" x14ac:dyDescent="0.25">
      <c r="A112" s="2">
        <v>109</v>
      </c>
      <c r="B112" s="3" t="s">
        <v>158</v>
      </c>
      <c r="C112" s="3">
        <v>0</v>
      </c>
      <c r="D112" s="3">
        <v>0</v>
      </c>
      <c r="E112" s="3">
        <v>6</v>
      </c>
      <c r="F112" s="3">
        <v>26</v>
      </c>
      <c r="G112" s="3">
        <v>0</v>
      </c>
      <c r="H112" s="3">
        <v>3</v>
      </c>
      <c r="I112" s="3">
        <v>27</v>
      </c>
      <c r="J112" s="3">
        <v>0</v>
      </c>
      <c r="K112" s="3">
        <v>7</v>
      </c>
      <c r="L112" s="3">
        <v>118</v>
      </c>
      <c r="M112" s="3">
        <v>0</v>
      </c>
      <c r="N112" s="3">
        <v>0</v>
      </c>
      <c r="O112" s="3">
        <v>16</v>
      </c>
      <c r="P112" s="3">
        <v>318</v>
      </c>
      <c r="Q112" s="3">
        <v>0</v>
      </c>
      <c r="R112" s="3">
        <v>0</v>
      </c>
      <c r="S112" s="3">
        <v>0</v>
      </c>
      <c r="T112" s="3">
        <v>22</v>
      </c>
      <c r="U112" s="3">
        <v>0</v>
      </c>
      <c r="V112" s="3">
        <v>40</v>
      </c>
      <c r="W112" s="3">
        <v>0</v>
      </c>
      <c r="X112" s="3">
        <v>31</v>
      </c>
      <c r="Y112" s="3">
        <v>0</v>
      </c>
      <c r="Z112" s="3">
        <v>4</v>
      </c>
      <c r="AA112" s="3">
        <v>0</v>
      </c>
      <c r="AB112" s="3">
        <v>199</v>
      </c>
      <c r="AC112" s="3">
        <v>51</v>
      </c>
      <c r="AD112" s="3">
        <v>0</v>
      </c>
      <c r="AE112" s="3">
        <v>9</v>
      </c>
      <c r="AF112" s="3">
        <v>0</v>
      </c>
      <c r="AG112" s="3">
        <v>51</v>
      </c>
      <c r="AH112" s="3">
        <v>0</v>
      </c>
      <c r="AI112" s="3">
        <v>49</v>
      </c>
      <c r="AJ112" s="3">
        <v>0</v>
      </c>
      <c r="AK112" s="3">
        <v>48</v>
      </c>
      <c r="AL112" s="3">
        <v>34</v>
      </c>
      <c r="AM112" s="3">
        <v>0</v>
      </c>
      <c r="AN112" s="3">
        <v>0</v>
      </c>
      <c r="AO112" s="3">
        <v>0</v>
      </c>
      <c r="AP112" s="3">
        <v>9</v>
      </c>
      <c r="AQ112" s="3">
        <v>0</v>
      </c>
      <c r="AR112" s="3">
        <v>28</v>
      </c>
      <c r="AS112" s="3">
        <v>6</v>
      </c>
      <c r="AT112" s="3">
        <v>8</v>
      </c>
      <c r="AU112" s="3">
        <v>128</v>
      </c>
      <c r="AV112" s="3">
        <v>0</v>
      </c>
      <c r="AW112" s="3">
        <v>3</v>
      </c>
      <c r="AX112" s="3">
        <v>0</v>
      </c>
      <c r="AY112" s="3">
        <v>56</v>
      </c>
      <c r="AZ112" s="3">
        <v>30</v>
      </c>
      <c r="BA112" s="3">
        <v>10</v>
      </c>
      <c r="BB112" s="3">
        <v>18</v>
      </c>
      <c r="BC112" s="3">
        <v>10</v>
      </c>
      <c r="BD112" s="3">
        <v>0</v>
      </c>
      <c r="BE112" s="3">
        <v>0</v>
      </c>
      <c r="BF112" s="3">
        <v>0</v>
      </c>
      <c r="BG112" s="3">
        <v>18</v>
      </c>
      <c r="BH112" s="3">
        <v>0</v>
      </c>
      <c r="BI112" s="3">
        <v>16</v>
      </c>
      <c r="BJ112" s="3">
        <v>0</v>
      </c>
      <c r="BK112" s="3">
        <v>0</v>
      </c>
      <c r="BL112" s="3">
        <v>0</v>
      </c>
      <c r="BM112" s="3">
        <v>0</v>
      </c>
      <c r="BN112" s="3">
        <v>8</v>
      </c>
      <c r="BO112" s="3">
        <v>0</v>
      </c>
      <c r="BP112" s="3">
        <v>0</v>
      </c>
      <c r="BQ112" s="3">
        <v>0</v>
      </c>
      <c r="BR112" s="3">
        <v>0</v>
      </c>
      <c r="BS112" s="3">
        <v>0</v>
      </c>
      <c r="BT112" s="3">
        <v>0</v>
      </c>
      <c r="BU112" s="3">
        <v>0</v>
      </c>
      <c r="BV112" s="3">
        <v>0</v>
      </c>
      <c r="BW112" s="3">
        <v>17</v>
      </c>
      <c r="BX112" s="3">
        <v>111</v>
      </c>
      <c r="BY112" s="3">
        <v>0</v>
      </c>
      <c r="BZ112" s="3">
        <v>98</v>
      </c>
      <c r="CA112" s="3">
        <v>14</v>
      </c>
      <c r="CB112" s="3">
        <v>5</v>
      </c>
      <c r="CC112" s="3">
        <v>0</v>
      </c>
      <c r="CD112" s="3">
        <v>1663</v>
      </c>
    </row>
    <row r="113" spans="1:82" x14ac:dyDescent="0.25">
      <c r="A113" s="7">
        <v>110</v>
      </c>
    </row>
    <row r="114" spans="1:82" x14ac:dyDescent="0.25">
      <c r="A114" s="7">
        <v>111</v>
      </c>
      <c r="B114" s="8" t="s">
        <v>96</v>
      </c>
    </row>
    <row r="115" spans="1:82" x14ac:dyDescent="0.25">
      <c r="A115" s="7">
        <v>112</v>
      </c>
      <c r="B115" s="4" t="s">
        <v>97</v>
      </c>
      <c r="C115" s="5">
        <v>13.913043478260869</v>
      </c>
      <c r="D115" s="5">
        <v>29.213483146067414</v>
      </c>
      <c r="E115" s="5">
        <v>15.743789284645315</v>
      </c>
      <c r="F115" s="5">
        <v>5.7118254879448909</v>
      </c>
      <c r="G115" s="5">
        <v>19.543509272467904</v>
      </c>
      <c r="H115" s="5">
        <v>21.36627906976744</v>
      </c>
      <c r="I115" s="5">
        <v>2.9933481152993346</v>
      </c>
      <c r="J115" s="5">
        <v>20.415224913494807</v>
      </c>
      <c r="K115" s="5">
        <v>1.8992568125516103</v>
      </c>
      <c r="L115" s="5">
        <v>7.4984728161270624</v>
      </c>
      <c r="M115" s="5">
        <v>14.516129032258066</v>
      </c>
      <c r="N115" s="5">
        <v>20.02262443438914</v>
      </c>
      <c r="O115" s="5">
        <v>16.523795447827371</v>
      </c>
      <c r="P115" s="5">
        <v>11.945191661062541</v>
      </c>
      <c r="Q115" s="5">
        <v>20.146520146520146</v>
      </c>
      <c r="R115" s="5">
        <v>18.640776699029125</v>
      </c>
      <c r="S115" s="5">
        <v>14.814814814814813</v>
      </c>
      <c r="T115" s="5">
        <v>5.5865921787709496</v>
      </c>
      <c r="U115" s="5">
        <v>21.643518518518519</v>
      </c>
      <c r="V115" s="5">
        <v>16.112462827791298</v>
      </c>
      <c r="W115" s="5">
        <v>23.611111111111111</v>
      </c>
      <c r="X115" s="5">
        <v>3.6097134106322466</v>
      </c>
      <c r="Y115" s="5">
        <v>19.630484988452658</v>
      </c>
      <c r="Z115" s="5">
        <v>20.890410958904109</v>
      </c>
      <c r="AA115" s="5">
        <v>16.098707403055229</v>
      </c>
      <c r="AB115" s="5">
        <v>9.0134847409510286</v>
      </c>
      <c r="AC115" s="5">
        <v>11.78042263784309</v>
      </c>
      <c r="AD115" s="5">
        <v>17.306622148024488</v>
      </c>
      <c r="AE115" s="5">
        <v>21.818181818181817</v>
      </c>
      <c r="AF115" s="5">
        <v>19.626168224299064</v>
      </c>
      <c r="AG115" s="5">
        <v>8.3184257602862264</v>
      </c>
      <c r="AH115" s="5">
        <v>15.858208955223882</v>
      </c>
      <c r="AI115" s="5">
        <v>12.974644403215832</v>
      </c>
      <c r="AJ115" s="5">
        <v>18.250950570342205</v>
      </c>
      <c r="AK115" s="5">
        <v>5.4820870401538828</v>
      </c>
      <c r="AL115" s="5">
        <v>8.3640081799591002</v>
      </c>
      <c r="AM115" s="5">
        <v>21.210579857578839</v>
      </c>
      <c r="AN115" s="5">
        <v>17.241379310344829</v>
      </c>
      <c r="AO115" s="5">
        <v>11.753731343283583</v>
      </c>
      <c r="AP115" s="5">
        <v>3.3500395673964651</v>
      </c>
      <c r="AQ115" s="5">
        <v>18.367346938775512</v>
      </c>
      <c r="AR115" s="5">
        <v>5.4013503375843959</v>
      </c>
      <c r="AS115" s="5">
        <v>9.7042513863216264</v>
      </c>
      <c r="AT115" s="5">
        <v>3.0031948881789137</v>
      </c>
      <c r="AU115" s="5">
        <v>15.245572393646157</v>
      </c>
      <c r="AV115" s="5">
        <v>21.000658327847269</v>
      </c>
      <c r="AW115" s="5">
        <v>15.754339118825101</v>
      </c>
      <c r="AX115" s="5">
        <v>22.929936305732486</v>
      </c>
      <c r="AY115" s="5">
        <v>3.3555420956995761</v>
      </c>
      <c r="AZ115" s="5">
        <v>4.2956243329775878</v>
      </c>
      <c r="BA115" s="5">
        <v>17.768147345612135</v>
      </c>
      <c r="BB115" s="5">
        <v>4.7289309238304345</v>
      </c>
      <c r="BC115" s="5">
        <v>11.781460383221129</v>
      </c>
      <c r="BD115" s="5">
        <v>23.145400593471809</v>
      </c>
      <c r="BE115" s="5">
        <v>16.216216216216218</v>
      </c>
      <c r="BF115" s="5">
        <v>20.788530465949819</v>
      </c>
      <c r="BG115" s="5">
        <v>9.1457286432160814</v>
      </c>
      <c r="BH115" s="5">
        <v>15.547703180212014</v>
      </c>
      <c r="BI115" s="5">
        <v>4.2776432606941084</v>
      </c>
      <c r="BJ115" s="5">
        <v>30.136986301369863</v>
      </c>
      <c r="BK115" s="5">
        <v>8.5106382978723403</v>
      </c>
      <c r="BL115" s="5">
        <v>22.586206896551726</v>
      </c>
      <c r="BM115" s="5">
        <v>24.331550802139038</v>
      </c>
      <c r="BN115" s="5">
        <v>2.4348810872027182</v>
      </c>
      <c r="BO115" s="5">
        <v>15.865384615384615</v>
      </c>
      <c r="BP115" s="5">
        <v>7.0807453416149064</v>
      </c>
      <c r="BQ115" s="5">
        <v>18.604651162790699</v>
      </c>
      <c r="BR115" s="5">
        <v>17.647058823529413</v>
      </c>
      <c r="BS115" s="5">
        <v>18.074324324324326</v>
      </c>
      <c r="BT115" s="5">
        <v>16.125290023201856</v>
      </c>
      <c r="BU115" s="5">
        <v>22.014925373134329</v>
      </c>
      <c r="BV115" s="5">
        <v>13.580246913580247</v>
      </c>
      <c r="BW115" s="5">
        <v>4.716981132075472</v>
      </c>
      <c r="BX115" s="5">
        <v>9.6444568868980962</v>
      </c>
      <c r="BY115" s="5">
        <v>17.313664596273291</v>
      </c>
      <c r="BZ115" s="5">
        <v>11.236327477626782</v>
      </c>
      <c r="CA115" s="5">
        <v>3.0534351145038165</v>
      </c>
      <c r="CB115" s="5">
        <v>14.351959193137029</v>
      </c>
      <c r="CC115" s="5">
        <v>20.300751879699249</v>
      </c>
      <c r="CD115" s="5">
        <v>9.6699706573361706</v>
      </c>
    </row>
    <row r="116" spans="1:82" x14ac:dyDescent="0.25">
      <c r="A116" s="2">
        <v>113</v>
      </c>
      <c r="B116" s="4" t="s">
        <v>98</v>
      </c>
      <c r="C116" s="5">
        <v>8.5470085470085468</v>
      </c>
      <c r="D116" s="5">
        <v>16.736401673640167</v>
      </c>
      <c r="E116" s="5">
        <v>10.68835318036596</v>
      </c>
      <c r="F116" s="5">
        <v>3.2621951219512195</v>
      </c>
      <c r="G116" s="5">
        <v>14.0625</v>
      </c>
      <c r="H116" s="5">
        <v>10.254545454545456</v>
      </c>
      <c r="I116" s="5">
        <v>1.9591496456857025</v>
      </c>
      <c r="J116" s="5">
        <v>15.209125475285171</v>
      </c>
      <c r="K116" s="5">
        <v>1.0821778829895163</v>
      </c>
      <c r="L116" s="5">
        <v>4.9205020920502092</v>
      </c>
      <c r="M116" s="5">
        <v>7.1428571428571423</v>
      </c>
      <c r="N116" s="5">
        <v>14.302059496567507</v>
      </c>
      <c r="O116" s="5">
        <v>9.1426858513189444</v>
      </c>
      <c r="P116" s="5">
        <v>7.8815530506351763</v>
      </c>
      <c r="Q116" s="5">
        <v>19.183673469387756</v>
      </c>
      <c r="R116" s="5">
        <v>10.698689956331878</v>
      </c>
      <c r="S116" s="5">
        <v>8.1967213114754092</v>
      </c>
      <c r="T116" s="5">
        <v>3.6506159014557671</v>
      </c>
      <c r="U116" s="5">
        <v>13.642052565707132</v>
      </c>
      <c r="V116" s="5">
        <v>8.9544089544089545</v>
      </c>
      <c r="W116" s="5">
        <v>18.617021276595743</v>
      </c>
      <c r="X116" s="5">
        <v>2.0520741394527802</v>
      </c>
      <c r="Y116" s="5">
        <v>13.966480446927374</v>
      </c>
      <c r="Z116" s="5">
        <v>8.3673469387755102</v>
      </c>
      <c r="AA116" s="5">
        <v>10.870818915801616</v>
      </c>
      <c r="AB116" s="5">
        <v>7.2241853160581071</v>
      </c>
      <c r="AC116" s="5">
        <v>7.0103349520607647</v>
      </c>
      <c r="AD116" s="5">
        <v>12.197928653624857</v>
      </c>
      <c r="AE116" s="5">
        <v>10.294117647058822</v>
      </c>
      <c r="AF116" s="5">
        <v>7.5268817204301079</v>
      </c>
      <c r="AG116" s="5">
        <v>4.961464354527938</v>
      </c>
      <c r="AH116" s="5">
        <v>11.423220973782772</v>
      </c>
      <c r="AI116" s="5">
        <v>7.6240900066181343</v>
      </c>
      <c r="AJ116" s="5">
        <v>9.0277777777777768</v>
      </c>
      <c r="AK116" s="5">
        <v>2.8689583871801498</v>
      </c>
      <c r="AL116" s="5">
        <v>5.1287793952967524</v>
      </c>
      <c r="AM116" s="5">
        <v>16.142131979695431</v>
      </c>
      <c r="AN116" s="5">
        <v>6.7961165048543686</v>
      </c>
      <c r="AO116" s="5">
        <v>7.2110286320254513</v>
      </c>
      <c r="AP116" s="5">
        <v>1.7025089605734769</v>
      </c>
      <c r="AQ116" s="5">
        <v>11.023622047244094</v>
      </c>
      <c r="AR116" s="5">
        <v>4.0093421564811207</v>
      </c>
      <c r="AS116" s="5">
        <v>6.2562065541211522</v>
      </c>
      <c r="AT116" s="5">
        <v>2.1988604445871118</v>
      </c>
      <c r="AU116" s="5">
        <v>8.6614173228346463</v>
      </c>
      <c r="AV116" s="5">
        <v>15.188076650106458</v>
      </c>
      <c r="AW116" s="5">
        <v>11.475409836065573</v>
      </c>
      <c r="AX116" s="5">
        <v>11.979166666666668</v>
      </c>
      <c r="AY116" s="5">
        <v>1.9521855990946384</v>
      </c>
      <c r="AZ116" s="5">
        <v>3.4013605442176873</v>
      </c>
      <c r="BA116" s="5">
        <v>9.1009988901220868</v>
      </c>
      <c r="BB116" s="5">
        <v>3.111480865224626</v>
      </c>
      <c r="BC116" s="5">
        <v>7.0965842167255602</v>
      </c>
      <c r="BD116" s="5">
        <v>10.78838174273859</v>
      </c>
      <c r="BE116" s="5">
        <v>10.365853658536585</v>
      </c>
      <c r="BF116" s="5">
        <v>14.23076923076923</v>
      </c>
      <c r="BG116" s="5">
        <v>2.5142857142857142</v>
      </c>
      <c r="BH116" s="5">
        <v>14.227642276422763</v>
      </c>
      <c r="BI116" s="5">
        <v>3.2889874353288988</v>
      </c>
      <c r="BJ116" s="5">
        <v>14.960629921259844</v>
      </c>
      <c r="BK116" s="5">
        <v>9.5238095238095237</v>
      </c>
      <c r="BL116" s="5">
        <v>8.5239085239085242</v>
      </c>
      <c r="BM116" s="5">
        <v>10.355029585798817</v>
      </c>
      <c r="BN116" s="5">
        <v>1.5887850467289719</v>
      </c>
      <c r="BO116" s="5">
        <v>13.071895424836603</v>
      </c>
      <c r="BP116" s="5">
        <v>4.2335766423357661</v>
      </c>
      <c r="BQ116" s="5">
        <v>9.0384615384615383</v>
      </c>
      <c r="BR116" s="5">
        <v>9.0909090909090917</v>
      </c>
      <c r="BS116" s="5">
        <v>15.259740259740258</v>
      </c>
      <c r="BT116" s="5">
        <v>9.0395480225988702</v>
      </c>
      <c r="BU116" s="5">
        <v>13.412017167381974</v>
      </c>
      <c r="BV116" s="5">
        <v>18</v>
      </c>
      <c r="BW116" s="5">
        <v>2.894507410636443</v>
      </c>
      <c r="BX116" s="5">
        <v>5.5631554947560415</v>
      </c>
      <c r="BY116" s="5">
        <v>12.259194395796849</v>
      </c>
      <c r="BZ116" s="5">
        <v>7.0034888228453287</v>
      </c>
      <c r="CA116" s="5">
        <v>2.0827306913508821</v>
      </c>
      <c r="CB116" s="5">
        <v>7.7605321507760534</v>
      </c>
      <c r="CC116" s="5">
        <v>12.244897959183673</v>
      </c>
      <c r="CD116" s="5">
        <v>5.9159569806180468</v>
      </c>
    </row>
    <row r="117" spans="1:82" x14ac:dyDescent="0.25">
      <c r="A117" s="7">
        <v>114</v>
      </c>
      <c r="B117" s="4" t="s">
        <v>99</v>
      </c>
      <c r="C117" s="5">
        <v>12.017167381974248</v>
      </c>
      <c r="D117" s="5">
        <v>23.015873015873016</v>
      </c>
      <c r="E117" s="5">
        <v>13.121037888839746</v>
      </c>
      <c r="F117" s="5">
        <v>4.4069801833776987</v>
      </c>
      <c r="G117" s="5">
        <v>16.853094705443699</v>
      </c>
      <c r="H117" s="5">
        <v>15.783744557329463</v>
      </c>
      <c r="I117" s="5">
        <v>2.5294117647058822</v>
      </c>
      <c r="J117" s="5">
        <v>17.604355716878402</v>
      </c>
      <c r="K117" s="5">
        <v>1.4955301194753112</v>
      </c>
      <c r="L117" s="5">
        <v>6.2475033953822798</v>
      </c>
      <c r="M117" s="5">
        <v>10</v>
      </c>
      <c r="N117" s="5">
        <v>17.237442922374431</v>
      </c>
      <c r="O117" s="5">
        <v>12.879690291840381</v>
      </c>
      <c r="P117" s="5">
        <v>9.9995667432086996</v>
      </c>
      <c r="Q117" s="5">
        <v>18.359375</v>
      </c>
      <c r="R117" s="5">
        <v>15.107913669064748</v>
      </c>
      <c r="S117" s="5">
        <v>12.884333821376281</v>
      </c>
      <c r="T117" s="5">
        <v>4.6394633873672442</v>
      </c>
      <c r="U117" s="5">
        <v>17.908653846153847</v>
      </c>
      <c r="V117" s="5">
        <v>12.510198531411476</v>
      </c>
      <c r="W117" s="5">
        <v>21.144278606965177</v>
      </c>
      <c r="X117" s="5">
        <v>2.8342304734702846</v>
      </c>
      <c r="Y117" s="5">
        <v>16.70918367346939</v>
      </c>
      <c r="Z117" s="5">
        <v>14.725069897483692</v>
      </c>
      <c r="AA117" s="5">
        <v>13.499344692005241</v>
      </c>
      <c r="AB117" s="5">
        <v>8.1453867660764203</v>
      </c>
      <c r="AC117" s="5">
        <v>9.4174817001906863</v>
      </c>
      <c r="AD117" s="5">
        <v>14.906832298136646</v>
      </c>
      <c r="AE117" s="5">
        <v>15.347721822541965</v>
      </c>
      <c r="AF117" s="5">
        <v>15.609756097560975</v>
      </c>
      <c r="AG117" s="5">
        <v>6.5939168794984901</v>
      </c>
      <c r="AH117" s="5">
        <v>13.610586011342155</v>
      </c>
      <c r="AI117" s="5">
        <v>10.401483186293312</v>
      </c>
      <c r="AJ117" s="5">
        <v>12.89134438305709</v>
      </c>
      <c r="AK117" s="5">
        <v>4.2118380062305301</v>
      </c>
      <c r="AL117" s="5">
        <v>6.7365269461077846</v>
      </c>
      <c r="AM117" s="5">
        <v>18.593988792664291</v>
      </c>
      <c r="AN117" s="5">
        <v>14.847161572052403</v>
      </c>
      <c r="AO117" s="5">
        <v>9.7971301335972285</v>
      </c>
      <c r="AP117" s="5">
        <v>2.6297384249545392</v>
      </c>
      <c r="AQ117" s="5">
        <v>15.579710144927535</v>
      </c>
      <c r="AR117" s="5">
        <v>4.6662841843564733</v>
      </c>
      <c r="AS117" s="5">
        <v>8.0089342693044028</v>
      </c>
      <c r="AT117" s="5">
        <v>2.5920232299940218</v>
      </c>
      <c r="AU117" s="5">
        <v>12.128475551294343</v>
      </c>
      <c r="AV117" s="5">
        <v>18.088737201365188</v>
      </c>
      <c r="AW117" s="5">
        <v>13.950073421439061</v>
      </c>
      <c r="AX117" s="5">
        <v>17.564208782104391</v>
      </c>
      <c r="AY117" s="5">
        <v>2.7592954990215262</v>
      </c>
      <c r="AZ117" s="5">
        <v>3.8399353274050121</v>
      </c>
      <c r="BA117" s="5">
        <v>13.253012048192772</v>
      </c>
      <c r="BB117" s="5">
        <v>3.9135171373502051</v>
      </c>
      <c r="BC117" s="5">
        <v>9.5507166482910684</v>
      </c>
      <c r="BD117" s="5">
        <v>17.801047120418847</v>
      </c>
      <c r="BE117" s="5">
        <v>13.233082706766917</v>
      </c>
      <c r="BF117" s="5">
        <v>16.697588126159555</v>
      </c>
      <c r="BG117" s="5">
        <v>6.0864922584089696</v>
      </c>
      <c r="BH117" s="5">
        <v>16.257088846880908</v>
      </c>
      <c r="BI117" s="5">
        <v>3.6886828891463885</v>
      </c>
      <c r="BJ117" s="5">
        <v>20.87912087912088</v>
      </c>
      <c r="BK117" s="5">
        <v>3.5714285714285712</v>
      </c>
      <c r="BL117" s="5">
        <v>16.162570888468807</v>
      </c>
      <c r="BM117" s="5">
        <v>17.852161785216179</v>
      </c>
      <c r="BN117" s="5">
        <v>1.9201228878648235</v>
      </c>
      <c r="BO117" s="5">
        <v>15.384615384615385</v>
      </c>
      <c r="BP117" s="5">
        <v>5.648957632817754</v>
      </c>
      <c r="BQ117" s="5">
        <v>14.100185528756956</v>
      </c>
      <c r="BR117" s="5">
        <v>14.606741573033707</v>
      </c>
      <c r="BS117" s="5">
        <v>16.776859504132233</v>
      </c>
      <c r="BT117" s="5">
        <v>12.363427257044277</v>
      </c>
      <c r="BU117" s="5">
        <v>17.982017982017982</v>
      </c>
      <c r="BV117" s="5">
        <v>16.541353383458645</v>
      </c>
      <c r="BW117" s="5">
        <v>3.8207079060535896</v>
      </c>
      <c r="BX117" s="5">
        <v>7.6597915603818967</v>
      </c>
      <c r="BY117" s="5">
        <v>14.977431267952401</v>
      </c>
      <c r="BZ117" s="5">
        <v>9.3210244192972009</v>
      </c>
      <c r="CA117" s="5">
        <v>2.5942636158556236</v>
      </c>
      <c r="CB117" s="5">
        <v>11.121729781388126</v>
      </c>
      <c r="CC117" s="5">
        <v>17.180616740088105</v>
      </c>
      <c r="CD117" s="5">
        <v>7.836194268501516</v>
      </c>
    </row>
    <row r="118" spans="1:82" x14ac:dyDescent="0.25">
      <c r="A118" s="7">
        <v>115</v>
      </c>
    </row>
    <row r="119" spans="1:82" x14ac:dyDescent="0.25">
      <c r="A119" s="7">
        <v>116</v>
      </c>
      <c r="B119" s="8" t="s">
        <v>95</v>
      </c>
    </row>
    <row r="120" spans="1:82" x14ac:dyDescent="0.25">
      <c r="A120" s="2">
        <v>117</v>
      </c>
      <c r="B120" s="4" t="s">
        <v>100</v>
      </c>
      <c r="C120" s="5">
        <v>3.8338658146964857</v>
      </c>
      <c r="D120" s="5">
        <v>10.606060606060606</v>
      </c>
      <c r="E120" s="5">
        <v>7.7294685990338161</v>
      </c>
      <c r="F120" s="5">
        <v>4.0798858773181168</v>
      </c>
      <c r="G120" s="5">
        <v>7.4853801169590648</v>
      </c>
      <c r="H120" s="5">
        <v>6.473364801078894</v>
      </c>
      <c r="I120" s="5">
        <v>2.1471514457486398</v>
      </c>
      <c r="J120" s="5">
        <v>6.7846607669616521</v>
      </c>
      <c r="K120" s="5">
        <v>1.7974130690408197</v>
      </c>
      <c r="L120" s="5">
        <v>6.7353558481205873</v>
      </c>
      <c r="M120" s="5">
        <v>2.9761904761904758</v>
      </c>
      <c r="N120" s="5">
        <v>5.9852670349907919</v>
      </c>
      <c r="O120" s="5">
        <v>6.3919259882253998</v>
      </c>
      <c r="P120" s="5">
        <v>6.0740216043917128</v>
      </c>
      <c r="Q120" s="5">
        <v>12.883435582822086</v>
      </c>
      <c r="R120" s="5">
        <v>4.5977011494252871</v>
      </c>
      <c r="S120" s="5">
        <v>5.5813953488372094</v>
      </c>
      <c r="T120" s="5">
        <v>5.5057222394061247</v>
      </c>
      <c r="U120" s="5">
        <v>9.9188458070333638</v>
      </c>
      <c r="V120" s="5">
        <v>6.6462167689161546</v>
      </c>
      <c r="W120" s="5">
        <v>9.0128755364806867</v>
      </c>
      <c r="X120" s="5">
        <v>2.514367816091954</v>
      </c>
      <c r="Y120" s="5">
        <v>8.2217973231357551</v>
      </c>
      <c r="Z120" s="5">
        <v>6.1371841155234659</v>
      </c>
      <c r="AA120" s="5">
        <v>7.4864702345159353</v>
      </c>
      <c r="AB120" s="5">
        <v>6.9521289391388024</v>
      </c>
      <c r="AC120" s="5">
        <v>6.934755847353304</v>
      </c>
      <c r="AD120" s="5">
        <v>7.7889447236180906</v>
      </c>
      <c r="AE120" s="5">
        <v>8.8319088319088319</v>
      </c>
      <c r="AF120" s="5">
        <v>9.6385542168674707</v>
      </c>
      <c r="AG120" s="5">
        <v>5.3333333333333339</v>
      </c>
      <c r="AH120" s="5">
        <v>6.9256756756756754</v>
      </c>
      <c r="AI120" s="5">
        <v>8.448205268186161</v>
      </c>
      <c r="AJ120" s="5">
        <v>7.7753779697624186</v>
      </c>
      <c r="AK120" s="5">
        <v>3.5739644970414202</v>
      </c>
      <c r="AL120" s="5">
        <v>4.5328793360289419</v>
      </c>
      <c r="AM120" s="5">
        <v>11.453744493392071</v>
      </c>
      <c r="AN120" s="5">
        <v>4.9079754601226995</v>
      </c>
      <c r="AO120" s="5">
        <v>4.6612802983219392</v>
      </c>
      <c r="AP120" s="5">
        <v>2.7248677248677247</v>
      </c>
      <c r="AQ120" s="5">
        <v>3.79746835443038</v>
      </c>
      <c r="AR120" s="5">
        <v>4.9109883364027009</v>
      </c>
      <c r="AS120" s="5">
        <v>4.6167773083886541</v>
      </c>
      <c r="AT120" s="5">
        <v>3.6852207293666028</v>
      </c>
      <c r="AU120" s="5">
        <v>7.252946509519492</v>
      </c>
      <c r="AV120" s="5">
        <v>8.4497671324018633</v>
      </c>
      <c r="AW120" s="5">
        <v>7.1913161465400277</v>
      </c>
      <c r="AX120" s="5">
        <v>6.8181818181818175</v>
      </c>
      <c r="AY120" s="5">
        <v>3.0780372985696181</v>
      </c>
      <c r="AZ120" s="5">
        <v>3.305529811553908</v>
      </c>
      <c r="BA120" s="5">
        <v>6.828811973807297</v>
      </c>
      <c r="BB120" s="5">
        <v>5.8283089290841232</v>
      </c>
      <c r="BC120" s="5">
        <v>5.434326479227864</v>
      </c>
      <c r="BD120" s="5">
        <v>7.4074074074074066</v>
      </c>
      <c r="BE120" s="5">
        <v>5.4054054054054053</v>
      </c>
      <c r="BF120" s="5">
        <v>8.355795148247978</v>
      </c>
      <c r="BG120" s="5">
        <v>4.1012216404886557</v>
      </c>
      <c r="BH120" s="5">
        <v>8.4388185654008439</v>
      </c>
      <c r="BI120" s="5">
        <v>4.3643263757115749</v>
      </c>
      <c r="BJ120" s="5">
        <v>10.795454545454545</v>
      </c>
      <c r="BK120" s="5">
        <v>4.225352112676056</v>
      </c>
      <c r="BL120" s="5">
        <v>6.3131313131313131</v>
      </c>
      <c r="BM120" s="5">
        <v>6.3157894736842106</v>
      </c>
      <c r="BN120" s="5">
        <v>2.5094696969696968</v>
      </c>
      <c r="BO120" s="5">
        <v>8.3333333333333321</v>
      </c>
      <c r="BP120" s="5">
        <v>4.8466864490603365</v>
      </c>
      <c r="BQ120" s="5">
        <v>7.9710144927536222</v>
      </c>
      <c r="BR120" s="5">
        <v>9.0909090909090917</v>
      </c>
      <c r="BS120" s="5">
        <v>6.8315665488810362</v>
      </c>
      <c r="BT120" s="5">
        <v>5.0916496945010188</v>
      </c>
      <c r="BU120" s="5">
        <v>7.9966329966329965</v>
      </c>
      <c r="BV120" s="5">
        <v>7.2463768115942031</v>
      </c>
      <c r="BW120" s="5">
        <v>2.6204394275347713</v>
      </c>
      <c r="BX120" s="5">
        <v>6.9399161620866332</v>
      </c>
      <c r="BY120" s="5">
        <v>6.9236259814418277</v>
      </c>
      <c r="BZ120" s="5">
        <v>6.7572765739197331</v>
      </c>
      <c r="CA120" s="5">
        <v>3.8532110091743119</v>
      </c>
      <c r="CB120" s="5">
        <v>5.0994498518831994</v>
      </c>
      <c r="CC120" s="5">
        <v>12.280701754385964</v>
      </c>
      <c r="CD120" s="5">
        <v>5.6494518258307602</v>
      </c>
    </row>
    <row r="121" spans="1:82" x14ac:dyDescent="0.25">
      <c r="A121" s="2">
        <v>118</v>
      </c>
      <c r="B121" s="4" t="s">
        <v>101</v>
      </c>
      <c r="C121" s="5">
        <v>11.864406779661017</v>
      </c>
      <c r="D121" s="5">
        <v>19.2</v>
      </c>
      <c r="E121" s="5">
        <v>13.865546218487395</v>
      </c>
      <c r="F121" s="5">
        <v>9.6170457817448884</v>
      </c>
      <c r="G121" s="5">
        <v>16.738816738816737</v>
      </c>
      <c r="H121" s="5">
        <v>12.052593133674215</v>
      </c>
      <c r="I121" s="5">
        <v>6.6320859577621336</v>
      </c>
      <c r="J121" s="5">
        <v>15.789473684210526</v>
      </c>
      <c r="K121" s="5">
        <v>5.3465346534653468</v>
      </c>
      <c r="L121" s="5">
        <v>13.851611908067252</v>
      </c>
      <c r="M121" s="5">
        <v>17.322834645669293</v>
      </c>
      <c r="N121" s="5">
        <v>16.234498308906424</v>
      </c>
      <c r="O121" s="5">
        <v>11.515689757252812</v>
      </c>
      <c r="P121" s="5">
        <v>13.279864921907977</v>
      </c>
      <c r="Q121" s="5">
        <v>26.415094339622641</v>
      </c>
      <c r="R121" s="5">
        <v>13.137254901960786</v>
      </c>
      <c r="S121" s="5">
        <v>5.0666666666666664</v>
      </c>
      <c r="T121" s="5">
        <v>11.096196868008947</v>
      </c>
      <c r="U121" s="5">
        <v>18.097447795823665</v>
      </c>
      <c r="V121" s="5">
        <v>14.824871029052403</v>
      </c>
      <c r="W121" s="5">
        <v>16.113744075829384</v>
      </c>
      <c r="X121" s="5">
        <v>7.4698795180722897</v>
      </c>
      <c r="Y121" s="5">
        <v>17.021276595744681</v>
      </c>
      <c r="Z121" s="5">
        <v>10.56338028169014</v>
      </c>
      <c r="AA121" s="5">
        <v>14.020070838252657</v>
      </c>
      <c r="AB121" s="5">
        <v>12.904957938070522</v>
      </c>
      <c r="AC121" s="5">
        <v>12.269938650306749</v>
      </c>
      <c r="AD121" s="5">
        <v>18.410744264129828</v>
      </c>
      <c r="AE121" s="5">
        <v>16.894977168949772</v>
      </c>
      <c r="AF121" s="5">
        <v>17.592592592592592</v>
      </c>
      <c r="AG121" s="5">
        <v>12.589928057553957</v>
      </c>
      <c r="AH121" s="5">
        <v>14.555765595463138</v>
      </c>
      <c r="AI121" s="5">
        <v>16.679123069257599</v>
      </c>
      <c r="AJ121" s="5">
        <v>9.6</v>
      </c>
      <c r="AK121" s="5">
        <v>9.218146718146718</v>
      </c>
      <c r="AL121" s="5">
        <v>10.734811165845649</v>
      </c>
      <c r="AM121" s="5">
        <v>21.585677749360613</v>
      </c>
      <c r="AN121" s="5">
        <v>20.869565217391305</v>
      </c>
      <c r="AO121" s="5">
        <v>9.014869888475836</v>
      </c>
      <c r="AP121" s="5">
        <v>7.8265468006345849</v>
      </c>
      <c r="AQ121" s="5">
        <v>10.596026490066226</v>
      </c>
      <c r="AR121" s="5">
        <v>10.726383138878434</v>
      </c>
      <c r="AS121" s="5">
        <v>10.575139146567718</v>
      </c>
      <c r="AT121" s="5">
        <v>5.9994521048306089</v>
      </c>
      <c r="AU121" s="5">
        <v>14.125261755187513</v>
      </c>
      <c r="AV121" s="5">
        <v>20.916334661354583</v>
      </c>
      <c r="AW121" s="5">
        <v>13.486176668914363</v>
      </c>
      <c r="AX121" s="5">
        <v>12.680577849117174</v>
      </c>
      <c r="AY121" s="5">
        <v>6.87439379243453</v>
      </c>
      <c r="AZ121" s="5">
        <v>8.2622601279317696</v>
      </c>
      <c r="BA121" s="5">
        <v>12.784398699891659</v>
      </c>
      <c r="BB121" s="5">
        <v>9.8335597826086953</v>
      </c>
      <c r="BC121" s="5">
        <v>10.96388672382437</v>
      </c>
      <c r="BD121" s="5">
        <v>14.285714285714285</v>
      </c>
      <c r="BE121" s="5">
        <v>10.303030303030303</v>
      </c>
      <c r="BF121" s="5">
        <v>15.272727272727273</v>
      </c>
      <c r="BG121" s="5">
        <v>8.9944416371905014</v>
      </c>
      <c r="BH121" s="5">
        <v>14.539007092198581</v>
      </c>
      <c r="BI121" s="5">
        <v>8.5656565656565657</v>
      </c>
      <c r="BJ121" s="5">
        <v>13.669064748201439</v>
      </c>
      <c r="BK121" s="5">
        <v>20.512820512820511</v>
      </c>
      <c r="BL121" s="5">
        <v>11.387900355871885</v>
      </c>
      <c r="BM121" s="5">
        <v>14.960629921259844</v>
      </c>
      <c r="BN121" s="5">
        <v>5.5634402497871136</v>
      </c>
      <c r="BO121" s="5">
        <v>13.942307692307693</v>
      </c>
      <c r="BP121" s="5">
        <v>9.1136079900124844</v>
      </c>
      <c r="BQ121" s="5">
        <v>13.818181818181818</v>
      </c>
      <c r="BR121" s="5">
        <v>7.9545454545454541</v>
      </c>
      <c r="BS121" s="5">
        <v>14.726027397260275</v>
      </c>
      <c r="BT121" s="5">
        <v>12.307692307692308</v>
      </c>
      <c r="BU121" s="5">
        <v>16.977428851815503</v>
      </c>
      <c r="BV121" s="5">
        <v>10.714285714285714</v>
      </c>
      <c r="BW121" s="5">
        <v>7.7905693108342531</v>
      </c>
      <c r="BX121" s="5">
        <v>13.690727451808076</v>
      </c>
      <c r="BY121" s="5">
        <v>13.05707584050039</v>
      </c>
      <c r="BZ121" s="5">
        <v>13.095773381294965</v>
      </c>
      <c r="CA121" s="5">
        <v>6.7883211678832112</v>
      </c>
      <c r="CB121" s="5">
        <v>11.667442943642293</v>
      </c>
      <c r="CC121" s="5">
        <v>24.060150375939848</v>
      </c>
      <c r="CD121" s="5">
        <v>11.269277597402597</v>
      </c>
    </row>
    <row r="122" spans="1:82" x14ac:dyDescent="0.25">
      <c r="A122" s="7">
        <v>119</v>
      </c>
      <c r="B122" s="4" t="s">
        <v>102</v>
      </c>
      <c r="C122" s="5">
        <v>3.2028469750889679</v>
      </c>
      <c r="D122" s="5">
        <v>7.2874493927125501</v>
      </c>
      <c r="E122" s="5">
        <v>5.7871810827629124</v>
      </c>
      <c r="F122" s="5">
        <v>2.9636711281070744</v>
      </c>
      <c r="G122" s="5">
        <v>5.3333333333333339</v>
      </c>
      <c r="H122" s="5">
        <v>4.5454545454545459</v>
      </c>
      <c r="I122" s="5">
        <v>1.6783643576441867</v>
      </c>
      <c r="J122" s="5">
        <v>6.2305295950155761</v>
      </c>
      <c r="K122" s="5">
        <v>1.2638230647709321</v>
      </c>
      <c r="L122" s="5">
        <v>4.4034917555771091</v>
      </c>
      <c r="M122" s="5">
        <v>5.2173913043478262</v>
      </c>
      <c r="N122" s="5">
        <v>5.6842105263157894</v>
      </c>
      <c r="O122" s="5">
        <v>4.895104895104895</v>
      </c>
      <c r="P122" s="5">
        <v>4.9303621169916436</v>
      </c>
      <c r="Q122" s="5">
        <v>9.7643097643097647</v>
      </c>
      <c r="R122" s="5">
        <v>3.5315985130111525</v>
      </c>
      <c r="S122" s="5">
        <v>4.5801526717557248</v>
      </c>
      <c r="T122" s="5">
        <v>3.125</v>
      </c>
      <c r="U122" s="5">
        <v>7.9107505070993911</v>
      </c>
      <c r="V122" s="5">
        <v>5.6647398843930636</v>
      </c>
      <c r="W122" s="5">
        <v>6.481481481481481</v>
      </c>
      <c r="X122" s="5">
        <v>1.8772196854388634</v>
      </c>
      <c r="Y122" s="5">
        <v>6.9672131147540979</v>
      </c>
      <c r="Z122" s="5">
        <v>4.0682414698162725</v>
      </c>
      <c r="AA122" s="5">
        <v>6.3071297989031079</v>
      </c>
      <c r="AB122" s="5">
        <v>5.0392504431501646</v>
      </c>
      <c r="AC122" s="5">
        <v>4.9215406562054209</v>
      </c>
      <c r="AD122" s="5">
        <v>6.535211267605634</v>
      </c>
      <c r="AE122" s="5">
        <v>5.8823529411764701</v>
      </c>
      <c r="AF122" s="5">
        <v>3.4482758620689653</v>
      </c>
      <c r="AG122" s="5">
        <v>4.7505938242280283</v>
      </c>
      <c r="AH122" s="5">
        <v>7.0450097847358117</v>
      </c>
      <c r="AI122" s="5">
        <v>5.6049311926605503</v>
      </c>
      <c r="AJ122" s="5">
        <v>3.1390134529147984</v>
      </c>
      <c r="AK122" s="5">
        <v>2.4745269286754001</v>
      </c>
      <c r="AL122" s="5">
        <v>3.3118675252989878</v>
      </c>
      <c r="AM122" s="5">
        <v>7.7679958570688772</v>
      </c>
      <c r="AN122" s="5">
        <v>5</v>
      </c>
      <c r="AO122" s="5">
        <v>2.7210884353741496</v>
      </c>
      <c r="AP122" s="5">
        <v>1.9423190111830488</v>
      </c>
      <c r="AQ122" s="5">
        <v>3.041825095057034</v>
      </c>
      <c r="AR122" s="5">
        <v>3.0098280098280097</v>
      </c>
      <c r="AS122" s="5">
        <v>3.0292942743009319</v>
      </c>
      <c r="AT122" s="5">
        <v>2.7752081406105455</v>
      </c>
      <c r="AU122" s="5">
        <v>5.874649204864359</v>
      </c>
      <c r="AV122" s="5">
        <v>7.7984817115251905</v>
      </c>
      <c r="AW122" s="5">
        <v>5.61622464898596</v>
      </c>
      <c r="AX122" s="5">
        <v>4.8746518105849583</v>
      </c>
      <c r="AY122" s="5">
        <v>1.8408437200383507</v>
      </c>
      <c r="AZ122" s="5">
        <v>2.6662277814351545</v>
      </c>
      <c r="BA122" s="5">
        <v>5.0102249488752557</v>
      </c>
      <c r="BB122" s="5">
        <v>3.7048192771084336</v>
      </c>
      <c r="BC122" s="5">
        <v>4.5422943221320979</v>
      </c>
      <c r="BD122" s="5">
        <v>3.8071065989847721</v>
      </c>
      <c r="BE122" s="5">
        <v>2.9227557411273484</v>
      </c>
      <c r="BF122" s="5">
        <v>5.5016181229773462</v>
      </c>
      <c r="BG122" s="5">
        <v>2.5735294117647056</v>
      </c>
      <c r="BH122" s="5">
        <v>9.0225563909774422</v>
      </c>
      <c r="BI122" s="5">
        <v>3.0828516377649327</v>
      </c>
      <c r="BJ122" s="5">
        <v>11.184210526315789</v>
      </c>
      <c r="BK122" s="5">
        <v>0</v>
      </c>
      <c r="BL122" s="5">
        <v>3.8512616201859231</v>
      </c>
      <c r="BM122" s="5">
        <v>5.7142857142857144</v>
      </c>
      <c r="BN122" s="5">
        <v>1.647875108412836</v>
      </c>
      <c r="BO122" s="5">
        <v>4.7826086956521738</v>
      </c>
      <c r="BP122" s="5">
        <v>3.2091097308488616</v>
      </c>
      <c r="BQ122" s="5">
        <v>4.5652173913043477</v>
      </c>
      <c r="BR122" s="5">
        <v>2.5210084033613445</v>
      </c>
      <c r="BS122" s="5">
        <v>4.337050805452292</v>
      </c>
      <c r="BT122" s="5">
        <v>3.790983606557377</v>
      </c>
      <c r="BU122" s="5">
        <v>7.2007200720072007</v>
      </c>
      <c r="BV122" s="5">
        <v>0</v>
      </c>
      <c r="BW122" s="5">
        <v>2.0301381331100878</v>
      </c>
      <c r="BX122" s="5">
        <v>4.2300066093853266</v>
      </c>
      <c r="BY122" s="5">
        <v>4.7077922077922079</v>
      </c>
      <c r="BZ122" s="5">
        <v>5.2727019110057194</v>
      </c>
      <c r="CA122" s="5">
        <v>3.0372057706909641</v>
      </c>
      <c r="CB122" s="5">
        <v>4.0577716643741404</v>
      </c>
      <c r="CC122" s="5">
        <v>8.8235294117647065</v>
      </c>
      <c r="CD122" s="5">
        <v>4.1364287419431847</v>
      </c>
    </row>
    <row r="123" spans="1:82" x14ac:dyDescent="0.25">
      <c r="A123" s="7">
        <v>120</v>
      </c>
      <c r="B123" s="4" t="s">
        <v>103</v>
      </c>
      <c r="C123" s="5">
        <v>10.92436974789916</v>
      </c>
      <c r="D123" s="5">
        <v>15.637860082304528</v>
      </c>
      <c r="E123" s="5">
        <v>12.692867540029113</v>
      </c>
      <c r="F123" s="5">
        <v>7.0991432068543459</v>
      </c>
      <c r="G123" s="5">
        <v>13.249211356466878</v>
      </c>
      <c r="H123" s="5">
        <v>11.289147851420248</v>
      </c>
      <c r="I123" s="5">
        <v>4.6901172529313229</v>
      </c>
      <c r="J123" s="5">
        <v>15.849056603773585</v>
      </c>
      <c r="K123" s="5">
        <v>3.913264441809249</v>
      </c>
      <c r="L123" s="5">
        <v>11.232922921234611</v>
      </c>
      <c r="M123" s="5">
        <v>19.19191919191919</v>
      </c>
      <c r="N123" s="5">
        <v>18.181818181818183</v>
      </c>
      <c r="O123" s="5">
        <v>12.462189957652752</v>
      </c>
      <c r="P123" s="5">
        <v>13.5695067264574</v>
      </c>
      <c r="Q123" s="5">
        <v>23.868312757201647</v>
      </c>
      <c r="R123" s="5">
        <v>14.223194748358861</v>
      </c>
      <c r="S123" s="5">
        <v>12.871287128712872</v>
      </c>
      <c r="T123" s="5">
        <v>7.5073050123623277</v>
      </c>
      <c r="U123" s="5">
        <v>17.897371714643302</v>
      </c>
      <c r="V123" s="5">
        <v>12.253829321663019</v>
      </c>
      <c r="W123" s="5">
        <v>21.666666666666668</v>
      </c>
      <c r="X123" s="5">
        <v>5.5849889624724067</v>
      </c>
      <c r="Y123" s="5">
        <v>21.965317919075144</v>
      </c>
      <c r="Z123" s="5">
        <v>13.934426229508196</v>
      </c>
      <c r="AA123" s="5">
        <v>12.218370883882148</v>
      </c>
      <c r="AB123" s="5">
        <v>13.604100946372238</v>
      </c>
      <c r="AC123" s="5">
        <v>10.017486884836373</v>
      </c>
      <c r="AD123" s="5">
        <v>16.136495083863505</v>
      </c>
      <c r="AE123" s="5">
        <v>17.733990147783253</v>
      </c>
      <c r="AF123" s="5">
        <v>20</v>
      </c>
      <c r="AG123" s="5">
        <v>10.800385728061716</v>
      </c>
      <c r="AH123" s="5">
        <v>14.925373134328357</v>
      </c>
      <c r="AI123" s="5">
        <v>15.473810475809676</v>
      </c>
      <c r="AJ123" s="5">
        <v>6.5217391304347823</v>
      </c>
      <c r="AK123" s="5">
        <v>7.139161924469736</v>
      </c>
      <c r="AL123" s="5">
        <v>7.6767676767676765</v>
      </c>
      <c r="AM123" s="5">
        <v>18.112244897959183</v>
      </c>
      <c r="AN123" s="5">
        <v>19.469026548672566</v>
      </c>
      <c r="AO123" s="5">
        <v>9.3617021276595747</v>
      </c>
      <c r="AP123" s="5">
        <v>5.5306427503736915</v>
      </c>
      <c r="AQ123" s="5">
        <v>9.9173553719008272</v>
      </c>
      <c r="AR123" s="5">
        <v>9.2440266353309841</v>
      </c>
      <c r="AS123" s="5">
        <v>8.6092715231788084</v>
      </c>
      <c r="AT123" s="5">
        <v>5.0277086177817045</v>
      </c>
      <c r="AU123" s="5">
        <v>15.00304940028461</v>
      </c>
      <c r="AV123" s="5">
        <v>15.879828326180256</v>
      </c>
      <c r="AW123" s="5">
        <v>15.314569536423841</v>
      </c>
      <c r="AX123" s="5">
        <v>15.492957746478872</v>
      </c>
      <c r="AY123" s="5">
        <v>5.2982008783113761</v>
      </c>
      <c r="AZ123" s="5">
        <v>6.6902366059287468</v>
      </c>
      <c r="BA123" s="5">
        <v>11.482720178372352</v>
      </c>
      <c r="BB123" s="5">
        <v>8.79560219890055</v>
      </c>
      <c r="BC123" s="5">
        <v>10.448204214900564</v>
      </c>
      <c r="BD123" s="5">
        <v>13.656387665198238</v>
      </c>
      <c r="BE123" s="5">
        <v>10.526315789473683</v>
      </c>
      <c r="BF123" s="5">
        <v>15.891472868217054</v>
      </c>
      <c r="BG123" s="5">
        <v>6.3109581181870338</v>
      </c>
      <c r="BH123" s="5">
        <v>15.481171548117153</v>
      </c>
      <c r="BI123" s="5">
        <v>6.9387755102040813</v>
      </c>
      <c r="BJ123" s="5">
        <v>15.873015873015872</v>
      </c>
      <c r="BK123" s="5">
        <v>0</v>
      </c>
      <c r="BL123" s="5">
        <v>12.215320910973086</v>
      </c>
      <c r="BM123" s="5">
        <v>18.260869565217391</v>
      </c>
      <c r="BN123" s="5">
        <v>3.702835715959691</v>
      </c>
      <c r="BO123" s="5">
        <v>17.834394904458598</v>
      </c>
      <c r="BP123" s="5">
        <v>5.7692307692307692</v>
      </c>
      <c r="BQ123" s="5">
        <v>15.355086372360843</v>
      </c>
      <c r="BR123" s="5">
        <v>8.791208791208792</v>
      </c>
      <c r="BS123" s="5">
        <v>14.169381107491857</v>
      </c>
      <c r="BT123" s="5">
        <v>10.985277463193659</v>
      </c>
      <c r="BU123" s="5">
        <v>14.918918918918919</v>
      </c>
      <c r="BV123" s="5">
        <v>27.777777777777779</v>
      </c>
      <c r="BW123" s="5">
        <v>5.9870832606039448</v>
      </c>
      <c r="BX123" s="5">
        <v>11.102638401708099</v>
      </c>
      <c r="BY123" s="5">
        <v>11.229000884173299</v>
      </c>
      <c r="BZ123" s="5">
        <v>14.031902476980937</v>
      </c>
      <c r="CA123" s="5">
        <v>4.8900462962962967</v>
      </c>
      <c r="CB123" s="5">
        <v>10.012330456226879</v>
      </c>
      <c r="CC123" s="5">
        <v>28.125</v>
      </c>
      <c r="CD123" s="5">
        <v>9.9146991702892606</v>
      </c>
    </row>
    <row r="124" spans="1:82" x14ac:dyDescent="0.25">
      <c r="A124" s="7">
        <v>121</v>
      </c>
      <c r="B124" s="4" t="s">
        <v>104</v>
      </c>
      <c r="C124" s="5">
        <v>4.1118421052631584</v>
      </c>
      <c r="D124" s="5">
        <v>9.9029126213592242</v>
      </c>
      <c r="E124" s="5">
        <v>6.7737003058103973</v>
      </c>
      <c r="F124" s="5">
        <v>3.5375583320788802</v>
      </c>
      <c r="G124" s="5">
        <v>6.579727326615294</v>
      </c>
      <c r="H124" s="5">
        <v>5.6220891550232865</v>
      </c>
      <c r="I124" s="5">
        <v>1.9645494830132941</v>
      </c>
      <c r="J124" s="5">
        <v>6.5548780487804876</v>
      </c>
      <c r="K124" s="5">
        <v>1.5524487520370529</v>
      </c>
      <c r="L124" s="5">
        <v>5.6015399422521659</v>
      </c>
      <c r="M124" s="5">
        <v>3.873239436619718</v>
      </c>
      <c r="N124" s="5">
        <v>5.8242843040473842</v>
      </c>
      <c r="O124" s="5">
        <v>5.6834742057709127</v>
      </c>
      <c r="P124" s="5">
        <v>5.5210552558814197</v>
      </c>
      <c r="Q124" s="5">
        <v>10.858995137763371</v>
      </c>
      <c r="R124" s="5">
        <v>3.9404553415061292</v>
      </c>
      <c r="S124" s="5">
        <v>4.8721071863580994</v>
      </c>
      <c r="T124" s="5">
        <v>4.3099424303718683</v>
      </c>
      <c r="U124" s="5">
        <v>8.8179218303145852</v>
      </c>
      <c r="V124" s="5">
        <v>6.2135395468728802</v>
      </c>
      <c r="W124" s="5">
        <v>8.8888888888888893</v>
      </c>
      <c r="X124" s="5">
        <v>2.1321173280749321</v>
      </c>
      <c r="Y124" s="5">
        <v>7.6162215628091001</v>
      </c>
      <c r="Z124" s="5">
        <v>4.918032786885246</v>
      </c>
      <c r="AA124" s="5">
        <v>6.9205197944998496</v>
      </c>
      <c r="AB124" s="5">
        <v>6.0486359708677941</v>
      </c>
      <c r="AC124" s="5">
        <v>5.9857681038091251</v>
      </c>
      <c r="AD124" s="5">
        <v>7.2509960159362548</v>
      </c>
      <c r="AE124" s="5">
        <v>7.7598828696925333</v>
      </c>
      <c r="AF124" s="5">
        <v>5.5944055944055942</v>
      </c>
      <c r="AG124" s="5">
        <v>4.9015009380863042</v>
      </c>
      <c r="AH124" s="5">
        <v>6.8058076225045365</v>
      </c>
      <c r="AI124" s="5">
        <v>7.0575082104674722</v>
      </c>
      <c r="AJ124" s="5">
        <v>5.3376906318082789</v>
      </c>
      <c r="AK124" s="5">
        <v>3.0531609195402298</v>
      </c>
      <c r="AL124" s="5">
        <v>3.9898320070733866</v>
      </c>
      <c r="AM124" s="5">
        <v>9.7124117053481331</v>
      </c>
      <c r="AN124" s="5">
        <v>4.8991354466858787</v>
      </c>
      <c r="AO124" s="5">
        <v>3.7216828478964405</v>
      </c>
      <c r="AP124" s="5">
        <v>2.3836074714245887</v>
      </c>
      <c r="AQ124" s="5">
        <v>3.5363457760314341</v>
      </c>
      <c r="AR124" s="5">
        <v>3.9963110974485092</v>
      </c>
      <c r="AS124" s="5">
        <v>3.8309324046224473</v>
      </c>
      <c r="AT124" s="5">
        <v>3.1287399555479571</v>
      </c>
      <c r="AU124" s="5">
        <v>6.5696120888233667</v>
      </c>
      <c r="AV124" s="5">
        <v>8.0338983050847457</v>
      </c>
      <c r="AW124" s="5">
        <v>6.4586357039187234</v>
      </c>
      <c r="AX124" s="5">
        <v>5.7922769640479359</v>
      </c>
      <c r="AY124" s="5">
        <v>2.4804177545691903</v>
      </c>
      <c r="AZ124" s="5">
        <v>2.9463290332855552</v>
      </c>
      <c r="BA124" s="5">
        <v>5.9255631733594516</v>
      </c>
      <c r="BB124" s="5">
        <v>4.8339700264472523</v>
      </c>
      <c r="BC124" s="5">
        <v>4.9741388797182786</v>
      </c>
      <c r="BD124" s="5">
        <v>5.9302325581395348</v>
      </c>
      <c r="BE124" s="5">
        <v>3.6687631027253671</v>
      </c>
      <c r="BF124" s="5">
        <v>7.2674418604651168</v>
      </c>
      <c r="BG124" s="5">
        <v>3.4444195929322294</v>
      </c>
      <c r="BH124" s="5">
        <v>9.1269841269841265</v>
      </c>
      <c r="BI124" s="5">
        <v>3.8547308059891683</v>
      </c>
      <c r="BJ124" s="5">
        <v>10.179640718562874</v>
      </c>
      <c r="BK124" s="5">
        <v>2.6086956521739131</v>
      </c>
      <c r="BL124" s="5">
        <v>5.1216389244558256</v>
      </c>
      <c r="BM124" s="5">
        <v>6.9351230425055936</v>
      </c>
      <c r="BN124" s="5">
        <v>2.0172257479601088</v>
      </c>
      <c r="BO124" s="5">
        <v>5.9447983014862</v>
      </c>
      <c r="BP124" s="5">
        <v>4.1309823677581861</v>
      </c>
      <c r="BQ124" s="5">
        <v>6.6140177690029613</v>
      </c>
      <c r="BR124" s="5">
        <v>6.3670411985018731</v>
      </c>
      <c r="BS124" s="5">
        <v>6.0660660660660666</v>
      </c>
      <c r="BT124" s="5">
        <v>4.1432225063938617</v>
      </c>
      <c r="BU124" s="5">
        <v>7.815892314372558</v>
      </c>
      <c r="BV124" s="5">
        <v>3.5714285714285712</v>
      </c>
      <c r="BW124" s="5">
        <v>2.3313135462668173</v>
      </c>
      <c r="BX124" s="5">
        <v>5.5924473957916634</v>
      </c>
      <c r="BY124" s="5">
        <v>6.0790273556231007</v>
      </c>
      <c r="BZ124" s="5">
        <v>6.0391475716480727</v>
      </c>
      <c r="CA124" s="5">
        <v>3.0807660283097418</v>
      </c>
      <c r="CB124" s="5">
        <v>4.588468309859155</v>
      </c>
      <c r="CC124" s="5">
        <v>10.423452768729643</v>
      </c>
      <c r="CD124" s="5">
        <v>4.9117289727775297</v>
      </c>
    </row>
    <row r="125" spans="1:82" x14ac:dyDescent="0.25">
      <c r="A125" s="2">
        <v>122</v>
      </c>
      <c r="B125" s="4" t="s">
        <v>105</v>
      </c>
      <c r="C125" s="5">
        <v>11.471861471861471</v>
      </c>
      <c r="D125" s="5">
        <v>17.827868852459016</v>
      </c>
      <c r="E125" s="5">
        <v>13.210059171597631</v>
      </c>
      <c r="F125" s="5">
        <v>8.4001187295933502</v>
      </c>
      <c r="G125" s="5">
        <v>15.233785822021115</v>
      </c>
      <c r="H125" s="5">
        <v>11.842105263157894</v>
      </c>
      <c r="I125" s="5">
        <v>5.7714958775029448</v>
      </c>
      <c r="J125" s="5">
        <v>16.022099447513813</v>
      </c>
      <c r="K125" s="5">
        <v>4.6355953476696516</v>
      </c>
      <c r="L125" s="5">
        <v>12.599629659447709</v>
      </c>
      <c r="M125" s="5">
        <v>17.241379310344829</v>
      </c>
      <c r="N125" s="5">
        <v>17.237442922374431</v>
      </c>
      <c r="O125" s="5">
        <v>12.016141085039605</v>
      </c>
      <c r="P125" s="5">
        <v>13.416543446116377</v>
      </c>
      <c r="Q125" s="5">
        <v>25.736738703339885</v>
      </c>
      <c r="R125" s="5">
        <v>13.4375</v>
      </c>
      <c r="S125" s="5">
        <v>9.024745269286754</v>
      </c>
      <c r="T125" s="5">
        <v>9.3091072229699421</v>
      </c>
      <c r="U125" s="5">
        <v>17.928528164748634</v>
      </c>
      <c r="V125" s="5">
        <v>13.479623824451412</v>
      </c>
      <c r="W125" s="5">
        <v>17.994858611825194</v>
      </c>
      <c r="X125" s="5">
        <v>6.5764874078961837</v>
      </c>
      <c r="Y125" s="5">
        <v>18.380462724935732</v>
      </c>
      <c r="Z125" s="5">
        <v>11.920529801324504</v>
      </c>
      <c r="AA125" s="5">
        <v>13.101838342573679</v>
      </c>
      <c r="AB125" s="5">
        <v>13.187019320952917</v>
      </c>
      <c r="AC125" s="5">
        <v>11.171628396360711</v>
      </c>
      <c r="AD125" s="5">
        <v>17.217787913340935</v>
      </c>
      <c r="AE125" s="5">
        <v>16.745283018867923</v>
      </c>
      <c r="AF125" s="5">
        <v>18.932038834951456</v>
      </c>
      <c r="AG125" s="5">
        <v>11.667826490373463</v>
      </c>
      <c r="AH125" s="5">
        <v>15.217391304347828</v>
      </c>
      <c r="AI125" s="5">
        <v>16.088328075709779</v>
      </c>
      <c r="AJ125" s="5">
        <v>8.662900188323917</v>
      </c>
      <c r="AK125" s="5">
        <v>8.1752371442835745</v>
      </c>
      <c r="AL125" s="5">
        <v>9.3364776503376579</v>
      </c>
      <c r="AM125" s="5">
        <v>19.846743295019156</v>
      </c>
      <c r="AN125" s="5">
        <v>20.689655172413794</v>
      </c>
      <c r="AO125" s="5">
        <v>9.1135458167330672</v>
      </c>
      <c r="AP125" s="5">
        <v>6.7283431455004203</v>
      </c>
      <c r="AQ125" s="5">
        <v>8.9552238805970141</v>
      </c>
      <c r="AR125" s="5">
        <v>10.013453776667307</v>
      </c>
      <c r="AS125" s="5">
        <v>9.5892600287677805</v>
      </c>
      <c r="AT125" s="5">
        <v>5.4805061559507529</v>
      </c>
      <c r="AU125" s="5">
        <v>14.518664047151278</v>
      </c>
      <c r="AV125" s="5">
        <v>18.417415342087075</v>
      </c>
      <c r="AW125" s="5">
        <v>14.184923876717415</v>
      </c>
      <c r="AX125" s="5">
        <v>14.475873544093179</v>
      </c>
      <c r="AY125" s="5">
        <v>6.0964453737584945</v>
      </c>
      <c r="AZ125" s="5">
        <v>7.4737409103151089</v>
      </c>
      <c r="BA125" s="5">
        <v>12.068019747668677</v>
      </c>
      <c r="BB125" s="5">
        <v>9.27219183845183</v>
      </c>
      <c r="BC125" s="5">
        <v>10.677589558455985</v>
      </c>
      <c r="BD125" s="5">
        <v>15.0093808630394</v>
      </c>
      <c r="BE125" s="5">
        <v>10.719754977029096</v>
      </c>
      <c r="BF125" s="5">
        <v>15.572232645403378</v>
      </c>
      <c r="BG125" s="5">
        <v>7.813754348407814</v>
      </c>
      <c r="BH125" s="5">
        <v>14.611005692599621</v>
      </c>
      <c r="BI125" s="5">
        <v>7.6997485006771127</v>
      </c>
      <c r="BJ125" s="5">
        <v>16.030534351145036</v>
      </c>
      <c r="BK125" s="5">
        <v>12.790697674418606</v>
      </c>
      <c r="BL125" s="5">
        <v>11.486486486486488</v>
      </c>
      <c r="BM125" s="5">
        <v>16.272600834492351</v>
      </c>
      <c r="BN125" s="5">
        <v>4.5005769970509046</v>
      </c>
      <c r="BO125" s="5">
        <v>15.193370165745856</v>
      </c>
      <c r="BP125" s="5">
        <v>7.4697173620457606</v>
      </c>
      <c r="BQ125" s="5">
        <v>14.111006585136407</v>
      </c>
      <c r="BR125" s="5">
        <v>9.6045197740112993</v>
      </c>
      <c r="BS125" s="5">
        <v>14.011676396997498</v>
      </c>
      <c r="BT125" s="5">
        <v>11.111111111111111</v>
      </c>
      <c r="BU125" s="5">
        <v>16.342213114754099</v>
      </c>
      <c r="BV125" s="5">
        <v>15.079365079365079</v>
      </c>
      <c r="BW125" s="5">
        <v>6.93880930694709</v>
      </c>
      <c r="BX125" s="5">
        <v>12.430494585894058</v>
      </c>
      <c r="BY125" s="5">
        <v>12.432656444260257</v>
      </c>
      <c r="BZ125" s="5">
        <v>13.545744744925617</v>
      </c>
      <c r="CA125" s="5">
        <v>5.7999033349444176</v>
      </c>
      <c r="CB125" s="5">
        <v>10.918024928092041</v>
      </c>
      <c r="CC125" s="5">
        <v>25.106382978723403</v>
      </c>
      <c r="CD125" s="5">
        <v>10.606700468685633</v>
      </c>
    </row>
    <row r="126" spans="1:82" x14ac:dyDescent="0.25">
      <c r="A126" s="7">
        <v>123</v>
      </c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</row>
    <row r="127" spans="1:82" x14ac:dyDescent="0.25">
      <c r="A127" s="7">
        <v>124</v>
      </c>
      <c r="B127" s="8" t="s">
        <v>108</v>
      </c>
    </row>
    <row r="128" spans="1:82" x14ac:dyDescent="0.25">
      <c r="A128" s="7">
        <v>125</v>
      </c>
      <c r="B128" s="73" t="s">
        <v>327</v>
      </c>
      <c r="C128" s="6">
        <v>76</v>
      </c>
      <c r="D128" s="3">
        <v>46</v>
      </c>
      <c r="E128" s="3">
        <v>2023</v>
      </c>
      <c r="F128" s="3">
        <v>3220</v>
      </c>
      <c r="G128" s="3">
        <v>243</v>
      </c>
      <c r="H128" s="3">
        <v>562</v>
      </c>
      <c r="I128" s="3">
        <v>3480</v>
      </c>
      <c r="J128" s="3">
        <v>59</v>
      </c>
      <c r="K128" s="3">
        <v>8179</v>
      </c>
      <c r="L128" s="3">
        <v>4817</v>
      </c>
      <c r="M128" s="3">
        <v>35</v>
      </c>
      <c r="N128" s="3">
        <v>216</v>
      </c>
      <c r="O128" s="3">
        <v>1708</v>
      </c>
      <c r="P128" s="3">
        <v>7450</v>
      </c>
      <c r="Q128" s="3">
        <v>69</v>
      </c>
      <c r="R128" s="3">
        <v>132</v>
      </c>
      <c r="S128" s="3">
        <v>84</v>
      </c>
      <c r="T128" s="3">
        <v>4012</v>
      </c>
      <c r="U128" s="3">
        <v>151</v>
      </c>
      <c r="V128" s="3">
        <v>2014</v>
      </c>
      <c r="W128" s="3">
        <v>41</v>
      </c>
      <c r="X128" s="3">
        <v>5139</v>
      </c>
      <c r="Y128" s="3">
        <v>70</v>
      </c>
      <c r="Z128" s="3">
        <v>257</v>
      </c>
      <c r="AA128" s="3">
        <v>1696</v>
      </c>
      <c r="AB128" s="3">
        <v>4038</v>
      </c>
      <c r="AC128" s="3">
        <v>5660</v>
      </c>
      <c r="AD128" s="3">
        <v>561</v>
      </c>
      <c r="AE128" s="3">
        <v>87</v>
      </c>
      <c r="AF128" s="3">
        <v>21</v>
      </c>
      <c r="AG128" s="3">
        <v>1789</v>
      </c>
      <c r="AH128" s="3">
        <v>128</v>
      </c>
      <c r="AI128" s="3">
        <v>5192</v>
      </c>
      <c r="AJ128" s="3">
        <v>98</v>
      </c>
      <c r="AK128" s="3">
        <v>3584</v>
      </c>
      <c r="AL128" s="3">
        <v>3813</v>
      </c>
      <c r="AM128" s="3">
        <v>700</v>
      </c>
      <c r="AN128" s="3">
        <v>44</v>
      </c>
      <c r="AO128" s="3">
        <v>707</v>
      </c>
      <c r="AP128" s="3">
        <v>4075</v>
      </c>
      <c r="AQ128" s="3">
        <v>33</v>
      </c>
      <c r="AR128" s="3">
        <v>2228</v>
      </c>
      <c r="AS128" s="3">
        <v>2236</v>
      </c>
      <c r="AT128" s="3">
        <v>13953</v>
      </c>
      <c r="AU128" s="3">
        <v>3453</v>
      </c>
      <c r="AV128" s="3">
        <v>333</v>
      </c>
      <c r="AW128" s="3">
        <v>480</v>
      </c>
      <c r="AX128" s="3">
        <v>152</v>
      </c>
      <c r="AY128" s="3">
        <v>9271</v>
      </c>
      <c r="AZ128" s="3">
        <v>3456</v>
      </c>
      <c r="BA128" s="3">
        <v>442</v>
      </c>
      <c r="BB128" s="3">
        <v>4792</v>
      </c>
      <c r="BC128" s="3">
        <v>2172</v>
      </c>
      <c r="BD128" s="3">
        <v>107</v>
      </c>
      <c r="BE128" s="3">
        <v>105</v>
      </c>
      <c r="BF128" s="3">
        <v>82</v>
      </c>
      <c r="BG128" s="3">
        <v>1646</v>
      </c>
      <c r="BH128" s="3">
        <v>47</v>
      </c>
      <c r="BI128" s="3">
        <v>2290</v>
      </c>
      <c r="BJ128" s="3">
        <v>40</v>
      </c>
      <c r="BK128" s="3">
        <v>39</v>
      </c>
      <c r="BL128" s="3">
        <v>162</v>
      </c>
      <c r="BM128" s="3">
        <v>70</v>
      </c>
      <c r="BN128" s="3">
        <v>4201</v>
      </c>
      <c r="BO128" s="3">
        <v>50</v>
      </c>
      <c r="BP128" s="3">
        <v>538</v>
      </c>
      <c r="BQ128" s="3">
        <v>131</v>
      </c>
      <c r="BR128" s="3">
        <v>27</v>
      </c>
      <c r="BS128" s="3">
        <v>165</v>
      </c>
      <c r="BT128" s="3">
        <v>286</v>
      </c>
      <c r="BU128" s="3">
        <v>244</v>
      </c>
      <c r="BV128" s="3">
        <v>10</v>
      </c>
      <c r="BW128" s="3">
        <v>6848</v>
      </c>
      <c r="BX128" s="3">
        <v>4854</v>
      </c>
      <c r="BY128" s="3">
        <v>293</v>
      </c>
      <c r="BZ128" s="3">
        <v>5630</v>
      </c>
      <c r="CA128" s="3">
        <v>2638</v>
      </c>
      <c r="CB128" s="3">
        <v>2234</v>
      </c>
      <c r="CC128" s="3">
        <v>25</v>
      </c>
      <c r="CD128" s="3">
        <v>152067</v>
      </c>
    </row>
    <row r="129" spans="1:82" x14ac:dyDescent="0.25">
      <c r="A129" s="2">
        <v>126</v>
      </c>
      <c r="B129" s="4" t="s">
        <v>328</v>
      </c>
      <c r="C129" s="5">
        <v>17.002237136465325</v>
      </c>
      <c r="D129" s="5">
        <v>9.5435684647302903</v>
      </c>
      <c r="E129" s="5">
        <v>30.512820512820515</v>
      </c>
      <c r="F129" s="5">
        <v>48.145933014354064</v>
      </c>
      <c r="G129" s="5">
        <v>17.96008869179601</v>
      </c>
      <c r="H129" s="5">
        <v>20.661764705882351</v>
      </c>
      <c r="I129" s="5">
        <v>63.089195068890504</v>
      </c>
      <c r="J129" s="5">
        <v>10.611510791366907</v>
      </c>
      <c r="K129" s="5">
        <v>68.323448333472555</v>
      </c>
      <c r="L129" s="5">
        <v>40.543725275650203</v>
      </c>
      <c r="M129" s="5">
        <v>17.073170731707318</v>
      </c>
      <c r="N129" s="5">
        <v>12.307692307692308</v>
      </c>
      <c r="O129" s="5">
        <v>25.804502190663243</v>
      </c>
      <c r="P129" s="5">
        <v>33.008418254319892</v>
      </c>
      <c r="Q129" s="5">
        <v>12.969924812030076</v>
      </c>
      <c r="R129" s="5">
        <v>13.387423935091277</v>
      </c>
      <c r="S129" s="5">
        <v>12.209302325581394</v>
      </c>
      <c r="T129" s="5">
        <v>49.4210396649421</v>
      </c>
      <c r="U129" s="5">
        <v>8.8355763604447048</v>
      </c>
      <c r="V129" s="5">
        <v>27.611735673156019</v>
      </c>
      <c r="W129" s="5">
        <v>10.594315245478036</v>
      </c>
      <c r="X129" s="5">
        <v>60.056094425616457</v>
      </c>
      <c r="Y129" s="5">
        <v>8.7719298245614024</v>
      </c>
      <c r="Z129" s="5">
        <v>22.484689413823272</v>
      </c>
      <c r="AA129" s="5">
        <v>24.842536985498757</v>
      </c>
      <c r="AB129" s="5">
        <v>40.095323205242778</v>
      </c>
      <c r="AC129" s="5">
        <v>35.909148585204925</v>
      </c>
      <c r="AD129" s="5">
        <v>16.204506065857885</v>
      </c>
      <c r="AE129" s="5">
        <v>19.638826185101578</v>
      </c>
      <c r="AF129" s="5">
        <v>9.4170403587443943</v>
      </c>
      <c r="AG129" s="5">
        <v>42.524364154979793</v>
      </c>
      <c r="AH129" s="5">
        <v>12.307692307692308</v>
      </c>
      <c r="AI129" s="5">
        <v>34.377276037873273</v>
      </c>
      <c r="AJ129" s="5">
        <v>17.073170731707318</v>
      </c>
      <c r="AK129" s="5">
        <v>44.699426290845594</v>
      </c>
      <c r="AL129" s="5">
        <v>40.841902313624679</v>
      </c>
      <c r="AM129" s="5">
        <v>18.139414356050789</v>
      </c>
      <c r="AN129" s="5">
        <v>17.959183673469386</v>
      </c>
      <c r="AO129" s="5">
        <v>32.342177493138152</v>
      </c>
      <c r="AP129" s="5">
        <v>56.913407821229043</v>
      </c>
      <c r="AQ129" s="5">
        <v>12.313432835820896</v>
      </c>
      <c r="AR129" s="5">
        <v>48.235548820090926</v>
      </c>
      <c r="AS129" s="5">
        <v>35.599426842859415</v>
      </c>
      <c r="AT129" s="5">
        <v>67.020510110956337</v>
      </c>
      <c r="AU129" s="5">
        <v>33.932783018867923</v>
      </c>
      <c r="AV129" s="5">
        <v>11.909871244635193</v>
      </c>
      <c r="AW129" s="5">
        <v>17.627616599338964</v>
      </c>
      <c r="AX129" s="5">
        <v>12.337662337662337</v>
      </c>
      <c r="AY129" s="5">
        <v>64.00856117094726</v>
      </c>
      <c r="AZ129" s="5">
        <v>48.641801548205486</v>
      </c>
      <c r="BA129" s="5">
        <v>24.259055982436884</v>
      </c>
      <c r="BB129" s="5">
        <v>45.224613061532651</v>
      </c>
      <c r="BC129" s="5">
        <v>28.127428127428129</v>
      </c>
      <c r="BD129" s="5">
        <v>19.210053859964095</v>
      </c>
      <c r="BE129" s="5">
        <v>15.151515151515152</v>
      </c>
      <c r="BF129" s="5">
        <v>14.828209764918626</v>
      </c>
      <c r="BG129" s="5">
        <v>42.097186700767267</v>
      </c>
      <c r="BH129" s="5">
        <v>9.1976516634050878</v>
      </c>
      <c r="BI129" s="5">
        <v>51.402918069584736</v>
      </c>
      <c r="BJ129" s="5">
        <v>15.625</v>
      </c>
      <c r="BK129" s="5">
        <v>41.05263157894737</v>
      </c>
      <c r="BL129" s="5">
        <v>15.111940298507461</v>
      </c>
      <c r="BM129" s="5">
        <v>9.9150141643059495</v>
      </c>
      <c r="BN129" s="5">
        <v>61.025566531086575</v>
      </c>
      <c r="BO129" s="5">
        <v>13.966480446927374</v>
      </c>
      <c r="BP129" s="5">
        <v>35.582010582010582</v>
      </c>
      <c r="BQ129" s="5">
        <v>12.906403940886699</v>
      </c>
      <c r="BR129" s="5">
        <v>13.917525773195877</v>
      </c>
      <c r="BS129" s="5">
        <v>13.306451612903224</v>
      </c>
      <c r="BT129" s="5">
        <v>16.589327146171691</v>
      </c>
      <c r="BU129" s="5">
        <v>12.557900154400411</v>
      </c>
      <c r="BV129" s="5">
        <v>7.8125</v>
      </c>
      <c r="BW129" s="5">
        <v>58.315592267733976</v>
      </c>
      <c r="BX129" s="5">
        <v>36.870489935434861</v>
      </c>
      <c r="BY129" s="5">
        <v>11.82405165456013</v>
      </c>
      <c r="BZ129" s="5">
        <v>35.333249654826162</v>
      </c>
      <c r="CA129" s="5">
        <v>53.957864593986507</v>
      </c>
      <c r="CB129" s="5">
        <v>26.34433962264151</v>
      </c>
      <c r="CC129" s="5">
        <v>11.261261261261261</v>
      </c>
      <c r="CD129" s="5">
        <v>40.699781335060528</v>
      </c>
    </row>
    <row r="130" spans="1:82" x14ac:dyDescent="0.25">
      <c r="A130" s="2">
        <v>127</v>
      </c>
      <c r="B130" s="6" t="s">
        <v>329</v>
      </c>
      <c r="C130" s="6">
        <v>70</v>
      </c>
      <c r="D130" s="3">
        <v>39</v>
      </c>
      <c r="E130" s="3">
        <v>646</v>
      </c>
      <c r="F130" s="3">
        <v>691</v>
      </c>
      <c r="G130" s="3">
        <v>168</v>
      </c>
      <c r="H130" s="3">
        <v>365</v>
      </c>
      <c r="I130" s="3">
        <v>396</v>
      </c>
      <c r="J130" s="3">
        <v>73</v>
      </c>
      <c r="K130" s="3">
        <v>664</v>
      </c>
      <c r="L130" s="3">
        <v>1493</v>
      </c>
      <c r="M130" s="3">
        <v>21</v>
      </c>
      <c r="N130" s="3">
        <v>261</v>
      </c>
      <c r="O130" s="3">
        <v>964</v>
      </c>
      <c r="P130" s="3">
        <v>2958</v>
      </c>
      <c r="Q130" s="3">
        <v>52</v>
      </c>
      <c r="R130" s="3">
        <v>119</v>
      </c>
      <c r="S130" s="3">
        <v>99</v>
      </c>
      <c r="T130" s="3">
        <v>866</v>
      </c>
      <c r="U130" s="3">
        <v>234</v>
      </c>
      <c r="V130" s="3">
        <v>1013</v>
      </c>
      <c r="W130" s="3">
        <v>43</v>
      </c>
      <c r="X130" s="3">
        <v>670</v>
      </c>
      <c r="Y130" s="3">
        <v>118</v>
      </c>
      <c r="Z130" s="3">
        <v>151</v>
      </c>
      <c r="AA130" s="3">
        <v>889</v>
      </c>
      <c r="AB130" s="3">
        <v>1375</v>
      </c>
      <c r="AC130" s="3">
        <v>1814</v>
      </c>
      <c r="AD130" s="3">
        <v>490</v>
      </c>
      <c r="AE130" s="3">
        <v>39</v>
      </c>
      <c r="AF130" s="3">
        <v>19</v>
      </c>
      <c r="AG130" s="3">
        <v>461</v>
      </c>
      <c r="AH130" s="3">
        <v>129</v>
      </c>
      <c r="AI130" s="3">
        <v>1923</v>
      </c>
      <c r="AJ130" s="3">
        <v>108</v>
      </c>
      <c r="AK130" s="3">
        <v>1041</v>
      </c>
      <c r="AL130" s="3">
        <v>1108</v>
      </c>
      <c r="AM130" s="3">
        <v>443</v>
      </c>
      <c r="AN130" s="3">
        <v>24</v>
      </c>
      <c r="AO130" s="3">
        <v>309</v>
      </c>
      <c r="AP130" s="3">
        <v>603</v>
      </c>
      <c r="AQ130" s="3">
        <v>45</v>
      </c>
      <c r="AR130" s="3">
        <v>460</v>
      </c>
      <c r="AS130" s="3">
        <v>894</v>
      </c>
      <c r="AT130" s="3">
        <v>1433</v>
      </c>
      <c r="AU130" s="3">
        <v>1132</v>
      </c>
      <c r="AV130" s="3">
        <v>370</v>
      </c>
      <c r="AW130" s="3">
        <v>395</v>
      </c>
      <c r="AX130" s="3">
        <v>204</v>
      </c>
      <c r="AY130" s="3">
        <v>1163</v>
      </c>
      <c r="AZ130" s="3">
        <v>705</v>
      </c>
      <c r="BA130" s="3">
        <v>223</v>
      </c>
      <c r="BB130" s="3">
        <v>1328</v>
      </c>
      <c r="BC130" s="3">
        <v>1091</v>
      </c>
      <c r="BD130" s="3">
        <v>70</v>
      </c>
      <c r="BE130" s="3">
        <v>110</v>
      </c>
      <c r="BF130" s="3">
        <v>101</v>
      </c>
      <c r="BG130" s="3">
        <v>562</v>
      </c>
      <c r="BH130" s="3">
        <v>64</v>
      </c>
      <c r="BI130" s="3">
        <v>392</v>
      </c>
      <c r="BJ130" s="3">
        <v>29</v>
      </c>
      <c r="BK130" s="3">
        <v>16</v>
      </c>
      <c r="BL130" s="3">
        <v>159</v>
      </c>
      <c r="BM130" s="3">
        <v>89</v>
      </c>
      <c r="BN130" s="3">
        <v>413</v>
      </c>
      <c r="BO130" s="3">
        <v>39</v>
      </c>
      <c r="BP130" s="3">
        <v>224</v>
      </c>
      <c r="BQ130" s="3">
        <v>128</v>
      </c>
      <c r="BR130" s="3">
        <v>23</v>
      </c>
      <c r="BS130" s="3">
        <v>170</v>
      </c>
      <c r="BT130" s="3">
        <v>290</v>
      </c>
      <c r="BU130" s="3">
        <v>237</v>
      </c>
      <c r="BV130" s="3">
        <v>11</v>
      </c>
      <c r="BW130" s="3">
        <v>1036</v>
      </c>
      <c r="BX130" s="3">
        <v>1675</v>
      </c>
      <c r="BY130" s="3">
        <v>543</v>
      </c>
      <c r="BZ130" s="3">
        <v>2159</v>
      </c>
      <c r="CA130" s="3">
        <v>282</v>
      </c>
      <c r="CB130" s="3">
        <v>1287</v>
      </c>
      <c r="CC130" s="3">
        <v>30</v>
      </c>
      <c r="CD130" s="3">
        <v>42544</v>
      </c>
    </row>
    <row r="131" spans="1:82" x14ac:dyDescent="0.25">
      <c r="A131" s="7">
        <v>128</v>
      </c>
      <c r="B131" s="4" t="s">
        <v>330</v>
      </c>
      <c r="C131" s="5">
        <v>15.659955257270694</v>
      </c>
      <c r="D131" s="5">
        <v>8.0912863070539416</v>
      </c>
      <c r="E131" s="5">
        <v>9.7435897435897445</v>
      </c>
      <c r="F131" s="5">
        <v>10.331937799043061</v>
      </c>
      <c r="G131" s="5">
        <v>12.416851441241686</v>
      </c>
      <c r="H131" s="5">
        <v>13.419117647058822</v>
      </c>
      <c r="I131" s="5">
        <v>7.179115300942712</v>
      </c>
      <c r="J131" s="5">
        <v>13.129496402877697</v>
      </c>
      <c r="K131" s="5">
        <v>5.5467379500459444</v>
      </c>
      <c r="L131" s="5">
        <v>12.566282299469741</v>
      </c>
      <c r="M131" s="5">
        <v>10.24390243902439</v>
      </c>
      <c r="N131" s="5">
        <v>14.871794871794872</v>
      </c>
      <c r="O131" s="5">
        <v>14.56413355491766</v>
      </c>
      <c r="P131" s="5">
        <v>13.105892778023925</v>
      </c>
      <c r="Q131" s="5">
        <v>9.7744360902255636</v>
      </c>
      <c r="R131" s="5">
        <v>12.068965517241379</v>
      </c>
      <c r="S131" s="5">
        <v>14.38953488372093</v>
      </c>
      <c r="T131" s="5">
        <v>10.667652131066765</v>
      </c>
      <c r="U131" s="5">
        <v>13.69221767115272</v>
      </c>
      <c r="V131" s="5">
        <v>13.888127227858513</v>
      </c>
      <c r="W131" s="5">
        <v>11.111111111111111</v>
      </c>
      <c r="X131" s="5">
        <v>7.8298469089634208</v>
      </c>
      <c r="Y131" s="5">
        <v>14.786967418546364</v>
      </c>
      <c r="Z131" s="5">
        <v>13.21084864391951</v>
      </c>
      <c r="AA131" s="5">
        <v>13.021825106195987</v>
      </c>
      <c r="AB131" s="5">
        <v>13.653063250918478</v>
      </c>
      <c r="AC131" s="5">
        <v>11.508691790381931</v>
      </c>
      <c r="AD131" s="5">
        <v>14.15366839976892</v>
      </c>
      <c r="AE131" s="5">
        <v>8.8036117381489838</v>
      </c>
      <c r="AF131" s="5">
        <v>8.5201793721973083</v>
      </c>
      <c r="AG131" s="5">
        <v>10.95792726408367</v>
      </c>
      <c r="AH131" s="5">
        <v>12.403846153846153</v>
      </c>
      <c r="AI131" s="5">
        <v>12.73256968814143</v>
      </c>
      <c r="AJ131" s="5">
        <v>18.815331010452962</v>
      </c>
      <c r="AK131" s="5">
        <v>12.98328760289349</v>
      </c>
      <c r="AL131" s="5">
        <v>11.868037703513282</v>
      </c>
      <c r="AM131" s="5">
        <v>11.479657942472144</v>
      </c>
      <c r="AN131" s="5">
        <v>9.795918367346939</v>
      </c>
      <c r="AO131" s="5">
        <v>14.135407136322051</v>
      </c>
      <c r="AP131" s="5">
        <v>8.421787709497206</v>
      </c>
      <c r="AQ131" s="5">
        <v>16.791044776119403</v>
      </c>
      <c r="AR131" s="5">
        <v>9.9588655553150041</v>
      </c>
      <c r="AS131" s="5">
        <v>14.233402324470626</v>
      </c>
      <c r="AT131" s="5">
        <v>6.883135597290936</v>
      </c>
      <c r="AU131" s="5">
        <v>11.124213836477988</v>
      </c>
      <c r="AV131" s="5">
        <v>13.233190271816881</v>
      </c>
      <c r="AW131" s="5">
        <v>14.506059493206022</v>
      </c>
      <c r="AX131" s="5">
        <v>16.558441558441558</v>
      </c>
      <c r="AY131" s="5">
        <v>8.0295498481082568</v>
      </c>
      <c r="AZ131" s="5">
        <v>9.9225897255453894</v>
      </c>
      <c r="BA131" s="5">
        <v>12.239297475301866</v>
      </c>
      <c r="BB131" s="5">
        <v>12.533031332578332</v>
      </c>
      <c r="BC131" s="5">
        <v>14.128464128464127</v>
      </c>
      <c r="BD131" s="5">
        <v>12.567324955116696</v>
      </c>
      <c r="BE131" s="5">
        <v>15.873015873015872</v>
      </c>
      <c r="BF131" s="5">
        <v>18.264014466546115</v>
      </c>
      <c r="BG131" s="5">
        <v>14.373401534526852</v>
      </c>
      <c r="BH131" s="5">
        <v>12.524461839530332</v>
      </c>
      <c r="BI131" s="5">
        <v>8.7991021324354648</v>
      </c>
      <c r="BJ131" s="5">
        <v>11.328125</v>
      </c>
      <c r="BK131" s="5">
        <v>16.842105263157894</v>
      </c>
      <c r="BL131" s="5">
        <v>14.832089552238806</v>
      </c>
      <c r="BM131" s="5">
        <v>12.606232294617564</v>
      </c>
      <c r="BN131" s="5">
        <v>5.9994189424753053</v>
      </c>
      <c r="BO131" s="5">
        <v>10.893854748603351</v>
      </c>
      <c r="BP131" s="5">
        <v>14.814814814814813</v>
      </c>
      <c r="BQ131" s="5">
        <v>12.610837438423644</v>
      </c>
      <c r="BR131" s="5">
        <v>11.855670103092782</v>
      </c>
      <c r="BS131" s="5">
        <v>13.709677419354838</v>
      </c>
      <c r="BT131" s="5">
        <v>16.821345707656612</v>
      </c>
      <c r="BU131" s="5">
        <v>12.197632527020073</v>
      </c>
      <c r="BV131" s="5">
        <v>8.59375</v>
      </c>
      <c r="BW131" s="5">
        <v>8.8222771012518084</v>
      </c>
      <c r="BX131" s="5">
        <v>12.723129510064565</v>
      </c>
      <c r="BY131" s="5">
        <v>21.912832929782084</v>
      </c>
      <c r="BZ131" s="5">
        <v>13.549642274381826</v>
      </c>
      <c r="CA131" s="5">
        <v>5.7680507261198608</v>
      </c>
      <c r="CB131" s="5">
        <v>15.176886792452828</v>
      </c>
      <c r="CC131" s="5">
        <v>13.513513513513514</v>
      </c>
      <c r="CD131" s="5">
        <v>11.386635477248944</v>
      </c>
    </row>
    <row r="132" spans="1:82" x14ac:dyDescent="0.25">
      <c r="A132" s="7">
        <v>129</v>
      </c>
    </row>
    <row r="133" spans="1:82" x14ac:dyDescent="0.25">
      <c r="A133" s="7">
        <v>130</v>
      </c>
      <c r="B133" s="8" t="s">
        <v>114</v>
      </c>
    </row>
    <row r="134" spans="1:82" x14ac:dyDescent="0.25">
      <c r="A134" s="2">
        <v>131</v>
      </c>
      <c r="B134" s="4" t="s">
        <v>106</v>
      </c>
      <c r="C134" s="3">
        <v>40</v>
      </c>
      <c r="D134" s="3">
        <v>61</v>
      </c>
      <c r="E134" s="3">
        <v>833</v>
      </c>
      <c r="F134" s="3">
        <v>506</v>
      </c>
      <c r="G134" s="3">
        <v>164</v>
      </c>
      <c r="H134" s="3">
        <v>359</v>
      </c>
      <c r="I134" s="3">
        <v>274</v>
      </c>
      <c r="J134" s="3">
        <v>81</v>
      </c>
      <c r="K134" s="3">
        <v>429</v>
      </c>
      <c r="L134" s="3">
        <v>819</v>
      </c>
      <c r="M134" s="3">
        <v>32</v>
      </c>
      <c r="N134" s="3">
        <v>222</v>
      </c>
      <c r="O134" s="3">
        <v>631</v>
      </c>
      <c r="P134" s="3">
        <v>1770</v>
      </c>
      <c r="Q134" s="3">
        <v>104</v>
      </c>
      <c r="R134" s="3">
        <v>85</v>
      </c>
      <c r="S134" s="3">
        <v>84</v>
      </c>
      <c r="T134" s="3">
        <v>459</v>
      </c>
      <c r="U134" s="3">
        <v>257</v>
      </c>
      <c r="V134" s="3">
        <v>862</v>
      </c>
      <c r="W134" s="3">
        <v>40</v>
      </c>
      <c r="X134" s="3">
        <v>402</v>
      </c>
      <c r="Y134" s="3">
        <v>114</v>
      </c>
      <c r="Z134" s="3">
        <v>165</v>
      </c>
      <c r="AA134" s="3">
        <v>911</v>
      </c>
      <c r="AB134" s="3">
        <v>472</v>
      </c>
      <c r="AC134" s="3">
        <v>1650</v>
      </c>
      <c r="AD134" s="3">
        <v>423</v>
      </c>
      <c r="AE134" s="3">
        <v>75</v>
      </c>
      <c r="AF134" s="3">
        <v>21</v>
      </c>
      <c r="AG134" s="3">
        <v>332</v>
      </c>
      <c r="AH134" s="3">
        <v>87</v>
      </c>
      <c r="AI134" s="3">
        <v>1284</v>
      </c>
      <c r="AJ134" s="3">
        <v>74</v>
      </c>
      <c r="AK134" s="3">
        <v>562</v>
      </c>
      <c r="AL134" s="3">
        <v>738</v>
      </c>
      <c r="AM134" s="3">
        <v>520</v>
      </c>
      <c r="AN134" s="3">
        <v>31</v>
      </c>
      <c r="AO134" s="3">
        <v>250</v>
      </c>
      <c r="AP134" s="3">
        <v>413</v>
      </c>
      <c r="AQ134" s="3">
        <v>36</v>
      </c>
      <c r="AR134" s="3">
        <v>248</v>
      </c>
      <c r="AS134" s="3">
        <v>595</v>
      </c>
      <c r="AT134" s="3">
        <v>187</v>
      </c>
      <c r="AU134" s="3">
        <v>1074</v>
      </c>
      <c r="AV134" s="3">
        <v>332</v>
      </c>
      <c r="AW134" s="3">
        <v>271</v>
      </c>
      <c r="AX134" s="3">
        <v>145</v>
      </c>
      <c r="AY134" s="3">
        <v>511</v>
      </c>
      <c r="AZ134" s="3">
        <v>348</v>
      </c>
      <c r="BA134" s="3">
        <v>229</v>
      </c>
      <c r="BB134" s="3">
        <v>503</v>
      </c>
      <c r="BC134" s="3">
        <v>708</v>
      </c>
      <c r="BD134" s="3">
        <v>77</v>
      </c>
      <c r="BE134" s="3">
        <v>83</v>
      </c>
      <c r="BF134" s="3">
        <v>58</v>
      </c>
      <c r="BG134" s="3">
        <v>294</v>
      </c>
      <c r="BH134" s="3">
        <v>55</v>
      </c>
      <c r="BI134" s="3">
        <v>183</v>
      </c>
      <c r="BJ134" s="3">
        <v>41</v>
      </c>
      <c r="BK134" s="3">
        <v>7</v>
      </c>
      <c r="BL134" s="3">
        <v>145</v>
      </c>
      <c r="BM134" s="3">
        <v>77</v>
      </c>
      <c r="BN134" s="3">
        <v>177</v>
      </c>
      <c r="BO134" s="3">
        <v>38</v>
      </c>
      <c r="BP134" s="3">
        <v>133</v>
      </c>
      <c r="BQ134" s="3">
        <v>92</v>
      </c>
      <c r="BR134" s="3">
        <v>22</v>
      </c>
      <c r="BS134" s="3">
        <v>205</v>
      </c>
      <c r="BT134" s="3">
        <v>216</v>
      </c>
      <c r="BU134" s="3">
        <v>268</v>
      </c>
      <c r="BV134" s="3">
        <v>21</v>
      </c>
      <c r="BW134" s="3">
        <v>570</v>
      </c>
      <c r="BX134" s="3">
        <v>983</v>
      </c>
      <c r="BY134" s="3">
        <v>364</v>
      </c>
      <c r="BZ134" s="3">
        <v>1371</v>
      </c>
      <c r="CA134" s="3">
        <v>147</v>
      </c>
      <c r="CB134" s="3">
        <v>892</v>
      </c>
      <c r="CC134" s="3">
        <v>49</v>
      </c>
      <c r="CD134" s="3">
        <v>28393</v>
      </c>
    </row>
    <row r="135" spans="1:82" x14ac:dyDescent="0.25">
      <c r="A135" s="7">
        <v>132</v>
      </c>
      <c r="B135" s="4" t="s">
        <v>107</v>
      </c>
      <c r="C135" s="5">
        <v>2.9090909090909092</v>
      </c>
      <c r="D135" s="5">
        <v>5.182667799490229</v>
      </c>
      <c r="E135" s="5">
        <v>5.5849815621857184</v>
      </c>
      <c r="F135" s="5">
        <v>3.3782881559620774</v>
      </c>
      <c r="G135" s="5">
        <v>4.3547530536378121</v>
      </c>
      <c r="H135" s="5">
        <v>5.2112062708665992</v>
      </c>
      <c r="I135" s="5">
        <v>1.8935729094678646</v>
      </c>
      <c r="J135" s="5">
        <v>5.6762438682550806</v>
      </c>
      <c r="K135" s="5">
        <v>1.6653080237568416</v>
      </c>
      <c r="L135" s="5">
        <v>3.4295046271094178</v>
      </c>
      <c r="M135" s="5">
        <v>5.0156739811912221</v>
      </c>
      <c r="N135" s="5">
        <v>4.9786947746131416</v>
      </c>
      <c r="O135" s="5">
        <v>4.0815006468305306</v>
      </c>
      <c r="P135" s="5">
        <v>3.51218350662751</v>
      </c>
      <c r="Q135" s="5">
        <v>7.6809453471196454</v>
      </c>
      <c r="R135" s="5">
        <v>3.4246575342465753</v>
      </c>
      <c r="S135" s="5">
        <v>4.5553145336225596</v>
      </c>
      <c r="T135" s="5">
        <v>2.9811002143274661</v>
      </c>
      <c r="U135" s="5">
        <v>5.5304497525285132</v>
      </c>
      <c r="V135" s="5">
        <v>5.195901145268234</v>
      </c>
      <c r="W135" s="5">
        <v>3.9840637450199203</v>
      </c>
      <c r="X135" s="5">
        <v>2.1317212853961185</v>
      </c>
      <c r="Y135" s="5">
        <v>5.3445850914205346</v>
      </c>
      <c r="Z135" s="5">
        <v>4.8118985126859144</v>
      </c>
      <c r="AA135" s="5">
        <v>5.970247067304542</v>
      </c>
      <c r="AB135" s="5">
        <v>2.45692571963979</v>
      </c>
      <c r="AC135" s="5">
        <v>5.0036390101892287</v>
      </c>
      <c r="AD135" s="5">
        <v>5.0339164584077123</v>
      </c>
      <c r="AE135" s="5">
        <v>5.1903114186851207</v>
      </c>
      <c r="AF135" s="5">
        <v>3.7168141592920354</v>
      </c>
      <c r="AG135" s="5">
        <v>3.4145839761390517</v>
      </c>
      <c r="AH135" s="5">
        <v>3.508064516129032</v>
      </c>
      <c r="AI135" s="5">
        <v>3.9001275742664481</v>
      </c>
      <c r="AJ135" s="5">
        <v>3.790983606557377</v>
      </c>
      <c r="AK135" s="5">
        <v>3.02834357150555</v>
      </c>
      <c r="AL135" s="5">
        <v>3.6940634698167982</v>
      </c>
      <c r="AM135" s="5">
        <v>5.7938718662952642</v>
      </c>
      <c r="AN135" s="5">
        <v>4.1610738255033555</v>
      </c>
      <c r="AO135" s="5">
        <v>3.8681726752282222</v>
      </c>
      <c r="AP135" s="5">
        <v>2.6218892839004573</v>
      </c>
      <c r="AQ135" s="5">
        <v>3.0716723549488054</v>
      </c>
      <c r="AR135" s="5">
        <v>3.0214424951267054</v>
      </c>
      <c r="AS135" s="5">
        <v>4.2539500965181958</v>
      </c>
      <c r="AT135" s="5">
        <v>0.9273953580638763</v>
      </c>
      <c r="AU135" s="5">
        <v>4.3569979716024339</v>
      </c>
      <c r="AV135" s="5">
        <v>4.9360689860243827</v>
      </c>
      <c r="AW135" s="5">
        <v>4.3562128275196912</v>
      </c>
      <c r="AX135" s="5">
        <v>4.4247787610619467</v>
      </c>
      <c r="AY135" s="5">
        <v>1.9822336009930563</v>
      </c>
      <c r="AZ135" s="5">
        <v>2.3952095808383236</v>
      </c>
      <c r="BA135" s="5">
        <v>4.9236723285314987</v>
      </c>
      <c r="BB135" s="5">
        <v>2.851797255924708</v>
      </c>
      <c r="BC135" s="5">
        <v>3.60433742300056</v>
      </c>
      <c r="BD135" s="5">
        <v>4.2564953012714204</v>
      </c>
      <c r="BE135" s="5">
        <v>3.9504997620180866</v>
      </c>
      <c r="BF135" s="5">
        <v>3.9563437926330152</v>
      </c>
      <c r="BG135" s="5">
        <v>3.0669726684748593</v>
      </c>
      <c r="BH135" s="5">
        <v>4.6928327645051189</v>
      </c>
      <c r="BI135" s="5">
        <v>2.3558187435633369</v>
      </c>
      <c r="BJ135" s="5">
        <v>5.7584269662921352</v>
      </c>
      <c r="BK135" s="5">
        <v>2.9914529914529915</v>
      </c>
      <c r="BL135" s="5">
        <v>4.4153471376370286</v>
      </c>
      <c r="BM135" s="5">
        <v>4.0356394129979041</v>
      </c>
      <c r="BN135" s="5">
        <v>1.6143743159430863</v>
      </c>
      <c r="BO135" s="5">
        <v>3.7218413320274242</v>
      </c>
      <c r="BP135" s="5">
        <v>3.0680507497116491</v>
      </c>
      <c r="BQ135" s="5">
        <v>3.8933559035124841</v>
      </c>
      <c r="BR135" s="5">
        <v>3.7996545768566494</v>
      </c>
      <c r="BS135" s="5">
        <v>5.8806655192197361</v>
      </c>
      <c r="BT135" s="5">
        <v>5.0549964895857711</v>
      </c>
      <c r="BU135" s="5">
        <v>5.331211458126119</v>
      </c>
      <c r="BV135" s="5">
        <v>6.1764705882352944</v>
      </c>
      <c r="BW135" s="5">
        <v>2.509134128626139</v>
      </c>
      <c r="BX135" s="5">
        <v>3.4169911012235819</v>
      </c>
      <c r="BY135" s="5">
        <v>6.2769443007415076</v>
      </c>
      <c r="BZ135" s="5">
        <v>3.8270433229120147</v>
      </c>
      <c r="CA135" s="5">
        <v>2.1491228070175441</v>
      </c>
      <c r="CB135" s="5">
        <v>4.4689378757515028</v>
      </c>
      <c r="CC135" s="5">
        <v>7.1428571428571423</v>
      </c>
      <c r="CD135" s="5">
        <v>3.5830248942810163</v>
      </c>
    </row>
    <row r="136" spans="1:82" x14ac:dyDescent="0.25">
      <c r="A136" s="7">
        <v>133</v>
      </c>
    </row>
    <row r="137" spans="1:82" x14ac:dyDescent="0.25">
      <c r="A137" s="7">
        <v>134</v>
      </c>
      <c r="B137" s="8" t="s">
        <v>115</v>
      </c>
    </row>
    <row r="138" spans="1:82" x14ac:dyDescent="0.25">
      <c r="A138" s="2">
        <v>135</v>
      </c>
      <c r="B138" s="3" t="s">
        <v>116</v>
      </c>
      <c r="C138" s="3">
        <v>199</v>
      </c>
      <c r="D138" s="3">
        <v>193</v>
      </c>
      <c r="E138" s="3">
        <v>2613</v>
      </c>
      <c r="F138" s="3">
        <v>2695</v>
      </c>
      <c r="G138" s="3">
        <v>546</v>
      </c>
      <c r="H138" s="3">
        <v>1127</v>
      </c>
      <c r="I138" s="3">
        <v>2087</v>
      </c>
      <c r="J138" s="3">
        <v>224</v>
      </c>
      <c r="K138" s="3">
        <v>4484</v>
      </c>
      <c r="L138" s="3">
        <v>4509</v>
      </c>
      <c r="M138" s="3">
        <v>99</v>
      </c>
      <c r="N138" s="3">
        <v>714</v>
      </c>
      <c r="O138" s="3">
        <v>2709</v>
      </c>
      <c r="P138" s="3">
        <v>8848</v>
      </c>
      <c r="Q138" s="3">
        <v>193</v>
      </c>
      <c r="R138" s="3">
        <v>426</v>
      </c>
      <c r="S138" s="3">
        <v>344</v>
      </c>
      <c r="T138" s="3">
        <v>3196</v>
      </c>
      <c r="U138" s="3">
        <v>670</v>
      </c>
      <c r="V138" s="3">
        <v>2848</v>
      </c>
      <c r="W138" s="3">
        <v>177</v>
      </c>
      <c r="X138" s="3">
        <v>3342</v>
      </c>
      <c r="Y138" s="3">
        <v>343</v>
      </c>
      <c r="Z138" s="3">
        <v>481</v>
      </c>
      <c r="AA138" s="3">
        <v>2654</v>
      </c>
      <c r="AB138" s="3">
        <v>3840</v>
      </c>
      <c r="AC138" s="3">
        <v>6314</v>
      </c>
      <c r="AD138" s="3">
        <v>1329</v>
      </c>
      <c r="AE138" s="3">
        <v>181</v>
      </c>
      <c r="AF138" s="3">
        <v>86</v>
      </c>
      <c r="AG138" s="3">
        <v>1652</v>
      </c>
      <c r="AH138" s="3">
        <v>417</v>
      </c>
      <c r="AI138" s="3">
        <v>5562</v>
      </c>
      <c r="AJ138" s="3">
        <v>220</v>
      </c>
      <c r="AK138" s="3">
        <v>3189</v>
      </c>
      <c r="AL138" s="3">
        <v>3766</v>
      </c>
      <c r="AM138" s="3">
        <v>1428</v>
      </c>
      <c r="AN138" s="3">
        <v>86</v>
      </c>
      <c r="AO138" s="3">
        <v>880</v>
      </c>
      <c r="AP138" s="3">
        <v>2734</v>
      </c>
      <c r="AQ138" s="3">
        <v>129</v>
      </c>
      <c r="AR138" s="3">
        <v>1927</v>
      </c>
      <c r="AS138" s="3">
        <v>2549</v>
      </c>
      <c r="AT138" s="3">
        <v>6287</v>
      </c>
      <c r="AU138" s="3">
        <v>3922</v>
      </c>
      <c r="AV138" s="3">
        <v>1116</v>
      </c>
      <c r="AW138" s="3">
        <v>1151</v>
      </c>
      <c r="AX138" s="3">
        <v>523</v>
      </c>
      <c r="AY138" s="3">
        <v>5352</v>
      </c>
      <c r="AZ138" s="3">
        <v>2917</v>
      </c>
      <c r="BA138" s="3">
        <v>755</v>
      </c>
      <c r="BB138" s="3">
        <v>4444</v>
      </c>
      <c r="BC138" s="3">
        <v>3212</v>
      </c>
      <c r="BD138" s="3">
        <v>233</v>
      </c>
      <c r="BE138" s="3">
        <v>281</v>
      </c>
      <c r="BF138" s="3">
        <v>216</v>
      </c>
      <c r="BG138" s="3">
        <v>1635</v>
      </c>
      <c r="BH138" s="3">
        <v>238</v>
      </c>
      <c r="BI138" s="3">
        <v>1866</v>
      </c>
      <c r="BJ138" s="3">
        <v>119</v>
      </c>
      <c r="BK138" s="3">
        <v>37</v>
      </c>
      <c r="BL138" s="3">
        <v>488</v>
      </c>
      <c r="BM138" s="3">
        <v>308</v>
      </c>
      <c r="BN138" s="3">
        <v>2649</v>
      </c>
      <c r="BO138" s="3">
        <v>173</v>
      </c>
      <c r="BP138" s="3">
        <v>670</v>
      </c>
      <c r="BQ138" s="3">
        <v>454</v>
      </c>
      <c r="BR138" s="3">
        <v>70</v>
      </c>
      <c r="BS138" s="3">
        <v>487</v>
      </c>
      <c r="BT138" s="3">
        <v>716</v>
      </c>
      <c r="BU138" s="3">
        <v>807</v>
      </c>
      <c r="BV138" s="3">
        <v>64</v>
      </c>
      <c r="BW138" s="3">
        <v>4464</v>
      </c>
      <c r="BX138" s="3">
        <v>5163</v>
      </c>
      <c r="BY138" s="3">
        <v>1060</v>
      </c>
      <c r="BZ138" s="3">
        <v>6522</v>
      </c>
      <c r="CA138" s="3">
        <v>2156</v>
      </c>
      <c r="CB138" s="3">
        <v>3497</v>
      </c>
      <c r="CC138" s="3">
        <v>96</v>
      </c>
      <c r="CD138" s="3">
        <v>146172</v>
      </c>
    </row>
    <row r="139" spans="1:82" x14ac:dyDescent="0.25">
      <c r="A139" s="2">
        <v>136</v>
      </c>
      <c r="B139" s="3" t="s">
        <v>117</v>
      </c>
      <c r="C139" s="3">
        <v>9</v>
      </c>
      <c r="D139" s="3">
        <v>25</v>
      </c>
      <c r="E139" s="3">
        <v>231</v>
      </c>
      <c r="F139" s="3">
        <v>230</v>
      </c>
      <c r="G139" s="3">
        <v>40</v>
      </c>
      <c r="H139" s="3">
        <v>87</v>
      </c>
      <c r="I139" s="3">
        <v>167</v>
      </c>
      <c r="J139" s="3">
        <v>16</v>
      </c>
      <c r="K139" s="3">
        <v>445</v>
      </c>
      <c r="L139" s="3">
        <v>610</v>
      </c>
      <c r="M139" s="3">
        <v>9</v>
      </c>
      <c r="N139" s="3">
        <v>48</v>
      </c>
      <c r="O139" s="3">
        <v>219</v>
      </c>
      <c r="P139" s="3">
        <v>995</v>
      </c>
      <c r="Q139" s="3">
        <v>26</v>
      </c>
      <c r="R139" s="3">
        <v>20</v>
      </c>
      <c r="S139" s="3">
        <v>0</v>
      </c>
      <c r="T139" s="3">
        <v>407</v>
      </c>
      <c r="U139" s="3">
        <v>62</v>
      </c>
      <c r="V139" s="3">
        <v>266</v>
      </c>
      <c r="W139" s="3">
        <v>10</v>
      </c>
      <c r="X139" s="3">
        <v>324</v>
      </c>
      <c r="Y139" s="3">
        <v>26</v>
      </c>
      <c r="Z139" s="3">
        <v>26</v>
      </c>
      <c r="AA139" s="3">
        <v>235</v>
      </c>
      <c r="AB139" s="3">
        <v>519</v>
      </c>
      <c r="AC139" s="3">
        <v>583</v>
      </c>
      <c r="AD139" s="3">
        <v>141</v>
      </c>
      <c r="AE139" s="3">
        <v>14</v>
      </c>
      <c r="AF139" s="3">
        <v>9</v>
      </c>
      <c r="AG139" s="3">
        <v>200</v>
      </c>
      <c r="AH139" s="3">
        <v>35</v>
      </c>
      <c r="AI139" s="3">
        <v>771</v>
      </c>
      <c r="AJ139" s="3">
        <v>11</v>
      </c>
      <c r="AK139" s="3">
        <v>281</v>
      </c>
      <c r="AL139" s="3">
        <v>360</v>
      </c>
      <c r="AM139" s="3">
        <v>195</v>
      </c>
      <c r="AN139" s="3">
        <v>4</v>
      </c>
      <c r="AO139" s="3">
        <v>54</v>
      </c>
      <c r="AP139" s="3">
        <v>283</v>
      </c>
      <c r="AQ139" s="3">
        <v>3</v>
      </c>
      <c r="AR139" s="3">
        <v>243</v>
      </c>
      <c r="AS139" s="3">
        <v>194</v>
      </c>
      <c r="AT139" s="3">
        <v>1111</v>
      </c>
      <c r="AU139" s="3">
        <v>475</v>
      </c>
      <c r="AV139" s="3">
        <v>134</v>
      </c>
      <c r="AW139" s="3">
        <v>84</v>
      </c>
      <c r="AX139" s="3">
        <v>21</v>
      </c>
      <c r="AY139" s="3">
        <v>725</v>
      </c>
      <c r="AZ139" s="3">
        <v>273</v>
      </c>
      <c r="BA139" s="3">
        <v>60</v>
      </c>
      <c r="BB139" s="3">
        <v>491</v>
      </c>
      <c r="BC139" s="3">
        <v>200</v>
      </c>
      <c r="BD139" s="3">
        <v>8</v>
      </c>
      <c r="BE139" s="3">
        <v>20</v>
      </c>
      <c r="BF139" s="3">
        <v>13</v>
      </c>
      <c r="BG139" s="3">
        <v>112</v>
      </c>
      <c r="BH139" s="3">
        <v>10</v>
      </c>
      <c r="BI139" s="3">
        <v>201</v>
      </c>
      <c r="BJ139" s="3">
        <v>4</v>
      </c>
      <c r="BK139" s="3">
        <v>0</v>
      </c>
      <c r="BL139" s="3">
        <v>20</v>
      </c>
      <c r="BM139" s="3">
        <v>19</v>
      </c>
      <c r="BN139" s="3">
        <v>241</v>
      </c>
      <c r="BO139" s="3">
        <v>9</v>
      </c>
      <c r="BP139" s="3">
        <v>41</v>
      </c>
      <c r="BQ139" s="3">
        <v>28</v>
      </c>
      <c r="BR139" s="3">
        <v>0</v>
      </c>
      <c r="BS139" s="3">
        <v>32</v>
      </c>
      <c r="BT139" s="3">
        <v>53</v>
      </c>
      <c r="BU139" s="3">
        <v>78</v>
      </c>
      <c r="BV139" s="3">
        <v>6</v>
      </c>
      <c r="BW139" s="3">
        <v>496</v>
      </c>
      <c r="BX139" s="3">
        <v>652</v>
      </c>
      <c r="BY139" s="3">
        <v>90</v>
      </c>
      <c r="BZ139" s="3">
        <v>849</v>
      </c>
      <c r="CA139" s="3">
        <v>182</v>
      </c>
      <c r="CB139" s="3">
        <v>252</v>
      </c>
      <c r="CC139" s="3">
        <v>7</v>
      </c>
      <c r="CD139" s="3">
        <v>15467</v>
      </c>
    </row>
    <row r="140" spans="1:82" x14ac:dyDescent="0.25">
      <c r="A140" s="7">
        <v>137</v>
      </c>
      <c r="B140" s="3" t="s">
        <v>118</v>
      </c>
      <c r="C140" s="3">
        <v>40</v>
      </c>
      <c r="D140" s="3">
        <v>82</v>
      </c>
      <c r="E140" s="3">
        <v>734</v>
      </c>
      <c r="F140" s="3">
        <v>788</v>
      </c>
      <c r="G140" s="3">
        <v>156</v>
      </c>
      <c r="H140" s="3">
        <v>253</v>
      </c>
      <c r="I140" s="3">
        <v>620</v>
      </c>
      <c r="J140" s="3">
        <v>65</v>
      </c>
      <c r="K140" s="3">
        <v>1581</v>
      </c>
      <c r="L140" s="3">
        <v>2021</v>
      </c>
      <c r="M140" s="3">
        <v>20</v>
      </c>
      <c r="N140" s="3">
        <v>169</v>
      </c>
      <c r="O140" s="3">
        <v>679</v>
      </c>
      <c r="P140" s="3">
        <v>3045</v>
      </c>
      <c r="Q140" s="3">
        <v>85</v>
      </c>
      <c r="R140" s="3">
        <v>86</v>
      </c>
      <c r="S140" s="3">
        <v>39</v>
      </c>
      <c r="T140" s="3">
        <v>1294</v>
      </c>
      <c r="U140" s="3">
        <v>190</v>
      </c>
      <c r="V140" s="3">
        <v>854</v>
      </c>
      <c r="W140" s="3">
        <v>35</v>
      </c>
      <c r="X140" s="3">
        <v>1226</v>
      </c>
      <c r="Y140" s="3">
        <v>86</v>
      </c>
      <c r="Z140" s="3">
        <v>94</v>
      </c>
      <c r="AA140" s="3">
        <v>759</v>
      </c>
      <c r="AB140" s="3">
        <v>1796</v>
      </c>
      <c r="AC140" s="3">
        <v>1945</v>
      </c>
      <c r="AD140" s="3">
        <v>469</v>
      </c>
      <c r="AE140" s="3">
        <v>48</v>
      </c>
      <c r="AF140" s="3">
        <v>27</v>
      </c>
      <c r="AG140" s="3">
        <v>595</v>
      </c>
      <c r="AH140" s="3">
        <v>110</v>
      </c>
      <c r="AI140" s="3">
        <v>2512</v>
      </c>
      <c r="AJ140" s="3">
        <v>43</v>
      </c>
      <c r="AK140" s="3">
        <v>974</v>
      </c>
      <c r="AL140" s="3">
        <v>1125</v>
      </c>
      <c r="AM140" s="3">
        <v>545</v>
      </c>
      <c r="AN140" s="3">
        <v>30</v>
      </c>
      <c r="AO140" s="3">
        <v>199</v>
      </c>
      <c r="AP140" s="3">
        <v>1057</v>
      </c>
      <c r="AQ140" s="3">
        <v>18</v>
      </c>
      <c r="AR140" s="3">
        <v>733</v>
      </c>
      <c r="AS140" s="3">
        <v>697</v>
      </c>
      <c r="AT140" s="3">
        <v>4699</v>
      </c>
      <c r="AU140" s="3">
        <v>1614</v>
      </c>
      <c r="AV140" s="3">
        <v>408</v>
      </c>
      <c r="AW140" s="3">
        <v>339</v>
      </c>
      <c r="AX140" s="3">
        <v>108</v>
      </c>
      <c r="AY140" s="3">
        <v>2915</v>
      </c>
      <c r="AZ140" s="3">
        <v>845</v>
      </c>
      <c r="BA140" s="3">
        <v>169</v>
      </c>
      <c r="BB140" s="3">
        <v>1473</v>
      </c>
      <c r="BC140" s="3">
        <v>655</v>
      </c>
      <c r="BD140" s="3">
        <v>102</v>
      </c>
      <c r="BE140" s="3">
        <v>52</v>
      </c>
      <c r="BF140" s="3">
        <v>60</v>
      </c>
      <c r="BG140" s="3">
        <v>356</v>
      </c>
      <c r="BH140" s="3">
        <v>46</v>
      </c>
      <c r="BI140" s="3">
        <v>606</v>
      </c>
      <c r="BJ140" s="3">
        <v>25</v>
      </c>
      <c r="BK140" s="3">
        <v>9</v>
      </c>
      <c r="BL140" s="3">
        <v>86</v>
      </c>
      <c r="BM140" s="3">
        <v>68</v>
      </c>
      <c r="BN140" s="3">
        <v>885</v>
      </c>
      <c r="BO140" s="3">
        <v>41</v>
      </c>
      <c r="BP140" s="3">
        <v>134</v>
      </c>
      <c r="BQ140" s="3">
        <v>98</v>
      </c>
      <c r="BR140" s="3">
        <v>13</v>
      </c>
      <c r="BS140" s="3">
        <v>110</v>
      </c>
      <c r="BT140" s="3">
        <v>144</v>
      </c>
      <c r="BU140" s="3">
        <v>270</v>
      </c>
      <c r="BV140" s="3">
        <v>13</v>
      </c>
      <c r="BW140" s="3">
        <v>1910</v>
      </c>
      <c r="BX140" s="3">
        <v>1976</v>
      </c>
      <c r="BY140" s="3">
        <v>229</v>
      </c>
      <c r="BZ140" s="3">
        <v>2572</v>
      </c>
      <c r="CA140" s="3">
        <v>604</v>
      </c>
      <c r="CB140" s="3">
        <v>805</v>
      </c>
      <c r="CC140" s="3">
        <v>28</v>
      </c>
      <c r="CD140" s="3">
        <v>52446</v>
      </c>
    </row>
    <row r="141" spans="1:82" x14ac:dyDescent="0.25">
      <c r="A141" s="7">
        <v>138</v>
      </c>
      <c r="B141" s="3" t="s">
        <v>1</v>
      </c>
      <c r="C141" s="3">
        <v>239</v>
      </c>
      <c r="D141" s="3">
        <v>275</v>
      </c>
      <c r="E141" s="3">
        <v>3347</v>
      </c>
      <c r="F141" s="3">
        <v>3483</v>
      </c>
      <c r="G141" s="3">
        <v>702</v>
      </c>
      <c r="H141" s="3">
        <v>1380</v>
      </c>
      <c r="I141" s="3">
        <v>2707</v>
      </c>
      <c r="J141" s="3">
        <v>289</v>
      </c>
      <c r="K141" s="3">
        <v>6065</v>
      </c>
      <c r="L141" s="3">
        <v>6530</v>
      </c>
      <c r="M141" s="3">
        <v>119</v>
      </c>
      <c r="N141" s="3">
        <v>883</v>
      </c>
      <c r="O141" s="3">
        <v>3388</v>
      </c>
      <c r="P141" s="3">
        <v>11893</v>
      </c>
      <c r="Q141" s="3">
        <v>278</v>
      </c>
      <c r="R141" s="3">
        <v>512</v>
      </c>
      <c r="S141" s="3">
        <v>383</v>
      </c>
      <c r="T141" s="3">
        <v>4490</v>
      </c>
      <c r="U141" s="3">
        <v>860</v>
      </c>
      <c r="V141" s="3">
        <v>3702</v>
      </c>
      <c r="W141" s="3">
        <v>212</v>
      </c>
      <c r="X141" s="3">
        <v>4568</v>
      </c>
      <c r="Y141" s="3">
        <v>429</v>
      </c>
      <c r="Z141" s="3">
        <v>575</v>
      </c>
      <c r="AA141" s="3">
        <v>3413</v>
      </c>
      <c r="AB141" s="3">
        <v>5636</v>
      </c>
      <c r="AC141" s="3">
        <v>8259</v>
      </c>
      <c r="AD141" s="3">
        <v>1798</v>
      </c>
      <c r="AE141" s="3">
        <v>229</v>
      </c>
      <c r="AF141" s="3">
        <v>113</v>
      </c>
      <c r="AG141" s="3">
        <v>2247</v>
      </c>
      <c r="AH141" s="3">
        <v>527</v>
      </c>
      <c r="AI141" s="3">
        <v>8074</v>
      </c>
      <c r="AJ141" s="3">
        <v>263</v>
      </c>
      <c r="AK141" s="3">
        <v>4163</v>
      </c>
      <c r="AL141" s="3">
        <v>4891</v>
      </c>
      <c r="AM141" s="3">
        <v>1973</v>
      </c>
      <c r="AN141" s="3">
        <v>116</v>
      </c>
      <c r="AO141" s="3">
        <v>1079</v>
      </c>
      <c r="AP141" s="3">
        <v>3791</v>
      </c>
      <c r="AQ141" s="3">
        <v>147</v>
      </c>
      <c r="AR141" s="3">
        <v>2660</v>
      </c>
      <c r="AS141" s="3">
        <v>3246</v>
      </c>
      <c r="AT141" s="3">
        <v>10986</v>
      </c>
      <c r="AU141" s="3">
        <v>5536</v>
      </c>
      <c r="AV141" s="3">
        <v>1524</v>
      </c>
      <c r="AW141" s="3">
        <v>1490</v>
      </c>
      <c r="AX141" s="3">
        <v>631</v>
      </c>
      <c r="AY141" s="3">
        <v>8267</v>
      </c>
      <c r="AZ141" s="3">
        <v>3762</v>
      </c>
      <c r="BA141" s="3">
        <v>924</v>
      </c>
      <c r="BB141" s="3">
        <v>5917</v>
      </c>
      <c r="BC141" s="3">
        <v>3867</v>
      </c>
      <c r="BD141" s="3">
        <v>335</v>
      </c>
      <c r="BE141" s="3">
        <v>333</v>
      </c>
      <c r="BF141" s="3">
        <v>276</v>
      </c>
      <c r="BG141" s="3">
        <v>1991</v>
      </c>
      <c r="BH141" s="3">
        <v>284</v>
      </c>
      <c r="BI141" s="3">
        <v>2472</v>
      </c>
      <c r="BJ141" s="3">
        <v>144</v>
      </c>
      <c r="BK141" s="3">
        <v>46</v>
      </c>
      <c r="BL141" s="3">
        <v>574</v>
      </c>
      <c r="BM141" s="3">
        <v>376</v>
      </c>
      <c r="BN141" s="3">
        <v>3534</v>
      </c>
      <c r="BO141" s="3">
        <v>214</v>
      </c>
      <c r="BP141" s="3">
        <v>804</v>
      </c>
      <c r="BQ141" s="3">
        <v>552</v>
      </c>
      <c r="BR141" s="3">
        <v>83</v>
      </c>
      <c r="BS141" s="3">
        <v>597</v>
      </c>
      <c r="BT141" s="3">
        <v>860</v>
      </c>
      <c r="BU141" s="3">
        <v>1077</v>
      </c>
      <c r="BV141" s="3">
        <v>77</v>
      </c>
      <c r="BW141" s="3">
        <v>6374</v>
      </c>
      <c r="BX141" s="3">
        <v>7139</v>
      </c>
      <c r="BY141" s="3">
        <v>1289</v>
      </c>
      <c r="BZ141" s="3">
        <v>9094</v>
      </c>
      <c r="CA141" s="3">
        <v>2760</v>
      </c>
      <c r="CB141" s="3">
        <v>4302</v>
      </c>
      <c r="CC141" s="3">
        <v>124</v>
      </c>
      <c r="CD141" s="3">
        <v>198618</v>
      </c>
    </row>
    <row r="142" spans="1:82" x14ac:dyDescent="0.25">
      <c r="A142" s="7">
        <v>139</v>
      </c>
      <c r="B142" s="4" t="s">
        <v>119</v>
      </c>
      <c r="C142" s="5">
        <v>4.3269230769230766</v>
      </c>
      <c r="D142" s="5">
        <v>11.467889908256881</v>
      </c>
      <c r="E142" s="5">
        <v>8.1223628691983123</v>
      </c>
      <c r="F142" s="5">
        <v>7.8632478632478628</v>
      </c>
      <c r="G142" s="5">
        <v>6.8259385665529013</v>
      </c>
      <c r="H142" s="5">
        <v>7.1663920922570012</v>
      </c>
      <c r="I142" s="5">
        <v>7.4090505767524402</v>
      </c>
      <c r="J142" s="5">
        <v>6.666666666666667</v>
      </c>
      <c r="K142" s="5">
        <v>9.0282004463379995</v>
      </c>
      <c r="L142" s="5">
        <v>11.916389919906232</v>
      </c>
      <c r="M142" s="5">
        <v>8.3333333333333321</v>
      </c>
      <c r="N142" s="5">
        <v>6.2992125984251963</v>
      </c>
      <c r="O142" s="5">
        <v>7.4795081967213113</v>
      </c>
      <c r="P142" s="5">
        <v>10.108706695113279</v>
      </c>
      <c r="Q142" s="5">
        <v>11.87214611872146</v>
      </c>
      <c r="R142" s="5">
        <v>4.4843049327354256</v>
      </c>
      <c r="S142" s="5">
        <v>0</v>
      </c>
      <c r="T142" s="5">
        <v>11.296142103802387</v>
      </c>
      <c r="U142" s="5">
        <v>8.4699453551912569</v>
      </c>
      <c r="V142" s="5">
        <v>8.5420680796403339</v>
      </c>
      <c r="W142" s="5">
        <v>5.3475935828877006</v>
      </c>
      <c r="X142" s="5">
        <v>8.8379705400981994</v>
      </c>
      <c r="Y142" s="5">
        <v>7.0460704607046063</v>
      </c>
      <c r="Z142" s="5">
        <v>5.1282051282051277</v>
      </c>
      <c r="AA142" s="5">
        <v>8.1343025268258913</v>
      </c>
      <c r="AB142" s="5">
        <v>11.906400550584996</v>
      </c>
      <c r="AC142" s="5">
        <v>8.4529505582137165</v>
      </c>
      <c r="AD142" s="5">
        <v>9.591836734693878</v>
      </c>
      <c r="AE142" s="5">
        <v>7.1794871794871788</v>
      </c>
      <c r="AF142" s="5">
        <v>9.4736842105263168</v>
      </c>
      <c r="AG142" s="5">
        <v>10.799136069114471</v>
      </c>
      <c r="AH142" s="5">
        <v>7.7433628318584065</v>
      </c>
      <c r="AI142" s="5">
        <v>12.174324964471813</v>
      </c>
      <c r="AJ142" s="5">
        <v>4.7619047619047619</v>
      </c>
      <c r="AK142" s="5">
        <v>8.0979827089337189</v>
      </c>
      <c r="AL142" s="5">
        <v>8.7251575375666501</v>
      </c>
      <c r="AM142" s="5">
        <v>12.014787430683919</v>
      </c>
      <c r="AN142" s="5">
        <v>4.4444444444444446</v>
      </c>
      <c r="AO142" s="5">
        <v>5.7815845824411136</v>
      </c>
      <c r="AP142" s="5">
        <v>9.3801789857474311</v>
      </c>
      <c r="AQ142" s="5">
        <v>2.2727272727272729</v>
      </c>
      <c r="AR142" s="5">
        <v>11.198156682027651</v>
      </c>
      <c r="AS142" s="5">
        <v>7.0725483047757924</v>
      </c>
      <c r="AT142" s="5">
        <v>15.01757231684239</v>
      </c>
      <c r="AU142" s="5">
        <v>10.802820104616783</v>
      </c>
      <c r="AV142" s="5">
        <v>10.72</v>
      </c>
      <c r="AW142" s="5">
        <v>6.8016194331983808</v>
      </c>
      <c r="AX142" s="5">
        <v>3.8602941176470589</v>
      </c>
      <c r="AY142" s="5">
        <v>11.930228731281883</v>
      </c>
      <c r="AZ142" s="5">
        <v>8.5579937304075226</v>
      </c>
      <c r="BA142" s="5">
        <v>7.3619631901840492</v>
      </c>
      <c r="BB142" s="5">
        <v>9.94934143870314</v>
      </c>
      <c r="BC142" s="5">
        <v>5.8616647127784294</v>
      </c>
      <c r="BD142" s="5">
        <v>3.3195020746887969</v>
      </c>
      <c r="BE142" s="5">
        <v>6.6445182724252501</v>
      </c>
      <c r="BF142" s="5">
        <v>5.6768558951965069</v>
      </c>
      <c r="BG142" s="5">
        <v>6.4109902690326281</v>
      </c>
      <c r="BH142" s="5">
        <v>4.032258064516129</v>
      </c>
      <c r="BI142" s="5">
        <v>9.7242380261248176</v>
      </c>
      <c r="BJ142" s="5">
        <v>3.2520325203252036</v>
      </c>
      <c r="BK142" s="5">
        <v>0</v>
      </c>
      <c r="BL142" s="5">
        <v>3.9370078740157481</v>
      </c>
      <c r="BM142" s="5">
        <v>5.81039755351682</v>
      </c>
      <c r="BN142" s="5">
        <v>8.3391003460207607</v>
      </c>
      <c r="BO142" s="5">
        <v>4.9450549450549453</v>
      </c>
      <c r="BP142" s="5">
        <v>5.766526019690577</v>
      </c>
      <c r="BQ142" s="5">
        <v>5.809128630705394</v>
      </c>
      <c r="BR142" s="5">
        <v>0</v>
      </c>
      <c r="BS142" s="5">
        <v>6.1657032755298653</v>
      </c>
      <c r="BT142" s="5">
        <v>6.8920676202860855</v>
      </c>
      <c r="BU142" s="5">
        <v>8.8135593220338979</v>
      </c>
      <c r="BV142" s="5">
        <v>8.5714285714285712</v>
      </c>
      <c r="BW142" s="5">
        <v>10</v>
      </c>
      <c r="BX142" s="5">
        <v>11.212381771281169</v>
      </c>
      <c r="BY142" s="5">
        <v>7.8260869565217401</v>
      </c>
      <c r="BZ142" s="5">
        <v>11.518111518111517</v>
      </c>
      <c r="CA142" s="5">
        <v>7.7844311377245514</v>
      </c>
      <c r="CB142" s="5">
        <v>6.721792477994132</v>
      </c>
      <c r="CC142" s="5">
        <v>6.7961165048543686</v>
      </c>
      <c r="CD142" s="5">
        <v>9.5688540513118738</v>
      </c>
    </row>
    <row r="143" spans="1:82" x14ac:dyDescent="0.25">
      <c r="A143" s="2">
        <v>140</v>
      </c>
      <c r="B143" s="3" t="s">
        <v>120</v>
      </c>
      <c r="C143" s="3">
        <v>191</v>
      </c>
      <c r="D143" s="3">
        <v>195</v>
      </c>
      <c r="E143" s="3">
        <v>2699</v>
      </c>
      <c r="F143" s="3">
        <v>2619</v>
      </c>
      <c r="G143" s="3">
        <v>488</v>
      </c>
      <c r="H143" s="3">
        <v>1129</v>
      </c>
      <c r="I143" s="3">
        <v>2019</v>
      </c>
      <c r="J143" s="3">
        <v>211</v>
      </c>
      <c r="K143" s="3">
        <v>4649</v>
      </c>
      <c r="L143" s="3">
        <v>4200</v>
      </c>
      <c r="M143" s="3">
        <v>63</v>
      </c>
      <c r="N143" s="3">
        <v>667</v>
      </c>
      <c r="O143" s="3">
        <v>2605</v>
      </c>
      <c r="P143" s="3">
        <v>8003</v>
      </c>
      <c r="Q143" s="3">
        <v>170</v>
      </c>
      <c r="R143" s="3">
        <v>371</v>
      </c>
      <c r="S143" s="3">
        <v>246</v>
      </c>
      <c r="T143" s="3">
        <v>3382</v>
      </c>
      <c r="U143" s="3">
        <v>611</v>
      </c>
      <c r="V143" s="3">
        <v>2835</v>
      </c>
      <c r="W143" s="3">
        <v>132</v>
      </c>
      <c r="X143" s="3">
        <v>3475</v>
      </c>
      <c r="Y143" s="3">
        <v>267</v>
      </c>
      <c r="Z143" s="3">
        <v>374</v>
      </c>
      <c r="AA143" s="3">
        <v>2683</v>
      </c>
      <c r="AB143" s="3">
        <v>3322</v>
      </c>
      <c r="AC143" s="3">
        <v>6384</v>
      </c>
      <c r="AD143" s="3">
        <v>1272</v>
      </c>
      <c r="AE143" s="3">
        <v>145</v>
      </c>
      <c r="AF143" s="3">
        <v>74</v>
      </c>
      <c r="AG143" s="3">
        <v>1552</v>
      </c>
      <c r="AH143" s="3">
        <v>422</v>
      </c>
      <c r="AI143" s="3">
        <v>5039</v>
      </c>
      <c r="AJ143" s="3">
        <v>225</v>
      </c>
      <c r="AK143" s="3">
        <v>3145</v>
      </c>
      <c r="AL143" s="3">
        <v>3554</v>
      </c>
      <c r="AM143" s="3">
        <v>1456</v>
      </c>
      <c r="AN143" s="3">
        <v>75</v>
      </c>
      <c r="AO143" s="3">
        <v>773</v>
      </c>
      <c r="AP143" s="3">
        <v>2627</v>
      </c>
      <c r="AQ143" s="3">
        <v>98</v>
      </c>
      <c r="AR143" s="3">
        <v>1919</v>
      </c>
      <c r="AS143" s="3">
        <v>2495</v>
      </c>
      <c r="AT143" s="3">
        <v>7674</v>
      </c>
      <c r="AU143" s="3">
        <v>3522</v>
      </c>
      <c r="AV143" s="3">
        <v>1070</v>
      </c>
      <c r="AW143" s="3">
        <v>921</v>
      </c>
      <c r="AX143" s="3">
        <v>452</v>
      </c>
      <c r="AY143" s="3">
        <v>4839</v>
      </c>
      <c r="AZ143" s="3">
        <v>2957</v>
      </c>
      <c r="BA143" s="3">
        <v>746</v>
      </c>
      <c r="BB143" s="3">
        <v>4564</v>
      </c>
      <c r="BC143" s="3">
        <v>2805</v>
      </c>
      <c r="BD143" s="3">
        <v>171</v>
      </c>
      <c r="BE143" s="3">
        <v>261</v>
      </c>
      <c r="BF143" s="3">
        <v>190</v>
      </c>
      <c r="BG143" s="3">
        <v>1467</v>
      </c>
      <c r="BH143" s="3">
        <v>191</v>
      </c>
      <c r="BI143" s="3">
        <v>2154</v>
      </c>
      <c r="BJ143" s="3">
        <v>83</v>
      </c>
      <c r="BK143" s="3">
        <v>41</v>
      </c>
      <c r="BL143" s="3">
        <v>382</v>
      </c>
      <c r="BM143" s="3">
        <v>270</v>
      </c>
      <c r="BN143" s="3">
        <v>3386</v>
      </c>
      <c r="BO143" s="3">
        <v>122</v>
      </c>
      <c r="BP143" s="3">
        <v>574</v>
      </c>
      <c r="BQ143" s="3">
        <v>392</v>
      </c>
      <c r="BR143" s="3">
        <v>72</v>
      </c>
      <c r="BS143" s="3">
        <v>486</v>
      </c>
      <c r="BT143" s="3">
        <v>722</v>
      </c>
      <c r="BU143" s="3">
        <v>732</v>
      </c>
      <c r="BV143" s="3">
        <v>31</v>
      </c>
      <c r="BW143" s="3">
        <v>4234</v>
      </c>
      <c r="BX143" s="3">
        <v>4899</v>
      </c>
      <c r="BY143" s="3">
        <v>914</v>
      </c>
      <c r="BZ143" s="3">
        <v>5382</v>
      </c>
      <c r="CA143" s="3">
        <v>2855</v>
      </c>
      <c r="CB143" s="3">
        <v>3343</v>
      </c>
      <c r="CC143" s="3">
        <v>64</v>
      </c>
      <c r="CD143" s="3">
        <v>141895</v>
      </c>
    </row>
    <row r="144" spans="1:82" x14ac:dyDescent="0.25">
      <c r="A144" s="7">
        <v>141</v>
      </c>
      <c r="B144" s="3" t="s">
        <v>121</v>
      </c>
      <c r="C144" s="3">
        <v>0</v>
      </c>
      <c r="D144" s="3">
        <v>14</v>
      </c>
      <c r="E144" s="3">
        <v>160</v>
      </c>
      <c r="F144" s="3">
        <v>180</v>
      </c>
      <c r="G144" s="3">
        <v>30</v>
      </c>
      <c r="H144" s="3">
        <v>53</v>
      </c>
      <c r="I144" s="3">
        <v>88</v>
      </c>
      <c r="J144" s="3">
        <v>9</v>
      </c>
      <c r="K144" s="3">
        <v>284</v>
      </c>
      <c r="L144" s="3">
        <v>456</v>
      </c>
      <c r="M144" s="3">
        <v>0</v>
      </c>
      <c r="N144" s="3">
        <v>41</v>
      </c>
      <c r="O144" s="3">
        <v>201</v>
      </c>
      <c r="P144" s="3">
        <v>819</v>
      </c>
      <c r="Q144" s="3">
        <v>16</v>
      </c>
      <c r="R144" s="3">
        <v>16</v>
      </c>
      <c r="S144" s="3">
        <v>8</v>
      </c>
      <c r="T144" s="3">
        <v>294</v>
      </c>
      <c r="U144" s="3">
        <v>30</v>
      </c>
      <c r="V144" s="3">
        <v>203</v>
      </c>
      <c r="W144" s="3">
        <v>5</v>
      </c>
      <c r="X144" s="3">
        <v>245</v>
      </c>
      <c r="Y144" s="3">
        <v>16</v>
      </c>
      <c r="Z144" s="3">
        <v>26</v>
      </c>
      <c r="AA144" s="3">
        <v>139</v>
      </c>
      <c r="AB144" s="3">
        <v>379</v>
      </c>
      <c r="AC144" s="3">
        <v>397</v>
      </c>
      <c r="AD144" s="3">
        <v>86</v>
      </c>
      <c r="AE144" s="3">
        <v>15</v>
      </c>
      <c r="AF144" s="3">
        <v>3</v>
      </c>
      <c r="AG144" s="3">
        <v>145</v>
      </c>
      <c r="AH144" s="3">
        <v>18</v>
      </c>
      <c r="AI144" s="3">
        <v>619</v>
      </c>
      <c r="AJ144" s="3">
        <v>7</v>
      </c>
      <c r="AK144" s="3">
        <v>188</v>
      </c>
      <c r="AL144" s="3">
        <v>242</v>
      </c>
      <c r="AM144" s="3">
        <v>127</v>
      </c>
      <c r="AN144" s="3">
        <v>7</v>
      </c>
      <c r="AO144" s="3">
        <v>40</v>
      </c>
      <c r="AP144" s="3">
        <v>183</v>
      </c>
      <c r="AQ144" s="3">
        <v>5</v>
      </c>
      <c r="AR144" s="3">
        <v>210</v>
      </c>
      <c r="AS144" s="3">
        <v>141</v>
      </c>
      <c r="AT144" s="3">
        <v>1140</v>
      </c>
      <c r="AU144" s="3">
        <v>392</v>
      </c>
      <c r="AV144" s="3">
        <v>67</v>
      </c>
      <c r="AW144" s="3">
        <v>65</v>
      </c>
      <c r="AX144" s="3">
        <v>19</v>
      </c>
      <c r="AY144" s="3">
        <v>476</v>
      </c>
      <c r="AZ144" s="3">
        <v>190</v>
      </c>
      <c r="BA144" s="3">
        <v>39</v>
      </c>
      <c r="BB144" s="3">
        <v>405</v>
      </c>
      <c r="BC144" s="3">
        <v>119</v>
      </c>
      <c r="BD144" s="3">
        <v>9</v>
      </c>
      <c r="BE144" s="3">
        <v>11</v>
      </c>
      <c r="BF144" s="3">
        <v>8</v>
      </c>
      <c r="BG144" s="3">
        <v>82</v>
      </c>
      <c r="BH144" s="3">
        <v>4</v>
      </c>
      <c r="BI144" s="3">
        <v>161</v>
      </c>
      <c r="BJ144" s="3">
        <v>9</v>
      </c>
      <c r="BK144" s="3">
        <v>0</v>
      </c>
      <c r="BL144" s="3">
        <v>16</v>
      </c>
      <c r="BM144" s="3">
        <v>14</v>
      </c>
      <c r="BN144" s="3">
        <v>241</v>
      </c>
      <c r="BO144" s="3">
        <v>7</v>
      </c>
      <c r="BP144" s="3">
        <v>29</v>
      </c>
      <c r="BQ144" s="3">
        <v>20</v>
      </c>
      <c r="BR144" s="3">
        <v>0</v>
      </c>
      <c r="BS144" s="3">
        <v>20</v>
      </c>
      <c r="BT144" s="3">
        <v>30</v>
      </c>
      <c r="BU144" s="3">
        <v>52</v>
      </c>
      <c r="BV144" s="3">
        <v>0</v>
      </c>
      <c r="BW144" s="3">
        <v>383</v>
      </c>
      <c r="BX144" s="3">
        <v>399</v>
      </c>
      <c r="BY144" s="3">
        <v>50</v>
      </c>
      <c r="BZ144" s="3">
        <v>654</v>
      </c>
      <c r="CA144" s="3">
        <v>173</v>
      </c>
      <c r="CB144" s="3">
        <v>190</v>
      </c>
      <c r="CC144" s="3">
        <v>4</v>
      </c>
      <c r="CD144" s="3">
        <v>11598</v>
      </c>
    </row>
    <row r="145" spans="1:82" x14ac:dyDescent="0.25">
      <c r="A145" s="7">
        <v>142</v>
      </c>
      <c r="B145" s="3" t="s">
        <v>122</v>
      </c>
      <c r="C145" s="3">
        <v>43</v>
      </c>
      <c r="D145" s="3">
        <v>54</v>
      </c>
      <c r="E145" s="3">
        <v>756</v>
      </c>
      <c r="F145" s="3">
        <v>653</v>
      </c>
      <c r="G145" s="3">
        <v>153</v>
      </c>
      <c r="H145" s="3">
        <v>247</v>
      </c>
      <c r="I145" s="3">
        <v>381</v>
      </c>
      <c r="J145" s="3">
        <v>54</v>
      </c>
      <c r="K145" s="3">
        <v>1266</v>
      </c>
      <c r="L145" s="3">
        <v>1765</v>
      </c>
      <c r="M145" s="3">
        <v>29</v>
      </c>
      <c r="N145" s="3">
        <v>213</v>
      </c>
      <c r="O145" s="3">
        <v>721</v>
      </c>
      <c r="P145" s="3">
        <v>3172</v>
      </c>
      <c r="Q145" s="3">
        <v>72</v>
      </c>
      <c r="R145" s="3">
        <v>89</v>
      </c>
      <c r="S145" s="3">
        <v>53</v>
      </c>
      <c r="T145" s="3">
        <v>1082</v>
      </c>
      <c r="U145" s="3">
        <v>195</v>
      </c>
      <c r="V145" s="3">
        <v>823</v>
      </c>
      <c r="W145" s="3">
        <v>51</v>
      </c>
      <c r="X145" s="3">
        <v>1060</v>
      </c>
      <c r="Y145" s="3">
        <v>91</v>
      </c>
      <c r="Z145" s="3">
        <v>113</v>
      </c>
      <c r="AA145" s="3">
        <v>796</v>
      </c>
      <c r="AB145" s="3">
        <v>1778</v>
      </c>
      <c r="AC145" s="3">
        <v>1658</v>
      </c>
      <c r="AD145" s="3">
        <v>469</v>
      </c>
      <c r="AE145" s="3">
        <v>53</v>
      </c>
      <c r="AF145" s="3">
        <v>26</v>
      </c>
      <c r="AG145" s="3">
        <v>521</v>
      </c>
      <c r="AH145" s="3">
        <v>111</v>
      </c>
      <c r="AI145" s="3">
        <v>2503</v>
      </c>
      <c r="AJ145" s="3">
        <v>54</v>
      </c>
      <c r="AK145" s="3">
        <v>718</v>
      </c>
      <c r="AL145" s="3">
        <v>908</v>
      </c>
      <c r="AM145" s="3">
        <v>521</v>
      </c>
      <c r="AN145" s="3">
        <v>40</v>
      </c>
      <c r="AO145" s="3">
        <v>170</v>
      </c>
      <c r="AP145" s="3">
        <v>728</v>
      </c>
      <c r="AQ145" s="3">
        <v>21</v>
      </c>
      <c r="AR145" s="3">
        <v>638</v>
      </c>
      <c r="AS145" s="3">
        <v>527</v>
      </c>
      <c r="AT145" s="3">
        <v>4805</v>
      </c>
      <c r="AU145" s="3">
        <v>1454</v>
      </c>
      <c r="AV145" s="3">
        <v>335</v>
      </c>
      <c r="AW145" s="3">
        <v>303</v>
      </c>
      <c r="AX145" s="3">
        <v>133</v>
      </c>
      <c r="AY145" s="3">
        <v>2234</v>
      </c>
      <c r="AZ145" s="3">
        <v>726</v>
      </c>
      <c r="BA145" s="3">
        <v>160</v>
      </c>
      <c r="BB145" s="3">
        <v>1448</v>
      </c>
      <c r="BC145" s="3">
        <v>586</v>
      </c>
      <c r="BD145" s="3">
        <v>64</v>
      </c>
      <c r="BE145" s="3">
        <v>71</v>
      </c>
      <c r="BF145" s="3">
        <v>69</v>
      </c>
      <c r="BG145" s="3">
        <v>286</v>
      </c>
      <c r="BH145" s="3">
        <v>53</v>
      </c>
      <c r="BI145" s="3">
        <v>549</v>
      </c>
      <c r="BJ145" s="3">
        <v>45</v>
      </c>
      <c r="BK145" s="3">
        <v>3</v>
      </c>
      <c r="BL145" s="3">
        <v>95</v>
      </c>
      <c r="BM145" s="3">
        <v>78</v>
      </c>
      <c r="BN145" s="3">
        <v>898</v>
      </c>
      <c r="BO145" s="3">
        <v>37</v>
      </c>
      <c r="BP145" s="3">
        <v>115</v>
      </c>
      <c r="BQ145" s="3">
        <v>124</v>
      </c>
      <c r="BR145" s="3">
        <v>12</v>
      </c>
      <c r="BS145" s="3">
        <v>135</v>
      </c>
      <c r="BT145" s="3">
        <v>159</v>
      </c>
      <c r="BU145" s="3">
        <v>204</v>
      </c>
      <c r="BV145" s="3">
        <v>15</v>
      </c>
      <c r="BW145" s="3">
        <v>1511</v>
      </c>
      <c r="BX145" s="3">
        <v>1689</v>
      </c>
      <c r="BY145" s="3">
        <v>222</v>
      </c>
      <c r="BZ145" s="3">
        <v>2354</v>
      </c>
      <c r="CA145" s="3">
        <v>615</v>
      </c>
      <c r="CB145" s="3">
        <v>721</v>
      </c>
      <c r="CC145" s="3">
        <v>33</v>
      </c>
      <c r="CD145" s="3">
        <v>47679</v>
      </c>
    </row>
    <row r="146" spans="1:82" x14ac:dyDescent="0.25">
      <c r="A146" s="7">
        <v>143</v>
      </c>
      <c r="B146" s="3" t="s">
        <v>123</v>
      </c>
      <c r="C146" s="3">
        <v>234</v>
      </c>
      <c r="D146" s="3">
        <v>249</v>
      </c>
      <c r="E146" s="3">
        <v>3455</v>
      </c>
      <c r="F146" s="3">
        <v>3272</v>
      </c>
      <c r="G146" s="3">
        <v>641</v>
      </c>
      <c r="H146" s="3">
        <v>1376</v>
      </c>
      <c r="I146" s="3">
        <v>2400</v>
      </c>
      <c r="J146" s="3">
        <v>265</v>
      </c>
      <c r="K146" s="3">
        <v>5915</v>
      </c>
      <c r="L146" s="3">
        <v>5965</v>
      </c>
      <c r="M146" s="3">
        <v>92</v>
      </c>
      <c r="N146" s="3">
        <v>880</v>
      </c>
      <c r="O146" s="3">
        <v>3326</v>
      </c>
      <c r="P146" s="3">
        <v>11175</v>
      </c>
      <c r="Q146" s="3">
        <v>242</v>
      </c>
      <c r="R146" s="3">
        <v>460</v>
      </c>
      <c r="S146" s="3">
        <v>299</v>
      </c>
      <c r="T146" s="3">
        <v>4464</v>
      </c>
      <c r="U146" s="3">
        <v>806</v>
      </c>
      <c r="V146" s="3">
        <v>3658</v>
      </c>
      <c r="W146" s="3">
        <v>183</v>
      </c>
      <c r="X146" s="3">
        <v>4535</v>
      </c>
      <c r="Y146" s="3">
        <v>358</v>
      </c>
      <c r="Z146" s="3">
        <v>487</v>
      </c>
      <c r="AA146" s="3">
        <v>3479</v>
      </c>
      <c r="AB146" s="3">
        <v>5100</v>
      </c>
      <c r="AC146" s="3">
        <v>8042</v>
      </c>
      <c r="AD146" s="3">
        <v>1741</v>
      </c>
      <c r="AE146" s="3">
        <v>198</v>
      </c>
      <c r="AF146" s="3">
        <v>100</v>
      </c>
      <c r="AG146" s="3">
        <v>2073</v>
      </c>
      <c r="AH146" s="3">
        <v>533</v>
      </c>
      <c r="AI146" s="3">
        <v>7542</v>
      </c>
      <c r="AJ146" s="3">
        <v>279</v>
      </c>
      <c r="AK146" s="3">
        <v>3863</v>
      </c>
      <c r="AL146" s="3">
        <v>4462</v>
      </c>
      <c r="AM146" s="3">
        <v>1977</v>
      </c>
      <c r="AN146" s="3">
        <v>115</v>
      </c>
      <c r="AO146" s="3">
        <v>943</v>
      </c>
      <c r="AP146" s="3">
        <v>3355</v>
      </c>
      <c r="AQ146" s="3">
        <v>119</v>
      </c>
      <c r="AR146" s="3">
        <v>2557</v>
      </c>
      <c r="AS146" s="3">
        <v>3022</v>
      </c>
      <c r="AT146" s="3">
        <v>12479</v>
      </c>
      <c r="AU146" s="3">
        <v>4976</v>
      </c>
      <c r="AV146" s="3">
        <v>1405</v>
      </c>
      <c r="AW146" s="3">
        <v>1224</v>
      </c>
      <c r="AX146" s="3">
        <v>585</v>
      </c>
      <c r="AY146" s="3">
        <v>7073</v>
      </c>
      <c r="AZ146" s="3">
        <v>3683</v>
      </c>
      <c r="BA146" s="3">
        <v>906</v>
      </c>
      <c r="BB146" s="3">
        <v>6012</v>
      </c>
      <c r="BC146" s="3">
        <v>3391</v>
      </c>
      <c r="BD146" s="3">
        <v>235</v>
      </c>
      <c r="BE146" s="3">
        <v>332</v>
      </c>
      <c r="BF146" s="3">
        <v>259</v>
      </c>
      <c r="BG146" s="3">
        <v>1753</v>
      </c>
      <c r="BH146" s="3">
        <v>244</v>
      </c>
      <c r="BI146" s="3">
        <v>2703</v>
      </c>
      <c r="BJ146" s="3">
        <v>128</v>
      </c>
      <c r="BK146" s="3">
        <v>44</v>
      </c>
      <c r="BL146" s="3">
        <v>477</v>
      </c>
      <c r="BM146" s="3">
        <v>348</v>
      </c>
      <c r="BN146" s="3">
        <v>4284</v>
      </c>
      <c r="BO146" s="3">
        <v>159</v>
      </c>
      <c r="BP146" s="3">
        <v>689</v>
      </c>
      <c r="BQ146" s="3">
        <v>516</v>
      </c>
      <c r="BR146" s="3">
        <v>84</v>
      </c>
      <c r="BS146" s="3">
        <v>621</v>
      </c>
      <c r="BT146" s="3">
        <v>881</v>
      </c>
      <c r="BU146" s="3">
        <v>936</v>
      </c>
      <c r="BV146" s="3">
        <v>46</v>
      </c>
      <c r="BW146" s="3">
        <v>5745</v>
      </c>
      <c r="BX146" s="3">
        <v>6588</v>
      </c>
      <c r="BY146" s="3">
        <v>1136</v>
      </c>
      <c r="BZ146" s="3">
        <v>7736</v>
      </c>
      <c r="CA146" s="3">
        <v>3470</v>
      </c>
      <c r="CB146" s="3">
        <v>4064</v>
      </c>
      <c r="CC146" s="3">
        <v>97</v>
      </c>
      <c r="CD146" s="3">
        <v>189574</v>
      </c>
    </row>
    <row r="147" spans="1:82" x14ac:dyDescent="0.25">
      <c r="A147" s="2">
        <v>144</v>
      </c>
      <c r="B147" s="4" t="s">
        <v>124</v>
      </c>
      <c r="C147" s="5">
        <v>0</v>
      </c>
      <c r="D147" s="5">
        <v>6.6985645933014357</v>
      </c>
      <c r="E147" s="5">
        <v>5.5963623644630989</v>
      </c>
      <c r="F147" s="5">
        <v>6.430868167202572</v>
      </c>
      <c r="G147" s="5">
        <v>5.7915057915057915</v>
      </c>
      <c r="H147" s="5">
        <v>4.4839255499153978</v>
      </c>
      <c r="I147" s="5">
        <v>4.1765543426673002</v>
      </c>
      <c r="J147" s="5">
        <v>4.0909090909090908</v>
      </c>
      <c r="K147" s="5">
        <v>5.7571457530914252</v>
      </c>
      <c r="L147" s="5">
        <v>9.7938144329896915</v>
      </c>
      <c r="M147" s="5">
        <v>0</v>
      </c>
      <c r="N147" s="5">
        <v>5.7909604519774014</v>
      </c>
      <c r="O147" s="5">
        <v>7.1632216678545966</v>
      </c>
      <c r="P147" s="5">
        <v>9.2836091589208802</v>
      </c>
      <c r="Q147" s="5">
        <v>8.6021505376344098</v>
      </c>
      <c r="R147" s="5">
        <v>4.1343669250646</v>
      </c>
      <c r="S147" s="5">
        <v>3.1496062992125982</v>
      </c>
      <c r="T147" s="5">
        <v>7.9978237214363439</v>
      </c>
      <c r="U147" s="5">
        <v>4.6801872074882995</v>
      </c>
      <c r="V147" s="5">
        <v>6.6820276497695854</v>
      </c>
      <c r="W147" s="5">
        <v>3.6496350364963499</v>
      </c>
      <c r="X147" s="5">
        <v>6.586021505376344</v>
      </c>
      <c r="Y147" s="5">
        <v>5.6537102473498235</v>
      </c>
      <c r="Z147" s="5">
        <v>6.5</v>
      </c>
      <c r="AA147" s="5">
        <v>4.9255846917080088</v>
      </c>
      <c r="AB147" s="5">
        <v>10.240475547149419</v>
      </c>
      <c r="AC147" s="5">
        <v>5.8545937177407463</v>
      </c>
      <c r="AD147" s="5">
        <v>6.3328424153166418</v>
      </c>
      <c r="AE147" s="5">
        <v>9.375</v>
      </c>
      <c r="AF147" s="5">
        <v>3.8961038961038961</v>
      </c>
      <c r="AG147" s="5">
        <v>8.5444902769593405</v>
      </c>
      <c r="AH147" s="5">
        <v>4.0909090909090908</v>
      </c>
      <c r="AI147" s="5">
        <v>10.940261576528808</v>
      </c>
      <c r="AJ147" s="5">
        <v>3.0172413793103448</v>
      </c>
      <c r="AK147" s="5">
        <v>5.6405640564056405</v>
      </c>
      <c r="AL147" s="5">
        <v>6.3751317175974709</v>
      </c>
      <c r="AM147" s="5">
        <v>8.0227416298168048</v>
      </c>
      <c r="AN147" s="5">
        <v>8.536585365853659</v>
      </c>
      <c r="AO147" s="5">
        <v>4.9200492004920049</v>
      </c>
      <c r="AP147" s="5">
        <v>6.5124555160142341</v>
      </c>
      <c r="AQ147" s="5">
        <v>4.8543689320388346</v>
      </c>
      <c r="AR147" s="5">
        <v>9.8637858149365911</v>
      </c>
      <c r="AS147" s="5">
        <v>5.3490136570561457</v>
      </c>
      <c r="AT147" s="5">
        <v>12.933968686181075</v>
      </c>
      <c r="AU147" s="5">
        <v>10.015329586101176</v>
      </c>
      <c r="AV147" s="5">
        <v>5.8927000879507476</v>
      </c>
      <c r="AW147" s="5">
        <v>6.5922920892494936</v>
      </c>
      <c r="AX147" s="5">
        <v>4.0339702760084926</v>
      </c>
      <c r="AY147" s="5">
        <v>8.9557855126999062</v>
      </c>
      <c r="AZ147" s="5">
        <v>6.0374960279631393</v>
      </c>
      <c r="BA147" s="5">
        <v>4.9681528662420389</v>
      </c>
      <c r="BB147" s="5">
        <v>8.1505333065003018</v>
      </c>
      <c r="BC147" s="5">
        <v>4.0697674418604652</v>
      </c>
      <c r="BD147" s="5">
        <v>5</v>
      </c>
      <c r="BE147" s="5">
        <v>4.0441176470588234</v>
      </c>
      <c r="BF147" s="5">
        <v>4.0404040404040407</v>
      </c>
      <c r="BG147" s="5">
        <v>5.2937378954163981</v>
      </c>
      <c r="BH147" s="5">
        <v>2.0512820512820511</v>
      </c>
      <c r="BI147" s="5">
        <v>6.9546436285097197</v>
      </c>
      <c r="BJ147" s="5">
        <v>9.7826086956521738</v>
      </c>
      <c r="BK147" s="5">
        <v>0</v>
      </c>
      <c r="BL147" s="5">
        <v>4.0201005025125625</v>
      </c>
      <c r="BM147" s="5">
        <v>4.929577464788732</v>
      </c>
      <c r="BN147" s="5">
        <v>6.6446098704163221</v>
      </c>
      <c r="BO147" s="5">
        <v>5.4263565891472867</v>
      </c>
      <c r="BP147" s="5">
        <v>4.8092868988391384</v>
      </c>
      <c r="BQ147" s="5">
        <v>4.8543689320388346</v>
      </c>
      <c r="BR147" s="5">
        <v>0</v>
      </c>
      <c r="BS147" s="5">
        <v>3.9525691699604746</v>
      </c>
      <c r="BT147" s="5">
        <v>3.9893617021276597</v>
      </c>
      <c r="BU147" s="5">
        <v>6.6326530612244898</v>
      </c>
      <c r="BV147" s="5">
        <v>0</v>
      </c>
      <c r="BW147" s="5">
        <v>8.2954299328568339</v>
      </c>
      <c r="BX147" s="5">
        <v>7.5311438278595695</v>
      </c>
      <c r="BY147" s="5">
        <v>5.186721991701245</v>
      </c>
      <c r="BZ147" s="5">
        <v>10.834990059642147</v>
      </c>
      <c r="CA147" s="5">
        <v>5.7133421400264197</v>
      </c>
      <c r="CB147" s="5">
        <v>5.3778658363996605</v>
      </c>
      <c r="CC147" s="5">
        <v>5.8823529411764701</v>
      </c>
      <c r="CD147" s="5">
        <v>7.5560449010704067</v>
      </c>
    </row>
    <row r="148" spans="1:82" x14ac:dyDescent="0.25">
      <c r="A148" s="2">
        <v>145</v>
      </c>
      <c r="B148" s="3" t="s">
        <v>125</v>
      </c>
      <c r="C148" s="3">
        <v>389</v>
      </c>
      <c r="D148" s="3">
        <v>388</v>
      </c>
      <c r="E148" s="3">
        <v>5312</v>
      </c>
      <c r="F148" s="3">
        <v>5309</v>
      </c>
      <c r="G148" s="3">
        <v>1034</v>
      </c>
      <c r="H148" s="3">
        <v>2257</v>
      </c>
      <c r="I148" s="3">
        <v>4109</v>
      </c>
      <c r="J148" s="3">
        <v>439</v>
      </c>
      <c r="K148" s="3">
        <v>9132</v>
      </c>
      <c r="L148" s="3">
        <v>8705</v>
      </c>
      <c r="M148" s="3">
        <v>171</v>
      </c>
      <c r="N148" s="3">
        <v>1384</v>
      </c>
      <c r="O148" s="3">
        <v>5316</v>
      </c>
      <c r="P148" s="3">
        <v>16844</v>
      </c>
      <c r="Q148" s="3">
        <v>361</v>
      </c>
      <c r="R148" s="3">
        <v>794</v>
      </c>
      <c r="S148" s="3">
        <v>584</v>
      </c>
      <c r="T148" s="3">
        <v>6580</v>
      </c>
      <c r="U148" s="3">
        <v>1275</v>
      </c>
      <c r="V148" s="3">
        <v>5683</v>
      </c>
      <c r="W148" s="3">
        <v>304</v>
      </c>
      <c r="X148" s="3">
        <v>6815</v>
      </c>
      <c r="Y148" s="3">
        <v>607</v>
      </c>
      <c r="Z148" s="3">
        <v>857</v>
      </c>
      <c r="AA148" s="3">
        <v>5336</v>
      </c>
      <c r="AB148" s="3">
        <v>7156</v>
      </c>
      <c r="AC148" s="3">
        <v>12699</v>
      </c>
      <c r="AD148" s="3">
        <v>2596</v>
      </c>
      <c r="AE148" s="3">
        <v>325</v>
      </c>
      <c r="AF148" s="3">
        <v>162</v>
      </c>
      <c r="AG148" s="3">
        <v>3203</v>
      </c>
      <c r="AH148" s="3">
        <v>839</v>
      </c>
      <c r="AI148" s="3">
        <v>10597</v>
      </c>
      <c r="AJ148" s="3">
        <v>447</v>
      </c>
      <c r="AK148" s="3">
        <v>6333</v>
      </c>
      <c r="AL148" s="3">
        <v>7322</v>
      </c>
      <c r="AM148" s="3">
        <v>2884</v>
      </c>
      <c r="AN148" s="3">
        <v>163</v>
      </c>
      <c r="AO148" s="3">
        <v>1648</v>
      </c>
      <c r="AP148" s="3">
        <v>5358</v>
      </c>
      <c r="AQ148" s="3">
        <v>228</v>
      </c>
      <c r="AR148" s="3">
        <v>3847</v>
      </c>
      <c r="AS148" s="3">
        <v>5039</v>
      </c>
      <c r="AT148" s="3">
        <v>13963</v>
      </c>
      <c r="AU148" s="3">
        <v>7444</v>
      </c>
      <c r="AV148" s="3">
        <v>2185</v>
      </c>
      <c r="AW148" s="3">
        <v>2064</v>
      </c>
      <c r="AX148" s="3">
        <v>973</v>
      </c>
      <c r="AY148" s="3">
        <v>10184</v>
      </c>
      <c r="AZ148" s="3">
        <v>5873</v>
      </c>
      <c r="BA148" s="3">
        <v>1495</v>
      </c>
      <c r="BB148" s="3">
        <v>9005</v>
      </c>
      <c r="BC148" s="3">
        <v>6018</v>
      </c>
      <c r="BD148" s="3">
        <v>409</v>
      </c>
      <c r="BE148" s="3">
        <v>546</v>
      </c>
      <c r="BF148" s="3">
        <v>408</v>
      </c>
      <c r="BG148" s="3">
        <v>3100</v>
      </c>
      <c r="BH148" s="3">
        <v>430</v>
      </c>
      <c r="BI148" s="3">
        <v>4021</v>
      </c>
      <c r="BJ148" s="3">
        <v>198</v>
      </c>
      <c r="BK148" s="3">
        <v>70</v>
      </c>
      <c r="BL148" s="3">
        <v>865</v>
      </c>
      <c r="BM148" s="3">
        <v>572</v>
      </c>
      <c r="BN148" s="3">
        <v>6032</v>
      </c>
      <c r="BO148" s="3">
        <v>290</v>
      </c>
      <c r="BP148" s="3">
        <v>1243</v>
      </c>
      <c r="BQ148" s="3">
        <v>850</v>
      </c>
      <c r="BR148" s="3">
        <v>149</v>
      </c>
      <c r="BS148" s="3">
        <v>971</v>
      </c>
      <c r="BT148" s="3">
        <v>1442</v>
      </c>
      <c r="BU148" s="3">
        <v>1546</v>
      </c>
      <c r="BV148" s="3">
        <v>96</v>
      </c>
      <c r="BW148" s="3">
        <v>8692</v>
      </c>
      <c r="BX148" s="3">
        <v>10063</v>
      </c>
      <c r="BY148" s="3">
        <v>1976</v>
      </c>
      <c r="BZ148" s="3">
        <v>11902</v>
      </c>
      <c r="CA148" s="3">
        <v>5007</v>
      </c>
      <c r="CB148" s="3">
        <v>6838</v>
      </c>
      <c r="CC148" s="3">
        <v>162</v>
      </c>
      <c r="CD148" s="3">
        <v>288066</v>
      </c>
    </row>
    <row r="149" spans="1:82" x14ac:dyDescent="0.25">
      <c r="A149" s="7">
        <v>146</v>
      </c>
      <c r="B149" s="3" t="s">
        <v>126</v>
      </c>
      <c r="C149" s="3">
        <v>14</v>
      </c>
      <c r="D149" s="3">
        <v>37</v>
      </c>
      <c r="E149" s="3">
        <v>386</v>
      </c>
      <c r="F149" s="3">
        <v>410</v>
      </c>
      <c r="G149" s="3">
        <v>64</v>
      </c>
      <c r="H149" s="3">
        <v>142</v>
      </c>
      <c r="I149" s="3">
        <v>255</v>
      </c>
      <c r="J149" s="3">
        <v>25</v>
      </c>
      <c r="K149" s="3">
        <v>724</v>
      </c>
      <c r="L149" s="3">
        <v>1065</v>
      </c>
      <c r="M149" s="3">
        <v>10</v>
      </c>
      <c r="N149" s="3">
        <v>89</v>
      </c>
      <c r="O149" s="3">
        <v>426</v>
      </c>
      <c r="P149" s="3">
        <v>1813</v>
      </c>
      <c r="Q149" s="3">
        <v>43</v>
      </c>
      <c r="R149" s="3">
        <v>39</v>
      </c>
      <c r="S149" s="3">
        <v>11</v>
      </c>
      <c r="T149" s="3">
        <v>698</v>
      </c>
      <c r="U149" s="3">
        <v>96</v>
      </c>
      <c r="V149" s="3">
        <v>471</v>
      </c>
      <c r="W149" s="3">
        <v>20</v>
      </c>
      <c r="X149" s="3">
        <v>570</v>
      </c>
      <c r="Y149" s="3">
        <v>46</v>
      </c>
      <c r="Z149" s="3">
        <v>51</v>
      </c>
      <c r="AA149" s="3">
        <v>377</v>
      </c>
      <c r="AB149" s="3">
        <v>895</v>
      </c>
      <c r="AC149" s="3">
        <v>981</v>
      </c>
      <c r="AD149" s="3">
        <v>230</v>
      </c>
      <c r="AE149" s="3">
        <v>27</v>
      </c>
      <c r="AF149" s="3">
        <v>10</v>
      </c>
      <c r="AG149" s="3">
        <v>348</v>
      </c>
      <c r="AH149" s="3">
        <v>54</v>
      </c>
      <c r="AI149" s="3">
        <v>1391</v>
      </c>
      <c r="AJ149" s="3">
        <v>18</v>
      </c>
      <c r="AK149" s="3">
        <v>467</v>
      </c>
      <c r="AL149" s="3">
        <v>602</v>
      </c>
      <c r="AM149" s="3">
        <v>318</v>
      </c>
      <c r="AN149" s="3">
        <v>17</v>
      </c>
      <c r="AO149" s="3">
        <v>95</v>
      </c>
      <c r="AP149" s="3">
        <v>469</v>
      </c>
      <c r="AQ149" s="3">
        <v>10</v>
      </c>
      <c r="AR149" s="3">
        <v>452</v>
      </c>
      <c r="AS149" s="3">
        <v>334</v>
      </c>
      <c r="AT149" s="3">
        <v>2254</v>
      </c>
      <c r="AU149" s="3">
        <v>868</v>
      </c>
      <c r="AV149" s="3">
        <v>206</v>
      </c>
      <c r="AW149" s="3">
        <v>150</v>
      </c>
      <c r="AX149" s="3">
        <v>39</v>
      </c>
      <c r="AY149" s="3">
        <v>1201</v>
      </c>
      <c r="AZ149" s="3">
        <v>456</v>
      </c>
      <c r="BA149" s="3">
        <v>100</v>
      </c>
      <c r="BB149" s="3">
        <v>897</v>
      </c>
      <c r="BC149" s="3">
        <v>317</v>
      </c>
      <c r="BD149" s="3">
        <v>18</v>
      </c>
      <c r="BE149" s="3">
        <v>23</v>
      </c>
      <c r="BF149" s="3">
        <v>19</v>
      </c>
      <c r="BG149" s="3">
        <v>195</v>
      </c>
      <c r="BH149" s="3">
        <v>18</v>
      </c>
      <c r="BI149" s="3">
        <v>361</v>
      </c>
      <c r="BJ149" s="3">
        <v>10</v>
      </c>
      <c r="BK149" s="3">
        <v>0</v>
      </c>
      <c r="BL149" s="3">
        <v>33</v>
      </c>
      <c r="BM149" s="3">
        <v>32</v>
      </c>
      <c r="BN149" s="3">
        <v>478</v>
      </c>
      <c r="BO149" s="3">
        <v>22</v>
      </c>
      <c r="BP149" s="3">
        <v>66</v>
      </c>
      <c r="BQ149" s="3">
        <v>56</v>
      </c>
      <c r="BR149" s="3">
        <v>5</v>
      </c>
      <c r="BS149" s="3">
        <v>45</v>
      </c>
      <c r="BT149" s="3">
        <v>82</v>
      </c>
      <c r="BU149" s="3">
        <v>128</v>
      </c>
      <c r="BV149" s="3">
        <v>9</v>
      </c>
      <c r="BW149" s="3">
        <v>873</v>
      </c>
      <c r="BX149" s="3">
        <v>1054</v>
      </c>
      <c r="BY149" s="3">
        <v>142</v>
      </c>
      <c r="BZ149" s="3">
        <v>1509</v>
      </c>
      <c r="CA149" s="3">
        <v>355</v>
      </c>
      <c r="CB149" s="3">
        <v>444</v>
      </c>
      <c r="CC149" s="3">
        <v>9</v>
      </c>
      <c r="CD149" s="3">
        <v>27068</v>
      </c>
    </row>
    <row r="150" spans="1:82" x14ac:dyDescent="0.25">
      <c r="A150" s="7">
        <v>147</v>
      </c>
      <c r="B150" s="3" t="s">
        <v>127</v>
      </c>
      <c r="C150" s="3">
        <v>84</v>
      </c>
      <c r="D150" s="3">
        <v>135</v>
      </c>
      <c r="E150" s="3">
        <v>1485</v>
      </c>
      <c r="F150" s="3">
        <v>1442</v>
      </c>
      <c r="G150" s="3">
        <v>307</v>
      </c>
      <c r="H150" s="3">
        <v>500</v>
      </c>
      <c r="I150" s="3">
        <v>995</v>
      </c>
      <c r="J150" s="3">
        <v>120</v>
      </c>
      <c r="K150" s="3">
        <v>2835</v>
      </c>
      <c r="L150" s="3">
        <v>3783</v>
      </c>
      <c r="M150" s="3">
        <v>52</v>
      </c>
      <c r="N150" s="3">
        <v>383</v>
      </c>
      <c r="O150" s="3">
        <v>1409</v>
      </c>
      <c r="P150" s="3">
        <v>6220</v>
      </c>
      <c r="Q150" s="3">
        <v>157</v>
      </c>
      <c r="R150" s="3">
        <v>180</v>
      </c>
      <c r="S150" s="3">
        <v>97</v>
      </c>
      <c r="T150" s="3">
        <v>2372</v>
      </c>
      <c r="U150" s="3">
        <v>390</v>
      </c>
      <c r="V150" s="3">
        <v>1675</v>
      </c>
      <c r="W150" s="3">
        <v>93</v>
      </c>
      <c r="X150" s="3">
        <v>2288</v>
      </c>
      <c r="Y150" s="3">
        <v>180</v>
      </c>
      <c r="Z150" s="3">
        <v>206</v>
      </c>
      <c r="AA150" s="3">
        <v>1556</v>
      </c>
      <c r="AB150" s="3">
        <v>3564</v>
      </c>
      <c r="AC150" s="3">
        <v>3607</v>
      </c>
      <c r="AD150" s="3">
        <v>937</v>
      </c>
      <c r="AE150" s="3">
        <v>94</v>
      </c>
      <c r="AF150" s="3">
        <v>49</v>
      </c>
      <c r="AG150" s="3">
        <v>1118</v>
      </c>
      <c r="AH150" s="3">
        <v>225</v>
      </c>
      <c r="AI150" s="3">
        <v>5017</v>
      </c>
      <c r="AJ150" s="3">
        <v>98</v>
      </c>
      <c r="AK150" s="3">
        <v>1692</v>
      </c>
      <c r="AL150" s="3">
        <v>2034</v>
      </c>
      <c r="AM150" s="3">
        <v>1058</v>
      </c>
      <c r="AN150" s="3">
        <v>72</v>
      </c>
      <c r="AO150" s="3">
        <v>369</v>
      </c>
      <c r="AP150" s="3">
        <v>1793</v>
      </c>
      <c r="AQ150" s="3">
        <v>47</v>
      </c>
      <c r="AR150" s="3">
        <v>1377</v>
      </c>
      <c r="AS150" s="3">
        <v>1222</v>
      </c>
      <c r="AT150" s="3">
        <v>9503</v>
      </c>
      <c r="AU150" s="3">
        <v>3076</v>
      </c>
      <c r="AV150" s="3">
        <v>749</v>
      </c>
      <c r="AW150" s="3">
        <v>648</v>
      </c>
      <c r="AX150" s="3">
        <v>237</v>
      </c>
      <c r="AY150" s="3">
        <v>5153</v>
      </c>
      <c r="AZ150" s="3">
        <v>1566</v>
      </c>
      <c r="BA150" s="3">
        <v>329</v>
      </c>
      <c r="BB150" s="3">
        <v>2926</v>
      </c>
      <c r="BC150" s="3">
        <v>1242</v>
      </c>
      <c r="BD150" s="3">
        <v>162</v>
      </c>
      <c r="BE150" s="3">
        <v>115</v>
      </c>
      <c r="BF150" s="3">
        <v>128</v>
      </c>
      <c r="BG150" s="3">
        <v>638</v>
      </c>
      <c r="BH150" s="3">
        <v>105</v>
      </c>
      <c r="BI150" s="3">
        <v>1156</v>
      </c>
      <c r="BJ150" s="3">
        <v>71</v>
      </c>
      <c r="BK150" s="3">
        <v>13</v>
      </c>
      <c r="BL150" s="3">
        <v>181</v>
      </c>
      <c r="BM150" s="3">
        <v>142</v>
      </c>
      <c r="BN150" s="3">
        <v>1777</v>
      </c>
      <c r="BO150" s="3">
        <v>78</v>
      </c>
      <c r="BP150" s="3">
        <v>246</v>
      </c>
      <c r="BQ150" s="3">
        <v>227</v>
      </c>
      <c r="BR150" s="3">
        <v>28</v>
      </c>
      <c r="BS150" s="3">
        <v>239</v>
      </c>
      <c r="BT150" s="3">
        <v>304</v>
      </c>
      <c r="BU150" s="3">
        <v>472</v>
      </c>
      <c r="BV150" s="3">
        <v>34</v>
      </c>
      <c r="BW150" s="3">
        <v>3416</v>
      </c>
      <c r="BX150" s="3">
        <v>3665</v>
      </c>
      <c r="BY150" s="3">
        <v>447</v>
      </c>
      <c r="BZ150" s="3">
        <v>4929</v>
      </c>
      <c r="CA150" s="3">
        <v>1217</v>
      </c>
      <c r="CB150" s="3">
        <v>1527</v>
      </c>
      <c r="CC150" s="3">
        <v>66</v>
      </c>
      <c r="CD150" s="3">
        <v>100124</v>
      </c>
    </row>
    <row r="151" spans="1:82" x14ac:dyDescent="0.25">
      <c r="A151" s="7">
        <v>148</v>
      </c>
      <c r="B151" s="3" t="s">
        <v>128</v>
      </c>
      <c r="C151" s="3">
        <v>473</v>
      </c>
      <c r="D151" s="3">
        <v>523</v>
      </c>
      <c r="E151" s="3">
        <v>6797</v>
      </c>
      <c r="F151" s="3">
        <v>6751</v>
      </c>
      <c r="G151" s="3">
        <v>1341</v>
      </c>
      <c r="H151" s="3">
        <v>2757</v>
      </c>
      <c r="I151" s="3">
        <v>5104</v>
      </c>
      <c r="J151" s="3">
        <v>559</v>
      </c>
      <c r="K151" s="3">
        <v>11967</v>
      </c>
      <c r="L151" s="3">
        <v>12488</v>
      </c>
      <c r="M151" s="3">
        <v>223</v>
      </c>
      <c r="N151" s="3">
        <v>1767</v>
      </c>
      <c r="O151" s="3">
        <v>6725</v>
      </c>
      <c r="P151" s="3">
        <v>23064</v>
      </c>
      <c r="Q151" s="3">
        <v>518</v>
      </c>
      <c r="R151" s="3">
        <v>974</v>
      </c>
      <c r="S151" s="3">
        <v>681</v>
      </c>
      <c r="T151" s="3">
        <v>8952</v>
      </c>
      <c r="U151" s="3">
        <v>1665</v>
      </c>
      <c r="V151" s="3">
        <v>7358</v>
      </c>
      <c r="W151" s="3">
        <v>397</v>
      </c>
      <c r="X151" s="3">
        <v>9103</v>
      </c>
      <c r="Y151" s="3">
        <v>787</v>
      </c>
      <c r="Z151" s="3">
        <v>1063</v>
      </c>
      <c r="AA151" s="3">
        <v>6892</v>
      </c>
      <c r="AB151" s="3">
        <v>10720</v>
      </c>
      <c r="AC151" s="3">
        <v>16306</v>
      </c>
      <c r="AD151" s="3">
        <v>3533</v>
      </c>
      <c r="AE151" s="3">
        <v>419</v>
      </c>
      <c r="AF151" s="3">
        <v>211</v>
      </c>
      <c r="AG151" s="3">
        <v>4321</v>
      </c>
      <c r="AH151" s="3">
        <v>1064</v>
      </c>
      <c r="AI151" s="3">
        <v>15614</v>
      </c>
      <c r="AJ151" s="3">
        <v>545</v>
      </c>
      <c r="AK151" s="3">
        <v>8025</v>
      </c>
      <c r="AL151" s="3">
        <v>9356</v>
      </c>
      <c r="AM151" s="3">
        <v>3942</v>
      </c>
      <c r="AN151" s="3">
        <v>235</v>
      </c>
      <c r="AO151" s="3">
        <v>2017</v>
      </c>
      <c r="AP151" s="3">
        <v>7151</v>
      </c>
      <c r="AQ151" s="3">
        <v>275</v>
      </c>
      <c r="AR151" s="3">
        <v>5224</v>
      </c>
      <c r="AS151" s="3">
        <v>6261</v>
      </c>
      <c r="AT151" s="3">
        <v>23466</v>
      </c>
      <c r="AU151" s="3">
        <v>10520</v>
      </c>
      <c r="AV151" s="3">
        <v>2934</v>
      </c>
      <c r="AW151" s="3">
        <v>2712</v>
      </c>
      <c r="AX151" s="3">
        <v>1210</v>
      </c>
      <c r="AY151" s="3">
        <v>15337</v>
      </c>
      <c r="AZ151" s="3">
        <v>7439</v>
      </c>
      <c r="BA151" s="3">
        <v>1824</v>
      </c>
      <c r="BB151" s="3">
        <v>11931</v>
      </c>
      <c r="BC151" s="3">
        <v>7260</v>
      </c>
      <c r="BD151" s="3">
        <v>571</v>
      </c>
      <c r="BE151" s="3">
        <v>661</v>
      </c>
      <c r="BF151" s="3">
        <v>536</v>
      </c>
      <c r="BG151" s="3">
        <v>3738</v>
      </c>
      <c r="BH151" s="3">
        <v>535</v>
      </c>
      <c r="BI151" s="3">
        <v>5177</v>
      </c>
      <c r="BJ151" s="3">
        <v>269</v>
      </c>
      <c r="BK151" s="3">
        <v>83</v>
      </c>
      <c r="BL151" s="3">
        <v>1046</v>
      </c>
      <c r="BM151" s="3">
        <v>714</v>
      </c>
      <c r="BN151" s="3">
        <v>7809</v>
      </c>
      <c r="BO151" s="3">
        <v>368</v>
      </c>
      <c r="BP151" s="3">
        <v>1489</v>
      </c>
      <c r="BQ151" s="3">
        <v>1077</v>
      </c>
      <c r="BR151" s="3">
        <v>177</v>
      </c>
      <c r="BS151" s="3">
        <v>1210</v>
      </c>
      <c r="BT151" s="3">
        <v>1746</v>
      </c>
      <c r="BU151" s="3">
        <v>2018</v>
      </c>
      <c r="BV151" s="3">
        <v>130</v>
      </c>
      <c r="BW151" s="3">
        <v>12108</v>
      </c>
      <c r="BX151" s="3">
        <v>13728</v>
      </c>
      <c r="BY151" s="3">
        <v>2423</v>
      </c>
      <c r="BZ151" s="3">
        <v>16831</v>
      </c>
      <c r="CA151" s="3">
        <v>6224</v>
      </c>
      <c r="CB151" s="3">
        <v>8365</v>
      </c>
      <c r="CC151" s="3">
        <v>228</v>
      </c>
      <c r="CD151" s="3">
        <v>388190</v>
      </c>
    </row>
    <row r="152" spans="1:82" x14ac:dyDescent="0.25">
      <c r="A152" s="2">
        <v>149</v>
      </c>
      <c r="B152" s="4" t="s">
        <v>129</v>
      </c>
      <c r="C152" s="5">
        <v>3.4739454094292808</v>
      </c>
      <c r="D152" s="5">
        <v>8.7058823529411757</v>
      </c>
      <c r="E152" s="5">
        <v>6.7743067743067735</v>
      </c>
      <c r="F152" s="5">
        <v>7.1690855044588222</v>
      </c>
      <c r="G152" s="5">
        <v>5.8287795992714022</v>
      </c>
      <c r="H152" s="5">
        <v>5.9191329720716963</v>
      </c>
      <c r="I152" s="5">
        <v>5.8432630614115491</v>
      </c>
      <c r="J152" s="5">
        <v>5.387931034482758</v>
      </c>
      <c r="K152" s="5">
        <v>7.345779220779221</v>
      </c>
      <c r="L152" s="5">
        <v>10.900716479017399</v>
      </c>
      <c r="M152" s="5">
        <v>5.5248618784530388</v>
      </c>
      <c r="N152" s="5">
        <v>6.0420909708078749</v>
      </c>
      <c r="O152" s="5">
        <v>7.4190177638453498</v>
      </c>
      <c r="P152" s="5">
        <v>9.7175322935091391</v>
      </c>
      <c r="Q152" s="5">
        <v>10.643564356435643</v>
      </c>
      <c r="R152" s="5">
        <v>4.6818727490996404</v>
      </c>
      <c r="S152" s="5">
        <v>1.8487394957983194</v>
      </c>
      <c r="T152" s="5">
        <v>9.5905468535311904</v>
      </c>
      <c r="U152" s="5">
        <v>7.0021881838074398</v>
      </c>
      <c r="V152" s="5">
        <v>7.6535586610334745</v>
      </c>
      <c r="W152" s="5">
        <v>6.1728395061728394</v>
      </c>
      <c r="X152" s="5">
        <v>7.7183480027081917</v>
      </c>
      <c r="Y152" s="5">
        <v>7.044410413476264</v>
      </c>
      <c r="Z152" s="5">
        <v>5.6167400881057272</v>
      </c>
      <c r="AA152" s="5">
        <v>6.5989847715736047</v>
      </c>
      <c r="AB152" s="5">
        <v>11.116631474351012</v>
      </c>
      <c r="AC152" s="5">
        <v>7.1710526315789478</v>
      </c>
      <c r="AD152" s="5">
        <v>8.1387119603680116</v>
      </c>
      <c r="AE152" s="5">
        <v>7.6704545454545459</v>
      </c>
      <c r="AF152" s="5">
        <v>5.8139534883720927</v>
      </c>
      <c r="AG152" s="5">
        <v>9.8000563221627708</v>
      </c>
      <c r="AH152" s="5">
        <v>6.0470324748040314</v>
      </c>
      <c r="AI152" s="5">
        <v>11.603269936603269</v>
      </c>
      <c r="AJ152" s="5">
        <v>3.870967741935484</v>
      </c>
      <c r="AK152" s="5">
        <v>6.8676470588235299</v>
      </c>
      <c r="AL152" s="5">
        <v>7.5971731448763249</v>
      </c>
      <c r="AM152" s="5">
        <v>9.9312929419113054</v>
      </c>
      <c r="AN152" s="5">
        <v>9.4444444444444446</v>
      </c>
      <c r="AO152" s="5">
        <v>5.4503729202524376</v>
      </c>
      <c r="AP152" s="5">
        <v>8.0487386305131281</v>
      </c>
      <c r="AQ152" s="5">
        <v>4.2016806722689077</v>
      </c>
      <c r="AR152" s="5">
        <v>10.514073040241916</v>
      </c>
      <c r="AS152" s="5">
        <v>6.2162665177740557</v>
      </c>
      <c r="AT152" s="5">
        <v>13.898994881914039</v>
      </c>
      <c r="AU152" s="5">
        <v>10.442733397497594</v>
      </c>
      <c r="AV152" s="5">
        <v>8.6156419907988298</v>
      </c>
      <c r="AW152" s="5">
        <v>6.7750677506775059</v>
      </c>
      <c r="AX152" s="5">
        <v>3.8537549407114624</v>
      </c>
      <c r="AY152" s="5">
        <v>10.548967940272288</v>
      </c>
      <c r="AZ152" s="5">
        <v>7.2049296887343974</v>
      </c>
      <c r="BA152" s="5">
        <v>6.2695924764890272</v>
      </c>
      <c r="BB152" s="5">
        <v>9.0587760048475054</v>
      </c>
      <c r="BC152" s="5">
        <v>5.0039463299131812</v>
      </c>
      <c r="BD152" s="5">
        <v>4.2154566744730682</v>
      </c>
      <c r="BE152" s="5">
        <v>4.0421792618629171</v>
      </c>
      <c r="BF152" s="5">
        <v>4.4496487119437944</v>
      </c>
      <c r="BG152" s="5">
        <v>5.9180576631259481</v>
      </c>
      <c r="BH152" s="5">
        <v>4.0178571428571432</v>
      </c>
      <c r="BI152" s="5">
        <v>8.2382473756275676</v>
      </c>
      <c r="BJ152" s="5">
        <v>4.8076923076923084</v>
      </c>
      <c r="BK152" s="5">
        <v>0</v>
      </c>
      <c r="BL152" s="5">
        <v>3.6748329621380846</v>
      </c>
      <c r="BM152" s="5">
        <v>5.298013245033113</v>
      </c>
      <c r="BN152" s="5">
        <v>7.3425499231950839</v>
      </c>
      <c r="BO152" s="5">
        <v>7.0512820512820511</v>
      </c>
      <c r="BP152" s="5">
        <v>5.0420168067226889</v>
      </c>
      <c r="BQ152" s="5">
        <v>6.1810154525386318</v>
      </c>
      <c r="BR152" s="5">
        <v>3.2467532467532463</v>
      </c>
      <c r="BS152" s="5">
        <v>4.4291338582677167</v>
      </c>
      <c r="BT152" s="5">
        <v>5.3805774278215219</v>
      </c>
      <c r="BU152" s="5">
        <v>7.6463560334528076</v>
      </c>
      <c r="BV152" s="5">
        <v>8.5714285714285712</v>
      </c>
      <c r="BW152" s="5">
        <v>9.1270256142185051</v>
      </c>
      <c r="BX152" s="5">
        <v>9.4809750832058999</v>
      </c>
      <c r="BY152" s="5">
        <v>6.7044381491973564</v>
      </c>
      <c r="BZ152" s="5">
        <v>11.251957348445305</v>
      </c>
      <c r="CA152" s="5">
        <v>6.6206639313688918</v>
      </c>
      <c r="CB152" s="5">
        <v>6.0972260368030762</v>
      </c>
      <c r="CC152" s="5">
        <v>5.2631578947368416</v>
      </c>
      <c r="CD152" s="5">
        <v>8.589361985694973</v>
      </c>
    </row>
    <row r="153" spans="1:82" x14ac:dyDescent="0.25">
      <c r="A153" s="7">
        <v>150</v>
      </c>
    </row>
    <row r="154" spans="1:82" x14ac:dyDescent="0.25">
      <c r="A154" s="7">
        <v>151</v>
      </c>
      <c r="B154" s="8" t="s">
        <v>130</v>
      </c>
    </row>
    <row r="155" spans="1:82" x14ac:dyDescent="0.25">
      <c r="A155" s="7">
        <v>152</v>
      </c>
      <c r="B155" s="3" t="s">
        <v>294</v>
      </c>
      <c r="C155" s="3">
        <v>3</v>
      </c>
      <c r="D155" s="3">
        <v>3</v>
      </c>
      <c r="E155" s="3">
        <v>35</v>
      </c>
      <c r="F155" s="3">
        <v>3</v>
      </c>
      <c r="G155" s="3">
        <v>4</v>
      </c>
      <c r="H155" s="3">
        <v>14</v>
      </c>
      <c r="I155" s="3">
        <v>0</v>
      </c>
      <c r="J155" s="3">
        <v>5</v>
      </c>
      <c r="K155" s="3">
        <v>0</v>
      </c>
      <c r="L155" s="3">
        <v>31</v>
      </c>
      <c r="M155" s="3">
        <v>0</v>
      </c>
      <c r="N155" s="3">
        <v>13</v>
      </c>
      <c r="O155" s="3">
        <v>22</v>
      </c>
      <c r="P155" s="3">
        <v>75</v>
      </c>
      <c r="Q155" s="3">
        <v>3</v>
      </c>
      <c r="R155" s="3">
        <v>5</v>
      </c>
      <c r="S155" s="3">
        <v>3</v>
      </c>
      <c r="T155" s="3">
        <v>10</v>
      </c>
      <c r="U155" s="3">
        <v>12</v>
      </c>
      <c r="V155" s="3">
        <v>21</v>
      </c>
      <c r="W155" s="3">
        <v>3</v>
      </c>
      <c r="X155" s="3">
        <v>3</v>
      </c>
      <c r="Y155" s="3">
        <v>12</v>
      </c>
      <c r="Z155" s="3">
        <v>3</v>
      </c>
      <c r="AA155" s="3">
        <v>42</v>
      </c>
      <c r="AB155" s="3">
        <v>34</v>
      </c>
      <c r="AC155" s="3">
        <v>44</v>
      </c>
      <c r="AD155" s="3">
        <v>21</v>
      </c>
      <c r="AE155" s="3">
        <v>0</v>
      </c>
      <c r="AF155" s="3">
        <v>0</v>
      </c>
      <c r="AG155" s="3">
        <v>9</v>
      </c>
      <c r="AH155" s="3">
        <v>11</v>
      </c>
      <c r="AI155" s="3">
        <v>54</v>
      </c>
      <c r="AJ155" s="3">
        <v>3</v>
      </c>
      <c r="AK155" s="3">
        <v>6</v>
      </c>
      <c r="AL155" s="3">
        <v>7</v>
      </c>
      <c r="AM155" s="3">
        <v>41</v>
      </c>
      <c r="AN155" s="3">
        <v>0</v>
      </c>
      <c r="AO155" s="3">
        <v>4</v>
      </c>
      <c r="AP155" s="3">
        <v>0</v>
      </c>
      <c r="AQ155" s="3">
        <v>0</v>
      </c>
      <c r="AR155" s="3">
        <v>5</v>
      </c>
      <c r="AS155" s="3">
        <v>6</v>
      </c>
      <c r="AT155" s="3">
        <v>3</v>
      </c>
      <c r="AU155" s="3">
        <v>34</v>
      </c>
      <c r="AV155" s="3">
        <v>26</v>
      </c>
      <c r="AW155" s="3">
        <v>12</v>
      </c>
      <c r="AX155" s="3">
        <v>4</v>
      </c>
      <c r="AY155" s="3">
        <v>7</v>
      </c>
      <c r="AZ155" s="3">
        <v>4</v>
      </c>
      <c r="BA155" s="3">
        <v>6</v>
      </c>
      <c r="BB155" s="3">
        <v>10</v>
      </c>
      <c r="BC155" s="3">
        <v>26</v>
      </c>
      <c r="BD155" s="3">
        <v>0</v>
      </c>
      <c r="BE155" s="3">
        <v>3</v>
      </c>
      <c r="BF155" s="3">
        <v>3</v>
      </c>
      <c r="BG155" s="3">
        <v>3</v>
      </c>
      <c r="BH155" s="3">
        <v>5</v>
      </c>
      <c r="BI155" s="3">
        <v>0</v>
      </c>
      <c r="BJ155" s="3">
        <v>0</v>
      </c>
      <c r="BK155" s="3">
        <v>0</v>
      </c>
      <c r="BL155" s="3">
        <v>6</v>
      </c>
      <c r="BM155" s="3">
        <v>6</v>
      </c>
      <c r="BN155" s="3">
        <v>4</v>
      </c>
      <c r="BO155" s="3">
        <v>3</v>
      </c>
      <c r="BP155" s="3">
        <v>0</v>
      </c>
      <c r="BQ155" s="3">
        <v>9</v>
      </c>
      <c r="BR155" s="3">
        <v>3</v>
      </c>
      <c r="BS155" s="3">
        <v>7</v>
      </c>
      <c r="BT155" s="3">
        <v>7</v>
      </c>
      <c r="BU155" s="3">
        <v>9</v>
      </c>
      <c r="BV155" s="3">
        <v>0</v>
      </c>
      <c r="BW155" s="3">
        <v>6</v>
      </c>
      <c r="BX155" s="3">
        <v>28</v>
      </c>
      <c r="BY155" s="3">
        <v>23</v>
      </c>
      <c r="BZ155" s="3">
        <v>65</v>
      </c>
      <c r="CA155" s="3">
        <v>6</v>
      </c>
      <c r="CB155" s="3">
        <v>19</v>
      </c>
      <c r="CC155" s="3">
        <v>3</v>
      </c>
      <c r="CD155" s="3">
        <v>920</v>
      </c>
    </row>
    <row r="156" spans="1:82" x14ac:dyDescent="0.25">
      <c r="A156" s="2">
        <v>153</v>
      </c>
      <c r="B156" s="3" t="s">
        <v>295</v>
      </c>
      <c r="C156" s="3">
        <v>7</v>
      </c>
      <c r="D156" s="3">
        <v>22</v>
      </c>
      <c r="E156" s="3">
        <v>199</v>
      </c>
      <c r="F156" s="3">
        <v>51</v>
      </c>
      <c r="G156" s="3">
        <v>41</v>
      </c>
      <c r="H156" s="3">
        <v>86</v>
      </c>
      <c r="I156" s="3">
        <v>8</v>
      </c>
      <c r="J156" s="3">
        <v>23</v>
      </c>
      <c r="K156" s="3">
        <v>15</v>
      </c>
      <c r="L156" s="3">
        <v>274</v>
      </c>
      <c r="M156" s="3">
        <v>9</v>
      </c>
      <c r="N156" s="3">
        <v>71</v>
      </c>
      <c r="O156" s="3">
        <v>208</v>
      </c>
      <c r="P156" s="3">
        <v>536</v>
      </c>
      <c r="Q156" s="3">
        <v>25</v>
      </c>
      <c r="R156" s="3">
        <v>24</v>
      </c>
      <c r="S156" s="3">
        <v>27</v>
      </c>
      <c r="T156" s="3">
        <v>72</v>
      </c>
      <c r="U156" s="3">
        <v>76</v>
      </c>
      <c r="V156" s="3">
        <v>165</v>
      </c>
      <c r="W156" s="3">
        <v>22</v>
      </c>
      <c r="X156" s="3">
        <v>55</v>
      </c>
      <c r="Y156" s="3">
        <v>46</v>
      </c>
      <c r="Z156" s="3">
        <v>31</v>
      </c>
      <c r="AA156" s="3">
        <v>223</v>
      </c>
      <c r="AB156" s="3">
        <v>253</v>
      </c>
      <c r="AC156" s="3">
        <v>284</v>
      </c>
      <c r="AD156" s="3">
        <v>150</v>
      </c>
      <c r="AE156" s="3">
        <v>17</v>
      </c>
      <c r="AF156" s="3">
        <v>6</v>
      </c>
      <c r="AG156" s="3">
        <v>69</v>
      </c>
      <c r="AH156" s="3">
        <v>40</v>
      </c>
      <c r="AI156" s="3">
        <v>392</v>
      </c>
      <c r="AJ156" s="3">
        <v>15</v>
      </c>
      <c r="AK156" s="3">
        <v>54</v>
      </c>
      <c r="AL156" s="3">
        <v>105</v>
      </c>
      <c r="AM156" s="3">
        <v>151</v>
      </c>
      <c r="AN156" s="3">
        <v>11</v>
      </c>
      <c r="AO156" s="3">
        <v>26</v>
      </c>
      <c r="AP156" s="3">
        <v>40</v>
      </c>
      <c r="AQ156" s="3">
        <v>8</v>
      </c>
      <c r="AR156" s="3">
        <v>57</v>
      </c>
      <c r="AS156" s="3">
        <v>67</v>
      </c>
      <c r="AT156" s="3">
        <v>44</v>
      </c>
      <c r="AU156" s="3">
        <v>280</v>
      </c>
      <c r="AV156" s="3">
        <v>130</v>
      </c>
      <c r="AW156" s="3">
        <v>67</v>
      </c>
      <c r="AX156" s="3">
        <v>54</v>
      </c>
      <c r="AY156" s="3">
        <v>62</v>
      </c>
      <c r="AZ156" s="3">
        <v>48</v>
      </c>
      <c r="BA156" s="3">
        <v>45</v>
      </c>
      <c r="BB156" s="3">
        <v>134</v>
      </c>
      <c r="BC156" s="3">
        <v>106</v>
      </c>
      <c r="BD156" s="3">
        <v>16</v>
      </c>
      <c r="BE156" s="3">
        <v>17</v>
      </c>
      <c r="BF156" s="3">
        <v>14</v>
      </c>
      <c r="BG156" s="3">
        <v>14</v>
      </c>
      <c r="BH156" s="3">
        <v>19</v>
      </c>
      <c r="BI156" s="3">
        <v>31</v>
      </c>
      <c r="BJ156" s="3">
        <v>5</v>
      </c>
      <c r="BK156" s="3">
        <v>0</v>
      </c>
      <c r="BL156" s="3">
        <v>32</v>
      </c>
      <c r="BM156" s="3">
        <v>27</v>
      </c>
      <c r="BN156" s="3">
        <v>13</v>
      </c>
      <c r="BO156" s="3">
        <v>13</v>
      </c>
      <c r="BP156" s="3">
        <v>6</v>
      </c>
      <c r="BQ156" s="3">
        <v>36</v>
      </c>
      <c r="BR156" s="3">
        <v>5</v>
      </c>
      <c r="BS156" s="3">
        <v>42</v>
      </c>
      <c r="BT156" s="3">
        <v>57</v>
      </c>
      <c r="BU156" s="3">
        <v>92</v>
      </c>
      <c r="BV156" s="3">
        <v>6</v>
      </c>
      <c r="BW156" s="3">
        <v>44</v>
      </c>
      <c r="BX156" s="3">
        <v>234</v>
      </c>
      <c r="BY156" s="3">
        <v>74</v>
      </c>
      <c r="BZ156" s="3">
        <v>375</v>
      </c>
      <c r="CA156" s="3">
        <v>41</v>
      </c>
      <c r="CB156" s="3">
        <v>138</v>
      </c>
      <c r="CC156" s="3">
        <v>10</v>
      </c>
      <c r="CD156" s="3">
        <v>6392</v>
      </c>
    </row>
    <row r="157" spans="1:82" x14ac:dyDescent="0.25">
      <c r="A157" s="2">
        <v>154</v>
      </c>
      <c r="B157" s="4" t="s">
        <v>296</v>
      </c>
      <c r="C157" s="5">
        <v>9.1321614032644067</v>
      </c>
      <c r="D157" s="5">
        <v>9.9957971047257139</v>
      </c>
      <c r="E157" s="5">
        <v>9.9933006808191642</v>
      </c>
      <c r="F157" s="5">
        <v>0.82229608179731384</v>
      </c>
      <c r="G157" s="5">
        <v>4.4741110826399959</v>
      </c>
      <c r="H157" s="5">
        <v>8.8081464349368712</v>
      </c>
      <c r="I157" s="5">
        <v>0</v>
      </c>
      <c r="J157" s="5">
        <v>13.248246635779253</v>
      </c>
      <c r="K157" s="5">
        <v>0</v>
      </c>
      <c r="L157" s="5">
        <v>4.9335644141079129</v>
      </c>
      <c r="M157" s="5">
        <v>0</v>
      </c>
      <c r="N157" s="5">
        <v>11.190535665574991</v>
      </c>
      <c r="O157" s="5">
        <v>6.0373220536702261</v>
      </c>
      <c r="P157" s="5">
        <v>6.3942418752902688</v>
      </c>
      <c r="Q157" s="5">
        <v>8.4007759710977492</v>
      </c>
      <c r="R157" s="5">
        <v>8.2481415577653436</v>
      </c>
      <c r="S157" s="5">
        <v>6.2839834741521612</v>
      </c>
      <c r="T157" s="5">
        <v>2.5548731998217478</v>
      </c>
      <c r="U157" s="5">
        <v>10.173741662854509</v>
      </c>
      <c r="V157" s="5">
        <v>5.1056468301245435</v>
      </c>
      <c r="W157" s="5">
        <v>10.295247188478617</v>
      </c>
      <c r="X157" s="5">
        <v>0.68242823098184657</v>
      </c>
      <c r="Y157" s="5">
        <v>21.276107334169698</v>
      </c>
      <c r="Z157" s="5">
        <v>3.6808574315950451</v>
      </c>
      <c r="AA157" s="5">
        <v>11.196927564766794</v>
      </c>
      <c r="AB157" s="5">
        <v>7.1747751368645094</v>
      </c>
      <c r="AC157" s="5">
        <v>5.5882492202948191</v>
      </c>
      <c r="AD157" s="5">
        <v>9.7591232816151692</v>
      </c>
      <c r="AE157" s="5">
        <v>0</v>
      </c>
      <c r="AF157" s="5">
        <v>0</v>
      </c>
      <c r="AG157" s="5">
        <v>3.6756274707976169</v>
      </c>
      <c r="AH157" s="5">
        <v>18.382410945824731</v>
      </c>
      <c r="AI157" s="5">
        <v>6.8396281314531784</v>
      </c>
      <c r="AJ157" s="5">
        <v>6.1813435030503303</v>
      </c>
      <c r="AK157" s="5">
        <v>1.3209425245670063</v>
      </c>
      <c r="AL157" s="5">
        <v>1.396526916656923</v>
      </c>
      <c r="AM157" s="5">
        <v>18.75693377243255</v>
      </c>
      <c r="AN157" s="5">
        <v>0</v>
      </c>
      <c r="AO157" s="5">
        <v>2.5311213416672884</v>
      </c>
      <c r="AP157" s="5">
        <v>0</v>
      </c>
      <c r="AQ157" s="5">
        <v>0</v>
      </c>
      <c r="AR157" s="5">
        <v>2.4547759741690203</v>
      </c>
      <c r="AS157" s="5">
        <v>1.7143598276934418</v>
      </c>
      <c r="AT157" s="5">
        <v>0.50692003980707256</v>
      </c>
      <c r="AU157" s="5">
        <v>6.1725228375183381</v>
      </c>
      <c r="AV157" s="5">
        <v>15.140582951656022</v>
      </c>
      <c r="AW157" s="5">
        <v>7.7686037886322437</v>
      </c>
      <c r="AX157" s="5">
        <v>4.5387340228295869</v>
      </c>
      <c r="AY157" s="5">
        <v>1.0508485629404696</v>
      </c>
      <c r="AZ157" s="5">
        <v>1.1211176755287844</v>
      </c>
      <c r="BA157" s="5">
        <v>5.4860231464681668</v>
      </c>
      <c r="BB157" s="5">
        <v>2.4917452975549947</v>
      </c>
      <c r="BC157" s="5">
        <v>5.4635957487937246</v>
      </c>
      <c r="BD157" s="5">
        <v>0</v>
      </c>
      <c r="BE157" s="5">
        <v>5.5828252833135465</v>
      </c>
      <c r="BF157" s="5">
        <v>8.0757011920281432</v>
      </c>
      <c r="BG157" s="5">
        <v>1.2511000590209165</v>
      </c>
      <c r="BH157" s="5">
        <v>15.447127183031846</v>
      </c>
      <c r="BI157" s="5">
        <v>0</v>
      </c>
      <c r="BJ157" s="5">
        <v>0</v>
      </c>
      <c r="BK157" s="5">
        <v>0</v>
      </c>
      <c r="BL157" s="5">
        <v>7.3869051638101251</v>
      </c>
      <c r="BM157" s="5">
        <v>11.944467343713725</v>
      </c>
      <c r="BN157" s="5">
        <v>1.518666187068072</v>
      </c>
      <c r="BO157" s="5">
        <v>11.951845107852272</v>
      </c>
      <c r="BP157" s="5">
        <v>0</v>
      </c>
      <c r="BQ157" s="5">
        <v>14.448543581241255</v>
      </c>
      <c r="BR157" s="5">
        <v>20.621708153113921</v>
      </c>
      <c r="BS157" s="5">
        <v>8.1193010542504069</v>
      </c>
      <c r="BT157" s="5">
        <v>6.3447535093678544</v>
      </c>
      <c r="BU157" s="5">
        <v>7.1508178549995467</v>
      </c>
      <c r="BV157" s="5">
        <v>0</v>
      </c>
      <c r="BW157" s="5">
        <v>1.0605934767726191</v>
      </c>
      <c r="BX157" s="5">
        <v>4.2160981058491229</v>
      </c>
      <c r="BY157" s="5">
        <v>16.108372991490022</v>
      </c>
      <c r="BZ157" s="5">
        <v>8.2260425867632918</v>
      </c>
      <c r="CA157" s="5">
        <v>3.8565719001733019</v>
      </c>
      <c r="CB157" s="5">
        <v>3.7787293059756513</v>
      </c>
      <c r="CC157" s="5">
        <v>17.065314234672577</v>
      </c>
      <c r="CD157" s="5">
        <v>4.7492545169854372</v>
      </c>
    </row>
    <row r="158" spans="1:82" x14ac:dyDescent="0.25">
      <c r="A158" s="7">
        <v>155</v>
      </c>
      <c r="B158" s="4" t="s">
        <v>297</v>
      </c>
      <c r="C158" s="5">
        <v>25.601002873248945</v>
      </c>
      <c r="D158" s="5">
        <v>74.975454242934575</v>
      </c>
      <c r="E158" s="5">
        <v>49.29470778287461</v>
      </c>
      <c r="F158" s="5">
        <v>12.50717273372879</v>
      </c>
      <c r="G158" s="5">
        <v>60.709922413945023</v>
      </c>
      <c r="H158" s="5">
        <v>62.492895713768569</v>
      </c>
      <c r="I158" s="5">
        <v>2.7166228584148526</v>
      </c>
      <c r="J158" s="5">
        <v>68.596927957023169</v>
      </c>
      <c r="K158" s="5">
        <v>2.0115497875085682</v>
      </c>
      <c r="L158" s="5">
        <v>34.01756961956638</v>
      </c>
      <c r="M158" s="5">
        <v>84.290231957050949</v>
      </c>
      <c r="N158" s="5">
        <v>71.916828749104567</v>
      </c>
      <c r="O158" s="5">
        <v>57.138818455485151</v>
      </c>
      <c r="P158" s="5">
        <v>43.996195752765118</v>
      </c>
      <c r="Q158" s="5">
        <v>80.968932256596844</v>
      </c>
      <c r="R158" s="5">
        <v>43.383016425606812</v>
      </c>
      <c r="S158" s="5">
        <v>71.202805646406247</v>
      </c>
      <c r="T158" s="5">
        <v>11.425273990573661</v>
      </c>
      <c r="U158" s="5">
        <v>77.326780638469842</v>
      </c>
      <c r="V158" s="5">
        <v>36.856262965749764</v>
      </c>
      <c r="W158" s="5">
        <v>89.663347148880817</v>
      </c>
      <c r="X158" s="5">
        <v>9.9010411309753401</v>
      </c>
      <c r="Y158" s="5">
        <v>97.458539401175884</v>
      </c>
      <c r="Z158" s="5">
        <v>51.561643530991461</v>
      </c>
      <c r="AA158" s="5">
        <v>55.250618970563899</v>
      </c>
      <c r="AB158" s="5">
        <v>38.419495512329192</v>
      </c>
      <c r="AC158" s="5">
        <v>31.977113566604277</v>
      </c>
      <c r="AD158" s="5">
        <v>75.565546790062484</v>
      </c>
      <c r="AE158" s="5">
        <v>60.80902522650922</v>
      </c>
      <c r="AF158" s="5">
        <v>46.926297341725068</v>
      </c>
      <c r="AG158" s="5">
        <v>24.821681488065479</v>
      </c>
      <c r="AH158" s="5">
        <v>71.665454096366403</v>
      </c>
      <c r="AI158" s="5">
        <v>46.66274936927978</v>
      </c>
      <c r="AJ158" s="5">
        <v>43.404130121810574</v>
      </c>
      <c r="AK158" s="5">
        <v>11.058349945341647</v>
      </c>
      <c r="AL158" s="5">
        <v>19.657301474777892</v>
      </c>
      <c r="AM158" s="5">
        <v>64.015364275660346</v>
      </c>
      <c r="AN158" s="5">
        <v>71.900391420625169</v>
      </c>
      <c r="AO158" s="5">
        <v>21.703249752211626</v>
      </c>
      <c r="AP158" s="5">
        <v>9.6615732147132025</v>
      </c>
      <c r="AQ158" s="5">
        <v>43.964302644670155</v>
      </c>
      <c r="AR158" s="5">
        <v>14.080513786291496</v>
      </c>
      <c r="AS158" s="5">
        <v>18.444940988956677</v>
      </c>
      <c r="AT158" s="5">
        <v>2.5275088828978127</v>
      </c>
      <c r="AU158" s="5">
        <v>53.408075059577378</v>
      </c>
      <c r="AV158" s="5">
        <v>76.66877195143357</v>
      </c>
      <c r="AW158" s="5">
        <v>45.200731837049261</v>
      </c>
      <c r="AX158" s="5">
        <v>70.040356758132006</v>
      </c>
      <c r="AY158" s="5">
        <v>6.2307492304264906</v>
      </c>
      <c r="AZ158" s="5">
        <v>10.584172671744703</v>
      </c>
      <c r="BA158" s="5">
        <v>47.410884532202545</v>
      </c>
      <c r="BB158" s="5">
        <v>19.097417510999879</v>
      </c>
      <c r="BC158" s="5">
        <v>25.412593013223884</v>
      </c>
      <c r="BD158" s="5">
        <v>42.417437200049022</v>
      </c>
      <c r="BE158" s="5">
        <v>44.768210643700179</v>
      </c>
      <c r="BF158" s="5">
        <v>45.74861239689217</v>
      </c>
      <c r="BG158" s="5">
        <v>6.6619058801233058</v>
      </c>
      <c r="BH158" s="5">
        <v>70.765744367804785</v>
      </c>
      <c r="BI158" s="5">
        <v>8.1055174479750303</v>
      </c>
      <c r="BJ158" s="5">
        <v>39.853414916205445</v>
      </c>
      <c r="BK158" s="5">
        <v>0</v>
      </c>
      <c r="BL158" s="5">
        <v>50.936758922847787</v>
      </c>
      <c r="BM158" s="5">
        <v>72.070270555729806</v>
      </c>
      <c r="BN158" s="5">
        <v>2.4536952502492704</v>
      </c>
      <c r="BO158" s="5">
        <v>61.831405896806793</v>
      </c>
      <c r="BP158" s="5">
        <v>8.1518752240533292</v>
      </c>
      <c r="BQ158" s="5">
        <v>59.379616647318592</v>
      </c>
      <c r="BR158" s="5">
        <v>41.566515468944523</v>
      </c>
      <c r="BS158" s="5">
        <v>58.560591780187785</v>
      </c>
      <c r="BT158" s="5">
        <v>49.975736793179685</v>
      </c>
      <c r="BU158" s="5">
        <v>84.030602101980392</v>
      </c>
      <c r="BV158" s="5">
        <v>77.417186476462774</v>
      </c>
      <c r="BW158" s="5">
        <v>5.8815920953029357</v>
      </c>
      <c r="BX158" s="5">
        <v>30.923145054643921</v>
      </c>
      <c r="BY158" s="5">
        <v>50.706109326135881</v>
      </c>
      <c r="BZ158" s="5">
        <v>45.836427409866864</v>
      </c>
      <c r="CA158" s="5">
        <v>10.613031407571857</v>
      </c>
      <c r="CB158" s="5">
        <v>29.133928134362609</v>
      </c>
      <c r="CC158" s="5">
        <v>73.847008216914361</v>
      </c>
      <c r="CD158" s="5">
        <v>27.629094891215445</v>
      </c>
    </row>
    <row r="163" spans="59:59" x14ac:dyDescent="0.25">
      <c r="BG163" s="3">
        <f>SUM(BG137:BG140)</f>
        <v>2103</v>
      </c>
    </row>
    <row r="169" spans="59:59" x14ac:dyDescent="0.25">
      <c r="BG169" s="3">
        <f>BG139/SUM(BG138:BG139)*100</f>
        <v>6.4109902690326281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autoPageBreaks="0"/>
  </sheetPr>
  <dimension ref="A1:AB160"/>
  <sheetViews>
    <sheetView showGridLines="0" showRowColHeaders="0" tabSelected="1" zoomScale="75" zoomScaleNormal="7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I6" sqref="I6"/>
    </sheetView>
  </sheetViews>
  <sheetFormatPr defaultColWidth="9.08984375" defaultRowHeight="14.5" x14ac:dyDescent="0.35"/>
  <cols>
    <col min="1" max="1" width="11.90625" style="11" customWidth="1"/>
    <col min="2" max="2" width="3.54296875" style="11" customWidth="1"/>
    <col min="3" max="3" width="3.54296875" style="68" customWidth="1"/>
    <col min="4" max="4" width="37.54296875" style="11" customWidth="1"/>
    <col min="5" max="5" width="24.81640625" style="13" customWidth="1"/>
    <col min="6" max="6" width="25.90625" style="11" customWidth="1"/>
    <col min="7" max="7" width="25.08984375" style="13" customWidth="1"/>
    <col min="8" max="8" width="27.54296875" style="9" customWidth="1"/>
    <col min="9" max="9" width="21.08984375" style="11" customWidth="1"/>
    <col min="10" max="24" width="9.08984375" style="11"/>
    <col min="25" max="27" width="9.08984375" style="9"/>
    <col min="28" max="28" width="19.90625" style="10" customWidth="1"/>
    <col min="29" max="16384" width="9.08984375" style="11"/>
  </cols>
  <sheetData>
    <row r="1" spans="1:28" ht="36.75" customHeight="1" x14ac:dyDescent="0.35">
      <c r="D1" s="75" t="s">
        <v>332</v>
      </c>
      <c r="E1" s="76"/>
      <c r="F1" s="76"/>
      <c r="G1" s="76"/>
      <c r="H1" s="76"/>
    </row>
    <row r="2" spans="1:28" x14ac:dyDescent="0.35">
      <c r="H2" s="11"/>
    </row>
    <row r="3" spans="1:28" x14ac:dyDescent="0.35">
      <c r="E3" s="12">
        <v>26</v>
      </c>
      <c r="G3" s="12">
        <v>80</v>
      </c>
      <c r="H3" s="74" t="str">
        <f>CONCATENATE(E5,": higher or lower than ",G5)</f>
        <v>Greater Dandenong: higher or lower than Victoria</v>
      </c>
    </row>
    <row r="4" spans="1:28" x14ac:dyDescent="0.35">
      <c r="H4" s="74"/>
      <c r="AB4" s="14" t="s">
        <v>42</v>
      </c>
    </row>
    <row r="5" spans="1:28" ht="15.5" x14ac:dyDescent="0.35">
      <c r="E5" s="42" t="str">
        <f>INDEX(AB4:AB83,E3)</f>
        <v>Greater Dandenong</v>
      </c>
      <c r="F5" s="15"/>
      <c r="G5" s="43" t="str">
        <f>INDEX(AB4:AB83,G3)</f>
        <v>Victoria</v>
      </c>
      <c r="H5" s="74"/>
      <c r="AB5" s="14" t="s">
        <v>35</v>
      </c>
    </row>
    <row r="6" spans="1:28" x14ac:dyDescent="0.35">
      <c r="A6" s="9"/>
      <c r="B6" s="9"/>
      <c r="C6" s="16">
        <v>1</v>
      </c>
      <c r="D6" s="51" t="s">
        <v>333</v>
      </c>
      <c r="H6" s="11"/>
      <c r="AB6" s="14" t="s">
        <v>2</v>
      </c>
    </row>
    <row r="7" spans="1:28" x14ac:dyDescent="0.35">
      <c r="A7" s="9"/>
      <c r="B7" s="9"/>
      <c r="C7" s="17">
        <v>2</v>
      </c>
      <c r="D7" s="18" t="s">
        <v>322</v>
      </c>
      <c r="E7" s="44">
        <f>VLOOKUP($C7,Data!$A$4:$CD$158,2+Detail!$E$3)</f>
        <v>20320</v>
      </c>
      <c r="G7" s="48">
        <f>VLOOKUP($C7,Data!$A$4:$CD$158,2+Detail!$G$3)</f>
        <v>835292</v>
      </c>
      <c r="H7" s="59">
        <f>E7-G7</f>
        <v>-814972</v>
      </c>
      <c r="AB7" s="14" t="s">
        <v>3</v>
      </c>
    </row>
    <row r="8" spans="1:28" x14ac:dyDescent="0.35">
      <c r="A8" s="9"/>
      <c r="B8" s="9"/>
      <c r="C8" s="17">
        <v>3</v>
      </c>
      <c r="D8" s="19" t="s">
        <v>323</v>
      </c>
      <c r="E8" s="44">
        <f>VLOOKUP($C8,Data!$A$4:$CD$158,2+Detail!$E$3)</f>
        <v>15202</v>
      </c>
      <c r="G8" s="48">
        <f>VLOOKUP($C8,Data!$A$4:$CD$158,2+Detail!$G$3)</f>
        <v>601512</v>
      </c>
      <c r="H8" s="59">
        <f t="shared" ref="H8:H11" si="0">E8-G8</f>
        <v>-586310</v>
      </c>
      <c r="AB8" s="14" t="s">
        <v>43</v>
      </c>
    </row>
    <row r="9" spans="1:28" hidden="1" x14ac:dyDescent="0.35">
      <c r="A9" s="9"/>
      <c r="B9" s="9"/>
      <c r="C9" s="17">
        <v>4</v>
      </c>
      <c r="D9" s="20"/>
      <c r="E9" s="45"/>
      <c r="G9" s="49"/>
      <c r="H9" s="59">
        <f t="shared" si="0"/>
        <v>0</v>
      </c>
      <c r="AB9" s="14" t="s">
        <v>44</v>
      </c>
    </row>
    <row r="10" spans="1:28" x14ac:dyDescent="0.35">
      <c r="A10" s="9"/>
      <c r="B10" s="9"/>
      <c r="C10" s="16">
        <v>5</v>
      </c>
      <c r="D10" s="21" t="s">
        <v>324</v>
      </c>
      <c r="E10" s="46">
        <f>VLOOKUP($C10,Data!$A$4:$CD$158,2+Detail!$E$3)</f>
        <v>38.083869907129497</v>
      </c>
      <c r="G10" s="50">
        <f>VLOOKUP($C10,Data!$A$4:$CD$158,2+Detail!$G$3)</f>
        <v>92.083869907129497</v>
      </c>
      <c r="H10" s="60">
        <f t="shared" si="0"/>
        <v>-54</v>
      </c>
      <c r="AB10" s="14" t="s">
        <v>4</v>
      </c>
    </row>
    <row r="11" spans="1:28" x14ac:dyDescent="0.35">
      <c r="A11" s="9"/>
      <c r="B11" s="9"/>
      <c r="C11" s="17">
        <v>6</v>
      </c>
      <c r="D11" s="21" t="s">
        <v>325</v>
      </c>
      <c r="E11" s="46">
        <f>VLOOKUP($C11,Data!$A$4:$CD$158,2+Detail!$E$3)</f>
        <v>9.6088693365695796</v>
      </c>
      <c r="G11" s="50">
        <f>VLOOKUP($C11,Data!$A$4:$CD$158,2+Detail!$G$3)</f>
        <v>9.2634253076350657</v>
      </c>
      <c r="H11" s="60">
        <f t="shared" si="0"/>
        <v>0.34544402893451398</v>
      </c>
      <c r="AB11" s="14" t="s">
        <v>36</v>
      </c>
    </row>
    <row r="12" spans="1:28" x14ac:dyDescent="0.35">
      <c r="A12" s="9"/>
      <c r="B12" s="9"/>
      <c r="C12" s="17">
        <v>7</v>
      </c>
      <c r="D12" s="22"/>
      <c r="AB12" s="14" t="s">
        <v>5</v>
      </c>
    </row>
    <row r="13" spans="1:28" x14ac:dyDescent="0.35">
      <c r="A13" s="9"/>
      <c r="B13" s="9"/>
      <c r="C13" s="17">
        <v>8</v>
      </c>
      <c r="D13" s="52" t="s">
        <v>219</v>
      </c>
      <c r="AB13" s="14" t="s">
        <v>6</v>
      </c>
    </row>
    <row r="14" spans="1:28" hidden="1" x14ac:dyDescent="0.35">
      <c r="A14" s="9"/>
      <c r="B14" s="9"/>
      <c r="C14" s="16">
        <v>9</v>
      </c>
      <c r="D14" s="18" t="s">
        <v>287</v>
      </c>
      <c r="E14" s="44">
        <f>VLOOKUP($C14,Data!$A$4:$CD$158,2+Detail!$E$3)</f>
        <v>615</v>
      </c>
      <c r="G14" s="48">
        <f>VLOOKUP($C14,Data!$A$4:$CD$158,2+Detail!$G$3)</f>
        <v>65182</v>
      </c>
      <c r="H14" s="59">
        <f t="shared" ref="H14:H16" si="1">E14-G14</f>
        <v>-64567</v>
      </c>
      <c r="AB14" s="14" t="s">
        <v>45</v>
      </c>
    </row>
    <row r="15" spans="1:28" x14ac:dyDescent="0.35">
      <c r="A15" s="9"/>
      <c r="B15" s="9"/>
      <c r="C15" s="16">
        <v>10</v>
      </c>
      <c r="D15" s="19" t="s">
        <v>288</v>
      </c>
      <c r="E15" s="44">
        <f>VLOOKUP($C15,Data!$A$4:$CD$158,2+Detail!$E$3)</f>
        <v>127</v>
      </c>
      <c r="G15" s="48">
        <f>VLOOKUP($C15,Data!$A$4:$CD$158,2+Detail!$G$3)</f>
        <v>13770</v>
      </c>
      <c r="H15" s="59">
        <f t="shared" si="1"/>
        <v>-13643</v>
      </c>
      <c r="AB15" s="14" t="s">
        <v>46</v>
      </c>
    </row>
    <row r="16" spans="1:28" x14ac:dyDescent="0.35">
      <c r="A16" s="9"/>
      <c r="B16" s="9"/>
      <c r="C16" s="17">
        <v>11</v>
      </c>
      <c r="D16" s="21" t="s">
        <v>289</v>
      </c>
      <c r="E16" s="46">
        <f>VLOOKUP($C16,Data!$A$4:$CD$158,2+Detail!$E$3)</f>
        <v>20.650406504065042</v>
      </c>
      <c r="G16" s="50">
        <f>VLOOKUP($C16,Data!$A$4:$CD$158,2+Detail!$G$3)</f>
        <v>21.12546408517689</v>
      </c>
      <c r="H16" s="60">
        <f t="shared" si="1"/>
        <v>-0.47505758111184804</v>
      </c>
      <c r="AB16" s="14" t="s">
        <v>47</v>
      </c>
    </row>
    <row r="17" spans="1:28" x14ac:dyDescent="0.35">
      <c r="A17" s="9"/>
      <c r="B17" s="9"/>
      <c r="C17" s="17">
        <v>12</v>
      </c>
      <c r="D17" s="22"/>
      <c r="AB17" s="14" t="s">
        <v>7</v>
      </c>
    </row>
    <row r="18" spans="1:28" x14ac:dyDescent="0.35">
      <c r="A18" s="9"/>
      <c r="B18" s="9"/>
      <c r="C18" s="17">
        <v>13</v>
      </c>
      <c r="D18" s="52" t="s">
        <v>218</v>
      </c>
      <c r="AB18" s="14" t="s">
        <v>48</v>
      </c>
    </row>
    <row r="19" spans="1:28" x14ac:dyDescent="0.35">
      <c r="A19" s="9"/>
      <c r="B19" s="9"/>
      <c r="C19" s="16">
        <v>14</v>
      </c>
      <c r="D19" s="54" t="s">
        <v>232</v>
      </c>
      <c r="E19" s="44">
        <f>VLOOKUP($C19,Data!$A$4:$CD$158,2+Detail!$E$3)</f>
        <v>7477</v>
      </c>
      <c r="G19" s="48">
        <f>VLOOKUP($C19,Data!$A$4:$CD$158,2+Detail!$G$3)</f>
        <v>150417</v>
      </c>
      <c r="H19" s="59">
        <f t="shared" ref="H19:H21" si="2">E19-G19</f>
        <v>-142940</v>
      </c>
      <c r="AB19" s="14" t="s">
        <v>49</v>
      </c>
    </row>
    <row r="20" spans="1:28" hidden="1" x14ac:dyDescent="0.35">
      <c r="A20" s="9"/>
      <c r="B20" s="9"/>
      <c r="C20" s="17">
        <v>15</v>
      </c>
      <c r="D20" s="55" t="s">
        <v>212</v>
      </c>
      <c r="E20" s="44">
        <f>VLOOKUP($C20,Data!$A$4:$CD$158,2+Detail!$E$3)</f>
        <v>20320</v>
      </c>
      <c r="G20" s="48">
        <f>VLOOKUP($C20,Data!$A$4:$CD$158,2+Detail!$G$3)</f>
        <v>835292</v>
      </c>
      <c r="H20" s="59">
        <f t="shared" si="2"/>
        <v>-814972</v>
      </c>
      <c r="AB20" s="14" t="s">
        <v>50</v>
      </c>
    </row>
    <row r="21" spans="1:28" x14ac:dyDescent="0.35">
      <c r="A21" s="9"/>
      <c r="B21" s="9"/>
      <c r="C21" s="17">
        <v>16</v>
      </c>
      <c r="D21" s="56" t="s">
        <v>282</v>
      </c>
      <c r="E21" s="46">
        <f>VLOOKUP($C21,Data!$A$4:$CD$158,2+Detail!$E$3)</f>
        <v>36.796259842519689</v>
      </c>
      <c r="G21" s="50">
        <f>VLOOKUP($C21,Data!$A$4:$CD$158,2+Detail!$G$3)</f>
        <v>18.007714667445633</v>
      </c>
      <c r="H21" s="59">
        <f t="shared" si="2"/>
        <v>18.788545175074056</v>
      </c>
      <c r="AB21" s="14" t="s">
        <v>8</v>
      </c>
    </row>
    <row r="22" spans="1:28" x14ac:dyDescent="0.35">
      <c r="A22" s="9"/>
      <c r="B22" s="9"/>
      <c r="C22" s="17">
        <v>17</v>
      </c>
      <c r="D22" s="22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AB22" s="14" t="s">
        <v>51</v>
      </c>
    </row>
    <row r="23" spans="1:28" x14ac:dyDescent="0.35">
      <c r="A23" s="9"/>
      <c r="B23" s="9"/>
      <c r="C23" s="16">
        <v>18</v>
      </c>
      <c r="D23" s="52" t="s">
        <v>290</v>
      </c>
      <c r="I23" s="23" t="s">
        <v>166</v>
      </c>
      <c r="J23" s="23" t="s">
        <v>206</v>
      </c>
      <c r="K23" s="23" t="s">
        <v>207</v>
      </c>
      <c r="L23" s="23" t="s">
        <v>208</v>
      </c>
      <c r="M23" s="23" t="s">
        <v>209</v>
      </c>
      <c r="N23" s="23" t="s">
        <v>210</v>
      </c>
      <c r="O23" s="9"/>
      <c r="P23" s="9"/>
      <c r="Q23" s="23" t="s">
        <v>166</v>
      </c>
      <c r="R23" s="23" t="s">
        <v>206</v>
      </c>
      <c r="S23" s="23" t="s">
        <v>207</v>
      </c>
      <c r="T23" s="23" t="s">
        <v>208</v>
      </c>
      <c r="U23" s="23" t="s">
        <v>209</v>
      </c>
      <c r="V23" s="23" t="s">
        <v>210</v>
      </c>
      <c r="W23" s="9"/>
      <c r="AB23" s="14" t="s">
        <v>9</v>
      </c>
    </row>
    <row r="24" spans="1:28" x14ac:dyDescent="0.35">
      <c r="A24" s="24" t="s">
        <v>179</v>
      </c>
      <c r="B24" s="16">
        <v>1</v>
      </c>
      <c r="C24" s="16">
        <v>19</v>
      </c>
      <c r="D24" s="25" t="str">
        <f>M24</f>
        <v>Australia</v>
      </c>
      <c r="E24" s="44">
        <f>N24</f>
        <v>11892</v>
      </c>
      <c r="F24" s="26" t="str">
        <f>U24</f>
        <v>Australia</v>
      </c>
      <c r="G24" s="48">
        <f>V24</f>
        <v>648580</v>
      </c>
      <c r="H24" s="59">
        <f t="shared" ref="H24:H57" si="3">E24-G24</f>
        <v>-636688</v>
      </c>
      <c r="I24" s="27">
        <f>VLOOKUP($C24,Data!$A$4:$CD$158,2+Detail!$E$3)</f>
        <v>671</v>
      </c>
      <c r="J24" s="24">
        <f>I24+0.0001*$C24</f>
        <v>671.00189999999998</v>
      </c>
      <c r="K24" s="24">
        <f>RANK(J24,J$24:J$57)</f>
        <v>5</v>
      </c>
      <c r="L24" s="24" t="s">
        <v>179</v>
      </c>
      <c r="M24" s="24" t="str">
        <f>VLOOKUP(MATCH($B24,K$24:K$57,0),$B$24:$L$57,11)</f>
        <v>Australia</v>
      </c>
      <c r="N24" s="24">
        <f t="shared" ref="N24:N57" si="4">VLOOKUP(MATCH($B24,K$24:K$57,0),$B$24:$I$57,8)</f>
        <v>11892</v>
      </c>
      <c r="O24" s="24"/>
      <c r="P24" s="24"/>
      <c r="Q24" s="27">
        <f>VLOOKUP($C24,Data!$A$4:$CD$158,2+Detail!$G$3)</f>
        <v>3886</v>
      </c>
      <c r="R24" s="24">
        <f>Q24+0.0001*$C24</f>
        <v>3886.0019000000002</v>
      </c>
      <c r="S24" s="24">
        <f>RANK(R24,R$24:R$57)</f>
        <v>11</v>
      </c>
      <c r="T24" s="24" t="s">
        <v>170</v>
      </c>
      <c r="U24" s="24" t="str">
        <f t="shared" ref="U24:U57" si="5">VLOOKUP(MATCH($B24,S$24:S$57,0),$B$24:$L$57,11)</f>
        <v>Australia</v>
      </c>
      <c r="V24" s="24">
        <f t="shared" ref="V24:V57" si="6">VLOOKUP(MATCH($B24,S$24:S$57,0),$B$24:$Q$57,16)</f>
        <v>648580</v>
      </c>
      <c r="W24" s="9"/>
      <c r="AB24" s="14" t="s">
        <v>52</v>
      </c>
    </row>
    <row r="25" spans="1:28" x14ac:dyDescent="0.35">
      <c r="A25" s="24" t="s">
        <v>170</v>
      </c>
      <c r="B25" s="16">
        <v>2</v>
      </c>
      <c r="C25" s="17">
        <v>20</v>
      </c>
      <c r="D25" s="28" t="str">
        <f t="shared" ref="D25:D57" si="7">M25</f>
        <v>India</v>
      </c>
      <c r="E25" s="44">
        <f t="shared" ref="E25:E57" si="8">N25</f>
        <v>1307</v>
      </c>
      <c r="F25" s="26" t="str">
        <f t="shared" ref="F25:F57" si="9">U25</f>
        <v>India</v>
      </c>
      <c r="G25" s="48">
        <f t="shared" ref="G25:G57" si="10">V25</f>
        <v>20190</v>
      </c>
      <c r="H25" s="59">
        <f t="shared" si="3"/>
        <v>-18883</v>
      </c>
      <c r="I25" s="27">
        <f>VLOOKUP($C25,Data!$A$4:$CD$158,2+Detail!$E$3)</f>
        <v>11892</v>
      </c>
      <c r="J25" s="24">
        <f t="shared" ref="J25:J57" si="11">I25+0.0001*$C25</f>
        <v>11892.002</v>
      </c>
      <c r="K25" s="24">
        <f t="shared" ref="K25:K57" si="12">RANK(J25,J$24:J$57)</f>
        <v>1</v>
      </c>
      <c r="L25" s="24" t="s">
        <v>170</v>
      </c>
      <c r="M25" s="24" t="str">
        <f t="shared" ref="M25:M57" si="13">VLOOKUP(MATCH($B25,K$24:K$57,0),$B$24:$L$57,11)</f>
        <v>India</v>
      </c>
      <c r="N25" s="24">
        <f t="shared" si="4"/>
        <v>1307</v>
      </c>
      <c r="O25" s="24"/>
      <c r="P25" s="24"/>
      <c r="Q25" s="27">
        <f>VLOOKUP($C25,Data!$A$4:$CD$158,2+Detail!$G$3)</f>
        <v>648580</v>
      </c>
      <c r="R25" s="24">
        <f t="shared" ref="R25:R57" si="14">Q25+0.0001*$C25</f>
        <v>648580.00199999998</v>
      </c>
      <c r="S25" s="24">
        <f t="shared" ref="S25:S57" si="15">RANK(R25,R$24:R$57)</f>
        <v>1</v>
      </c>
      <c r="T25" s="24" t="s">
        <v>171</v>
      </c>
      <c r="U25" s="24" t="str">
        <f t="shared" si="5"/>
        <v>India</v>
      </c>
      <c r="V25" s="24">
        <f t="shared" si="6"/>
        <v>20190</v>
      </c>
      <c r="W25" s="9"/>
      <c r="AB25" s="14" t="s">
        <v>10</v>
      </c>
    </row>
    <row r="26" spans="1:28" x14ac:dyDescent="0.35">
      <c r="A26" s="24" t="s">
        <v>200</v>
      </c>
      <c r="B26" s="16">
        <v>3</v>
      </c>
      <c r="C26" s="17">
        <v>21</v>
      </c>
      <c r="D26" s="28" t="str">
        <f t="shared" si="7"/>
        <v>Cambodia</v>
      </c>
      <c r="E26" s="44">
        <f t="shared" si="8"/>
        <v>863</v>
      </c>
      <c r="F26" s="26" t="str">
        <f t="shared" si="9"/>
        <v>China</v>
      </c>
      <c r="G26" s="48">
        <f t="shared" si="10"/>
        <v>17572</v>
      </c>
      <c r="H26" s="59">
        <f t="shared" si="3"/>
        <v>-16709</v>
      </c>
      <c r="I26" s="27">
        <f>VLOOKUP($C26,Data!$A$4:$CD$158,2+Detail!$E$3)</f>
        <v>47</v>
      </c>
      <c r="J26" s="24">
        <f t="shared" si="11"/>
        <v>47.002099999999999</v>
      </c>
      <c r="K26" s="24">
        <f t="shared" si="12"/>
        <v>20</v>
      </c>
      <c r="L26" s="24" t="s">
        <v>200</v>
      </c>
      <c r="M26" s="24" t="str">
        <f t="shared" si="13"/>
        <v>Cambodia</v>
      </c>
      <c r="N26" s="24">
        <f t="shared" si="4"/>
        <v>863</v>
      </c>
      <c r="O26" s="24"/>
      <c r="P26" s="24"/>
      <c r="Q26" s="27">
        <f>VLOOKUP($C26,Data!$A$4:$CD$158,2+Detail!$G$3)</f>
        <v>891</v>
      </c>
      <c r="R26" s="24">
        <f t="shared" si="14"/>
        <v>891.00210000000004</v>
      </c>
      <c r="S26" s="24">
        <f t="shared" si="15"/>
        <v>31</v>
      </c>
      <c r="T26" s="24" t="s">
        <v>172</v>
      </c>
      <c r="U26" s="24" t="str">
        <f t="shared" si="5"/>
        <v>China</v>
      </c>
      <c r="V26" s="24">
        <f t="shared" si="6"/>
        <v>17572</v>
      </c>
      <c r="W26" s="9"/>
      <c r="AB26" s="14" t="s">
        <v>53</v>
      </c>
    </row>
    <row r="27" spans="1:28" x14ac:dyDescent="0.35">
      <c r="A27" s="24" t="s">
        <v>192</v>
      </c>
      <c r="B27" s="16">
        <v>4</v>
      </c>
      <c r="C27" s="17">
        <v>22</v>
      </c>
      <c r="D27" s="28" t="str">
        <f t="shared" si="7"/>
        <v>Vietnam</v>
      </c>
      <c r="E27" s="44">
        <f t="shared" si="8"/>
        <v>790</v>
      </c>
      <c r="F27" s="26" t="str">
        <f t="shared" si="9"/>
        <v>New Zealand</v>
      </c>
      <c r="G27" s="48">
        <f t="shared" si="10"/>
        <v>11970</v>
      </c>
      <c r="H27" s="59">
        <f t="shared" si="3"/>
        <v>-11180</v>
      </c>
      <c r="I27" s="27">
        <f>VLOOKUP($C27,Data!$A$4:$CD$158,2+Detail!$E$3)</f>
        <v>863</v>
      </c>
      <c r="J27" s="24">
        <f t="shared" si="11"/>
        <v>863.00220000000002</v>
      </c>
      <c r="K27" s="24">
        <f t="shared" si="12"/>
        <v>3</v>
      </c>
      <c r="L27" s="24" t="s">
        <v>192</v>
      </c>
      <c r="M27" s="24" t="str">
        <f t="shared" si="13"/>
        <v>Vietnam</v>
      </c>
      <c r="N27" s="24">
        <f t="shared" si="4"/>
        <v>790</v>
      </c>
      <c r="O27" s="24"/>
      <c r="P27" s="24"/>
      <c r="Q27" s="27">
        <f>VLOOKUP($C27,Data!$A$4:$CD$158,2+Detail!$G$3)</f>
        <v>1409</v>
      </c>
      <c r="R27" s="24">
        <f t="shared" si="14"/>
        <v>1409.0021999999999</v>
      </c>
      <c r="S27" s="24">
        <f t="shared" si="15"/>
        <v>23</v>
      </c>
      <c r="T27" s="24" t="s">
        <v>173</v>
      </c>
      <c r="U27" s="24" t="str">
        <f t="shared" si="5"/>
        <v>New Zealand</v>
      </c>
      <c r="V27" s="24">
        <f t="shared" si="6"/>
        <v>11970</v>
      </c>
      <c r="W27" s="9"/>
      <c r="AB27" s="14" t="s">
        <v>54</v>
      </c>
    </row>
    <row r="28" spans="1:28" x14ac:dyDescent="0.35">
      <c r="A28" s="24" t="s">
        <v>171</v>
      </c>
      <c r="B28" s="16">
        <v>5</v>
      </c>
      <c r="C28" s="16">
        <v>23</v>
      </c>
      <c r="D28" s="28" t="str">
        <f t="shared" si="7"/>
        <v>Afghanistan</v>
      </c>
      <c r="E28" s="44">
        <f t="shared" si="8"/>
        <v>671</v>
      </c>
      <c r="F28" s="26" t="str">
        <f t="shared" si="9"/>
        <v>England</v>
      </c>
      <c r="G28" s="48">
        <f t="shared" si="10"/>
        <v>9471</v>
      </c>
      <c r="H28" s="59">
        <f t="shared" si="3"/>
        <v>-8800</v>
      </c>
      <c r="I28" s="27">
        <f>VLOOKUP($C28,Data!$A$4:$CD$158,2+Detail!$E$3)</f>
        <v>288</v>
      </c>
      <c r="J28" s="24">
        <f t="shared" si="11"/>
        <v>288.00229999999999</v>
      </c>
      <c r="K28" s="24">
        <f t="shared" si="12"/>
        <v>10</v>
      </c>
      <c r="L28" s="24" t="s">
        <v>171</v>
      </c>
      <c r="M28" s="24" t="str">
        <f t="shared" si="13"/>
        <v>Afghanistan</v>
      </c>
      <c r="N28" s="24">
        <f t="shared" si="4"/>
        <v>671</v>
      </c>
      <c r="O28" s="24"/>
      <c r="P28" s="24"/>
      <c r="Q28" s="27">
        <f>VLOOKUP($C28,Data!$A$4:$CD$158,2+Detail!$G$3)</f>
        <v>17572</v>
      </c>
      <c r="R28" s="24">
        <f t="shared" si="14"/>
        <v>17572.0023</v>
      </c>
      <c r="S28" s="24">
        <f t="shared" si="15"/>
        <v>3</v>
      </c>
      <c r="T28" s="24" t="s">
        <v>174</v>
      </c>
      <c r="U28" s="24" t="str">
        <f t="shared" si="5"/>
        <v>England</v>
      </c>
      <c r="V28" s="24">
        <f t="shared" si="6"/>
        <v>9471</v>
      </c>
      <c r="W28" s="9"/>
      <c r="AB28" s="14" t="s">
        <v>11</v>
      </c>
    </row>
    <row r="29" spans="1:28" x14ac:dyDescent="0.35">
      <c r="A29" s="24" t="s">
        <v>197</v>
      </c>
      <c r="B29" s="16">
        <v>6</v>
      </c>
      <c r="C29" s="17">
        <v>24</v>
      </c>
      <c r="D29" s="28" t="str">
        <f t="shared" si="7"/>
        <v>Pakistan</v>
      </c>
      <c r="E29" s="44">
        <f t="shared" si="8"/>
        <v>475</v>
      </c>
      <c r="F29" s="26" t="str">
        <f t="shared" si="9"/>
        <v>Philippines</v>
      </c>
      <c r="G29" s="48">
        <f t="shared" si="10"/>
        <v>6422</v>
      </c>
      <c r="H29" s="59">
        <f t="shared" si="3"/>
        <v>-5947</v>
      </c>
      <c r="I29" s="27">
        <f>VLOOKUP($C29,Data!$A$4:$CD$158,2+Detail!$E$3)</f>
        <v>51</v>
      </c>
      <c r="J29" s="24">
        <f t="shared" si="11"/>
        <v>51.002400000000002</v>
      </c>
      <c r="K29" s="24">
        <f t="shared" si="12"/>
        <v>18</v>
      </c>
      <c r="L29" s="24" t="s">
        <v>197</v>
      </c>
      <c r="M29" s="24" t="str">
        <f t="shared" si="13"/>
        <v>Pakistan</v>
      </c>
      <c r="N29" s="24">
        <f t="shared" si="4"/>
        <v>475</v>
      </c>
      <c r="O29" s="24"/>
      <c r="P29" s="24"/>
      <c r="Q29" s="27">
        <f>VLOOKUP($C29,Data!$A$4:$CD$158,2+Detail!$G$3)</f>
        <v>1324</v>
      </c>
      <c r="R29" s="24">
        <f t="shared" si="14"/>
        <v>1324.0024000000001</v>
      </c>
      <c r="S29" s="24">
        <f t="shared" si="15"/>
        <v>24</v>
      </c>
      <c r="T29" s="24" t="s">
        <v>175</v>
      </c>
      <c r="U29" s="24" t="str">
        <f t="shared" si="5"/>
        <v>Philippines</v>
      </c>
      <c r="V29" s="24">
        <f t="shared" si="6"/>
        <v>6422</v>
      </c>
      <c r="W29" s="9"/>
      <c r="AB29" s="14" t="s">
        <v>12</v>
      </c>
    </row>
    <row r="30" spans="1:28" x14ac:dyDescent="0.35">
      <c r="A30" s="24" t="s">
        <v>174</v>
      </c>
      <c r="B30" s="16">
        <v>7</v>
      </c>
      <c r="C30" s="17">
        <v>25</v>
      </c>
      <c r="D30" s="28" t="str">
        <f t="shared" si="7"/>
        <v>New Zealand</v>
      </c>
      <c r="E30" s="44">
        <f t="shared" si="8"/>
        <v>387</v>
      </c>
      <c r="F30" s="26" t="str">
        <f t="shared" si="9"/>
        <v>Vietnam</v>
      </c>
      <c r="G30" s="48">
        <f t="shared" si="10"/>
        <v>6021</v>
      </c>
      <c r="H30" s="59">
        <f t="shared" si="3"/>
        <v>-5634</v>
      </c>
      <c r="I30" s="27">
        <f>VLOOKUP($C30,Data!$A$4:$CD$158,2+Detail!$E$3)</f>
        <v>53</v>
      </c>
      <c r="J30" s="24">
        <f t="shared" si="11"/>
        <v>53.002499999999998</v>
      </c>
      <c r="K30" s="24">
        <f t="shared" si="12"/>
        <v>17</v>
      </c>
      <c r="L30" s="24" t="s">
        <v>174</v>
      </c>
      <c r="M30" s="24" t="str">
        <f t="shared" si="13"/>
        <v>New Zealand</v>
      </c>
      <c r="N30" s="24">
        <f t="shared" si="4"/>
        <v>387</v>
      </c>
      <c r="O30" s="24"/>
      <c r="P30" s="24"/>
      <c r="Q30" s="27">
        <f>VLOOKUP($C30,Data!$A$4:$CD$158,2+Detail!$G$3)</f>
        <v>9471</v>
      </c>
      <c r="R30" s="24">
        <f t="shared" si="14"/>
        <v>9471.0025000000005</v>
      </c>
      <c r="S30" s="24">
        <f t="shared" si="15"/>
        <v>5</v>
      </c>
      <c r="T30" s="24" t="s">
        <v>176</v>
      </c>
      <c r="U30" s="24" t="str">
        <f t="shared" si="5"/>
        <v>Vietnam</v>
      </c>
      <c r="V30" s="24">
        <f t="shared" si="6"/>
        <v>6021</v>
      </c>
      <c r="W30" s="9"/>
      <c r="AB30" s="14" t="s">
        <v>13</v>
      </c>
    </row>
    <row r="31" spans="1:28" x14ac:dyDescent="0.35">
      <c r="A31" s="24" t="s">
        <v>198</v>
      </c>
      <c r="B31" s="16">
        <v>8</v>
      </c>
      <c r="C31" s="17">
        <v>26</v>
      </c>
      <c r="D31" s="28" t="str">
        <f t="shared" si="7"/>
        <v>Sri Lanka</v>
      </c>
      <c r="E31" s="44">
        <f t="shared" si="8"/>
        <v>386</v>
      </c>
      <c r="F31" s="26" t="str">
        <f t="shared" si="9"/>
        <v>Malaysia</v>
      </c>
      <c r="G31" s="48">
        <f t="shared" si="10"/>
        <v>5556</v>
      </c>
      <c r="H31" s="59">
        <f t="shared" si="3"/>
        <v>-5170</v>
      </c>
      <c r="I31" s="27">
        <f>VLOOKUP($C31,Data!$A$4:$CD$158,2+Detail!$E$3)</f>
        <v>56</v>
      </c>
      <c r="J31" s="24">
        <f t="shared" si="11"/>
        <v>56.002600000000001</v>
      </c>
      <c r="K31" s="24">
        <f t="shared" si="12"/>
        <v>15</v>
      </c>
      <c r="L31" s="24" t="s">
        <v>198</v>
      </c>
      <c r="M31" s="24" t="str">
        <f t="shared" si="13"/>
        <v>Sri Lanka</v>
      </c>
      <c r="N31" s="24">
        <f t="shared" si="4"/>
        <v>386</v>
      </c>
      <c r="O31" s="24"/>
      <c r="P31" s="24"/>
      <c r="Q31" s="27">
        <f>VLOOKUP($C31,Data!$A$4:$CD$158,2+Detail!$G$3)</f>
        <v>804</v>
      </c>
      <c r="R31" s="24">
        <f t="shared" si="14"/>
        <v>804.00260000000003</v>
      </c>
      <c r="S31" s="24">
        <f t="shared" si="15"/>
        <v>34</v>
      </c>
      <c r="T31" s="24" t="s">
        <v>177</v>
      </c>
      <c r="U31" s="24" t="str">
        <f t="shared" si="5"/>
        <v>Malaysia</v>
      </c>
      <c r="V31" s="24">
        <f t="shared" si="6"/>
        <v>5556</v>
      </c>
      <c r="W31" s="9"/>
      <c r="AB31" s="14" t="s">
        <v>14</v>
      </c>
    </row>
    <row r="32" spans="1:28" x14ac:dyDescent="0.35">
      <c r="A32" s="24" t="s">
        <v>315</v>
      </c>
      <c r="B32" s="16">
        <v>9</v>
      </c>
      <c r="C32" s="16">
        <v>27</v>
      </c>
      <c r="D32" s="28" t="str">
        <f t="shared" si="7"/>
        <v>Malaysia</v>
      </c>
      <c r="E32" s="44">
        <f t="shared" si="8"/>
        <v>306</v>
      </c>
      <c r="F32" s="26" t="str">
        <f t="shared" si="9"/>
        <v>Sri Lanka</v>
      </c>
      <c r="G32" s="48">
        <f t="shared" si="10"/>
        <v>5260</v>
      </c>
      <c r="H32" s="59">
        <f t="shared" si="3"/>
        <v>-4954</v>
      </c>
      <c r="I32" s="27">
        <f>VLOOKUP($C32,Data!$A$4:$CD$158,2+Detail!$E$3)</f>
        <v>55</v>
      </c>
      <c r="J32" s="24">
        <f t="shared" si="11"/>
        <v>55.002699999999997</v>
      </c>
      <c r="K32" s="24">
        <f t="shared" si="12"/>
        <v>16</v>
      </c>
      <c r="L32" s="24" t="s">
        <v>315</v>
      </c>
      <c r="M32" s="24" t="str">
        <f t="shared" si="13"/>
        <v>Malaysia</v>
      </c>
      <c r="N32" s="24">
        <f t="shared" si="4"/>
        <v>306</v>
      </c>
      <c r="O32" s="24"/>
      <c r="P32" s="24"/>
      <c r="Q32" s="27">
        <f>VLOOKUP($C32,Data!$A$4:$CD$158,2+Detail!$G$3)</f>
        <v>949</v>
      </c>
      <c r="R32" s="24">
        <f t="shared" si="14"/>
        <v>949.0027</v>
      </c>
      <c r="S32" s="24">
        <f t="shared" si="15"/>
        <v>28</v>
      </c>
      <c r="T32" s="24" t="s">
        <v>178</v>
      </c>
      <c r="U32" s="24" t="str">
        <f t="shared" si="5"/>
        <v>Sri Lanka</v>
      </c>
      <c r="V32" s="24">
        <f t="shared" si="6"/>
        <v>5260</v>
      </c>
      <c r="W32" s="9"/>
      <c r="AB32" s="14" t="s">
        <v>55</v>
      </c>
    </row>
    <row r="33" spans="1:28" x14ac:dyDescent="0.35">
      <c r="A33" s="24" t="s">
        <v>184</v>
      </c>
      <c r="B33" s="16">
        <v>10</v>
      </c>
      <c r="C33" s="16">
        <v>28</v>
      </c>
      <c r="D33" s="28" t="str">
        <f t="shared" si="7"/>
        <v>China</v>
      </c>
      <c r="E33" s="44">
        <f t="shared" si="8"/>
        <v>288</v>
      </c>
      <c r="F33" s="26" t="str">
        <f t="shared" si="9"/>
        <v>Pakistan</v>
      </c>
      <c r="G33" s="48">
        <f t="shared" si="10"/>
        <v>4124</v>
      </c>
      <c r="H33" s="59">
        <f t="shared" si="3"/>
        <v>-3836</v>
      </c>
      <c r="I33" s="27">
        <f>VLOOKUP($C33,Data!$A$4:$CD$158,2+Detail!$E$3)</f>
        <v>22</v>
      </c>
      <c r="J33" s="24">
        <f t="shared" si="11"/>
        <v>22.002800000000001</v>
      </c>
      <c r="K33" s="24">
        <f t="shared" si="12"/>
        <v>31</v>
      </c>
      <c r="L33" s="24" t="s">
        <v>184</v>
      </c>
      <c r="M33" s="24" t="str">
        <f t="shared" si="13"/>
        <v>China</v>
      </c>
      <c r="N33" s="24">
        <f t="shared" si="4"/>
        <v>288</v>
      </c>
      <c r="O33" s="24"/>
      <c r="P33" s="24"/>
      <c r="Q33" s="27">
        <f>VLOOKUP($C33,Data!$A$4:$CD$158,2+Detail!$G$3)</f>
        <v>2256</v>
      </c>
      <c r="R33" s="24">
        <f t="shared" si="14"/>
        <v>2256.0028000000002</v>
      </c>
      <c r="S33" s="24">
        <f t="shared" si="15"/>
        <v>20</v>
      </c>
      <c r="T33" s="24" t="s">
        <v>179</v>
      </c>
      <c r="U33" s="24" t="str">
        <f t="shared" si="5"/>
        <v>Pakistan</v>
      </c>
      <c r="V33" s="24">
        <f t="shared" si="6"/>
        <v>4124</v>
      </c>
      <c r="W33" s="9"/>
      <c r="AB33" s="14" t="s">
        <v>56</v>
      </c>
    </row>
    <row r="34" spans="1:28" x14ac:dyDescent="0.35">
      <c r="A34" s="24" t="s">
        <v>172</v>
      </c>
      <c r="B34" s="16">
        <v>11</v>
      </c>
      <c r="C34" s="17">
        <v>29</v>
      </c>
      <c r="D34" s="28" t="str">
        <f t="shared" si="7"/>
        <v>Thailand</v>
      </c>
      <c r="E34" s="44">
        <f t="shared" si="8"/>
        <v>281</v>
      </c>
      <c r="F34" s="26" t="str">
        <f t="shared" si="9"/>
        <v>Afghanistan</v>
      </c>
      <c r="G34" s="48">
        <f t="shared" si="10"/>
        <v>3886</v>
      </c>
      <c r="H34" s="59">
        <f t="shared" si="3"/>
        <v>-3605</v>
      </c>
      <c r="I34" s="27">
        <f>VLOOKUP($C34,Data!$A$4:$CD$158,2+Detail!$E$3)</f>
        <v>1307</v>
      </c>
      <c r="J34" s="24">
        <f t="shared" si="11"/>
        <v>1307.0029</v>
      </c>
      <c r="K34" s="24">
        <f t="shared" si="12"/>
        <v>2</v>
      </c>
      <c r="L34" s="24" t="s">
        <v>172</v>
      </c>
      <c r="M34" s="24" t="str">
        <f t="shared" si="13"/>
        <v>Thailand</v>
      </c>
      <c r="N34" s="24">
        <f t="shared" si="4"/>
        <v>281</v>
      </c>
      <c r="O34" s="24"/>
      <c r="P34" s="24"/>
      <c r="Q34" s="27">
        <f>VLOOKUP($C34,Data!$A$4:$CD$158,2+Detail!$G$3)</f>
        <v>20190</v>
      </c>
      <c r="R34" s="24">
        <f t="shared" si="14"/>
        <v>20190.002899999999</v>
      </c>
      <c r="S34" s="24">
        <f t="shared" si="15"/>
        <v>2</v>
      </c>
      <c r="T34" s="24" t="s">
        <v>180</v>
      </c>
      <c r="U34" s="24" t="str">
        <f t="shared" si="5"/>
        <v>Afghanistan</v>
      </c>
      <c r="V34" s="24">
        <f t="shared" si="6"/>
        <v>3886</v>
      </c>
      <c r="W34" s="9"/>
      <c r="AB34" s="14" t="s">
        <v>15</v>
      </c>
    </row>
    <row r="35" spans="1:28" x14ac:dyDescent="0.35">
      <c r="A35" s="24" t="s">
        <v>180</v>
      </c>
      <c r="B35" s="16">
        <v>12</v>
      </c>
      <c r="C35" s="17">
        <v>30</v>
      </c>
      <c r="D35" s="28" t="str">
        <f t="shared" si="7"/>
        <v>Philippines</v>
      </c>
      <c r="E35" s="44">
        <f t="shared" si="8"/>
        <v>244</v>
      </c>
      <c r="F35" s="26" t="str">
        <f t="shared" si="9"/>
        <v>Nepal</v>
      </c>
      <c r="G35" s="48">
        <f t="shared" si="10"/>
        <v>3463</v>
      </c>
      <c r="H35" s="59">
        <f t="shared" si="3"/>
        <v>-3219</v>
      </c>
      <c r="I35" s="27">
        <f>VLOOKUP($C35,Data!$A$4:$CD$158,2+Detail!$E$3)</f>
        <v>65</v>
      </c>
      <c r="J35" s="24">
        <f t="shared" si="11"/>
        <v>65.003</v>
      </c>
      <c r="K35" s="24">
        <f t="shared" si="12"/>
        <v>14</v>
      </c>
      <c r="L35" s="24" t="s">
        <v>180</v>
      </c>
      <c r="M35" s="24" t="str">
        <f t="shared" si="13"/>
        <v>Philippines</v>
      </c>
      <c r="N35" s="24">
        <f t="shared" si="4"/>
        <v>244</v>
      </c>
      <c r="O35" s="24"/>
      <c r="P35" s="24"/>
      <c r="Q35" s="27">
        <f>VLOOKUP($C35,Data!$A$4:$CD$158,2+Detail!$G$3)</f>
        <v>2485</v>
      </c>
      <c r="R35" s="24">
        <f t="shared" si="14"/>
        <v>2485.0030000000002</v>
      </c>
      <c r="S35" s="24">
        <f t="shared" si="15"/>
        <v>19</v>
      </c>
      <c r="T35" s="24" t="s">
        <v>181</v>
      </c>
      <c r="U35" s="24" t="str">
        <f t="shared" si="5"/>
        <v>Nepal</v>
      </c>
      <c r="V35" s="24">
        <f t="shared" si="6"/>
        <v>3463</v>
      </c>
      <c r="W35" s="9"/>
      <c r="AB35" s="14" t="s">
        <v>37</v>
      </c>
    </row>
    <row r="36" spans="1:28" x14ac:dyDescent="0.35">
      <c r="A36" s="24" t="s">
        <v>190</v>
      </c>
      <c r="B36" s="16">
        <v>13</v>
      </c>
      <c r="C36" s="17">
        <v>31</v>
      </c>
      <c r="D36" s="28" t="str">
        <f t="shared" si="7"/>
        <v>Iran</v>
      </c>
      <c r="E36" s="44">
        <f t="shared" si="8"/>
        <v>192</v>
      </c>
      <c r="F36" s="26" t="str">
        <f t="shared" si="9"/>
        <v>Thailand</v>
      </c>
      <c r="G36" s="48">
        <f t="shared" si="10"/>
        <v>3392</v>
      </c>
      <c r="H36" s="59">
        <f t="shared" si="3"/>
        <v>-3200</v>
      </c>
      <c r="I36" s="27">
        <f>VLOOKUP($C36,Data!$A$4:$CD$158,2+Detail!$E$3)</f>
        <v>192</v>
      </c>
      <c r="J36" s="24">
        <f t="shared" si="11"/>
        <v>192.00309999999999</v>
      </c>
      <c r="K36" s="24">
        <f t="shared" si="12"/>
        <v>13</v>
      </c>
      <c r="L36" s="24" t="s">
        <v>190</v>
      </c>
      <c r="M36" s="24" t="str">
        <f t="shared" si="13"/>
        <v>Iran</v>
      </c>
      <c r="N36" s="24">
        <f t="shared" si="4"/>
        <v>192</v>
      </c>
      <c r="O36" s="24"/>
      <c r="P36" s="24"/>
      <c r="Q36" s="27">
        <f>VLOOKUP($C36,Data!$A$4:$CD$158,2+Detail!$G$3)</f>
        <v>2624</v>
      </c>
      <c r="R36" s="24">
        <f t="shared" si="14"/>
        <v>2624.0030999999999</v>
      </c>
      <c r="S36" s="24">
        <f t="shared" si="15"/>
        <v>18</v>
      </c>
      <c r="T36" s="24" t="s">
        <v>182</v>
      </c>
      <c r="U36" s="24" t="str">
        <f t="shared" si="5"/>
        <v>Thailand</v>
      </c>
      <c r="V36" s="24">
        <f t="shared" si="6"/>
        <v>3392</v>
      </c>
      <c r="W36" s="9"/>
      <c r="AB36" s="14" t="s">
        <v>16</v>
      </c>
    </row>
    <row r="37" spans="1:28" x14ac:dyDescent="0.35">
      <c r="A37" s="24" t="s">
        <v>188</v>
      </c>
      <c r="B37" s="16">
        <v>14</v>
      </c>
      <c r="C37" s="16">
        <v>32</v>
      </c>
      <c r="D37" s="28" t="str">
        <f t="shared" si="7"/>
        <v>Indonesia</v>
      </c>
      <c r="E37" s="44">
        <f t="shared" si="8"/>
        <v>65</v>
      </c>
      <c r="F37" s="26" t="str">
        <f t="shared" si="9"/>
        <v>Iraq</v>
      </c>
      <c r="G37" s="48">
        <f t="shared" si="10"/>
        <v>3288</v>
      </c>
      <c r="H37" s="59">
        <f t="shared" si="3"/>
        <v>-3223</v>
      </c>
      <c r="I37" s="27">
        <f>VLOOKUP($C37,Data!$A$4:$CD$158,2+Detail!$E$3)</f>
        <v>40</v>
      </c>
      <c r="J37" s="24">
        <f t="shared" si="11"/>
        <v>40.0032</v>
      </c>
      <c r="K37" s="24">
        <f t="shared" si="12"/>
        <v>23</v>
      </c>
      <c r="L37" s="24" t="s">
        <v>188</v>
      </c>
      <c r="M37" s="24" t="str">
        <f t="shared" si="13"/>
        <v>Indonesia</v>
      </c>
      <c r="N37" s="24">
        <f t="shared" si="4"/>
        <v>65</v>
      </c>
      <c r="O37" s="24"/>
      <c r="P37" s="24"/>
      <c r="Q37" s="27">
        <f>VLOOKUP($C37,Data!$A$4:$CD$158,2+Detail!$G$3)</f>
        <v>3288</v>
      </c>
      <c r="R37" s="24">
        <f t="shared" si="14"/>
        <v>3288.0032000000001</v>
      </c>
      <c r="S37" s="24">
        <f t="shared" si="15"/>
        <v>14</v>
      </c>
      <c r="T37" s="24" t="s">
        <v>183</v>
      </c>
      <c r="U37" s="24" t="str">
        <f t="shared" si="5"/>
        <v>Iraq</v>
      </c>
      <c r="V37" s="24">
        <f t="shared" si="6"/>
        <v>3288</v>
      </c>
      <c r="W37" s="9"/>
      <c r="AB37" s="14" t="s">
        <v>57</v>
      </c>
    </row>
    <row r="38" spans="1:28" x14ac:dyDescent="0.35">
      <c r="A38" s="24" t="s">
        <v>316</v>
      </c>
      <c r="B38" s="16">
        <v>15</v>
      </c>
      <c r="C38" s="17">
        <v>33</v>
      </c>
      <c r="D38" s="28" t="str">
        <f t="shared" si="7"/>
        <v>Ethiopia</v>
      </c>
      <c r="E38" s="44">
        <f t="shared" si="8"/>
        <v>56</v>
      </c>
      <c r="F38" s="26" t="str">
        <f t="shared" si="9"/>
        <v>USA</v>
      </c>
      <c r="G38" s="48">
        <f t="shared" si="10"/>
        <v>3163</v>
      </c>
      <c r="H38" s="59">
        <f t="shared" si="3"/>
        <v>-3107</v>
      </c>
      <c r="I38" s="27">
        <f>VLOOKUP($C38,Data!$A$4:$CD$158,2+Detail!$E$3)</f>
        <v>3</v>
      </c>
      <c r="J38" s="24">
        <f t="shared" si="11"/>
        <v>3.0032999999999999</v>
      </c>
      <c r="K38" s="24">
        <f t="shared" si="12"/>
        <v>34</v>
      </c>
      <c r="L38" s="24" t="s">
        <v>316</v>
      </c>
      <c r="M38" s="24" t="str">
        <f t="shared" si="13"/>
        <v>Ethiopia</v>
      </c>
      <c r="N38" s="24">
        <f t="shared" si="4"/>
        <v>56</v>
      </c>
      <c r="O38" s="24"/>
      <c r="P38" s="24"/>
      <c r="Q38" s="27">
        <f>VLOOKUP($C38,Data!$A$4:$CD$158,2+Detail!$G$3)</f>
        <v>807</v>
      </c>
      <c r="R38" s="24">
        <f t="shared" si="14"/>
        <v>807.00329999999997</v>
      </c>
      <c r="S38" s="24">
        <f t="shared" si="15"/>
        <v>33</v>
      </c>
      <c r="T38" s="24" t="s">
        <v>184</v>
      </c>
      <c r="U38" s="24" t="str">
        <f t="shared" si="5"/>
        <v>USA</v>
      </c>
      <c r="V38" s="24">
        <f t="shared" si="6"/>
        <v>3163</v>
      </c>
      <c r="W38" s="9"/>
      <c r="AB38" s="14" t="s">
        <v>17</v>
      </c>
    </row>
    <row r="39" spans="1:28" x14ac:dyDescent="0.35">
      <c r="A39" s="24" t="s">
        <v>195</v>
      </c>
      <c r="B39" s="16">
        <v>16</v>
      </c>
      <c r="C39" s="17">
        <v>34</v>
      </c>
      <c r="D39" s="28" t="str">
        <f t="shared" si="7"/>
        <v>Greece</v>
      </c>
      <c r="E39" s="44">
        <f t="shared" si="8"/>
        <v>55</v>
      </c>
      <c r="F39" s="26" t="str">
        <f t="shared" si="9"/>
        <v>South Africa</v>
      </c>
      <c r="G39" s="48">
        <f t="shared" si="10"/>
        <v>2724</v>
      </c>
      <c r="H39" s="59">
        <f t="shared" si="3"/>
        <v>-2669</v>
      </c>
      <c r="I39" s="27">
        <f>VLOOKUP($C39,Data!$A$4:$CD$158,2+Detail!$E$3)</f>
        <v>13</v>
      </c>
      <c r="J39" s="24">
        <f t="shared" si="11"/>
        <v>13.003399999999999</v>
      </c>
      <c r="K39" s="24">
        <f t="shared" si="12"/>
        <v>33</v>
      </c>
      <c r="L39" s="24" t="s">
        <v>195</v>
      </c>
      <c r="M39" s="24" t="str">
        <f t="shared" si="13"/>
        <v>Greece</v>
      </c>
      <c r="N39" s="24">
        <f t="shared" si="4"/>
        <v>55</v>
      </c>
      <c r="O39" s="24"/>
      <c r="P39" s="24"/>
      <c r="Q39" s="27">
        <f>VLOOKUP($C39,Data!$A$4:$CD$158,2+Detail!$G$3)</f>
        <v>901</v>
      </c>
      <c r="R39" s="24">
        <f t="shared" si="14"/>
        <v>901.00340000000006</v>
      </c>
      <c r="S39" s="24">
        <f t="shared" si="15"/>
        <v>30</v>
      </c>
      <c r="T39" s="24" t="s">
        <v>185</v>
      </c>
      <c r="U39" s="24" t="str">
        <f t="shared" si="5"/>
        <v>South Africa</v>
      </c>
      <c r="V39" s="24">
        <f t="shared" si="6"/>
        <v>2724</v>
      </c>
      <c r="W39" s="9"/>
      <c r="AB39" s="14" t="s">
        <v>18</v>
      </c>
    </row>
    <row r="40" spans="1:28" x14ac:dyDescent="0.35">
      <c r="A40" s="24" t="s">
        <v>196</v>
      </c>
      <c r="B40" s="16">
        <v>17</v>
      </c>
      <c r="C40" s="17">
        <v>35</v>
      </c>
      <c r="D40" s="28" t="str">
        <f t="shared" si="7"/>
        <v>England</v>
      </c>
      <c r="E40" s="44">
        <f t="shared" si="8"/>
        <v>53</v>
      </c>
      <c r="F40" s="26" t="str">
        <f t="shared" si="9"/>
        <v>Singapore</v>
      </c>
      <c r="G40" s="48">
        <f t="shared" si="10"/>
        <v>2641</v>
      </c>
      <c r="H40" s="59">
        <f t="shared" si="3"/>
        <v>-2588</v>
      </c>
      <c r="I40" s="27">
        <f>VLOOKUP($C40,Data!$A$4:$CD$158,2+Detail!$E$3)</f>
        <v>39</v>
      </c>
      <c r="J40" s="24">
        <f t="shared" si="11"/>
        <v>39.003500000000003</v>
      </c>
      <c r="K40" s="24">
        <f t="shared" si="12"/>
        <v>24</v>
      </c>
      <c r="L40" s="24" t="s">
        <v>196</v>
      </c>
      <c r="M40" s="24" t="str">
        <f t="shared" si="13"/>
        <v>England</v>
      </c>
      <c r="N40" s="24">
        <f t="shared" si="4"/>
        <v>53</v>
      </c>
      <c r="O40" s="24"/>
      <c r="P40" s="24"/>
      <c r="Q40" s="27">
        <f>VLOOKUP($C40,Data!$A$4:$CD$158,2+Detail!$G$3)</f>
        <v>1045</v>
      </c>
      <c r="R40" s="24">
        <f t="shared" si="14"/>
        <v>1045.0035</v>
      </c>
      <c r="S40" s="24">
        <f t="shared" si="15"/>
        <v>27</v>
      </c>
      <c r="T40" s="24" t="s">
        <v>186</v>
      </c>
      <c r="U40" s="24" t="str">
        <f t="shared" si="5"/>
        <v>Singapore</v>
      </c>
      <c r="V40" s="24">
        <f t="shared" si="6"/>
        <v>2641</v>
      </c>
      <c r="W40" s="9"/>
      <c r="AB40" s="14" t="s">
        <v>19</v>
      </c>
    </row>
    <row r="41" spans="1:28" x14ac:dyDescent="0.35">
      <c r="A41" s="24" t="s">
        <v>326</v>
      </c>
      <c r="B41" s="16">
        <v>18</v>
      </c>
      <c r="C41" s="16">
        <v>36</v>
      </c>
      <c r="D41" s="28" t="str">
        <f t="shared" si="7"/>
        <v>Egypt</v>
      </c>
      <c r="E41" s="44">
        <f t="shared" si="8"/>
        <v>51</v>
      </c>
      <c r="F41" s="26" t="str">
        <f t="shared" si="9"/>
        <v>Iran</v>
      </c>
      <c r="G41" s="48">
        <f t="shared" si="10"/>
        <v>2624</v>
      </c>
      <c r="H41" s="59">
        <f t="shared" si="3"/>
        <v>-2573</v>
      </c>
      <c r="I41" s="27">
        <f>VLOOKUP($C41,Data!$A$4:$CD$158,2+Detail!$E$3)</f>
        <v>33</v>
      </c>
      <c r="J41" s="24">
        <f t="shared" si="11"/>
        <v>33.003599999999999</v>
      </c>
      <c r="K41" s="24">
        <f t="shared" si="12"/>
        <v>28</v>
      </c>
      <c r="L41" s="24" t="s">
        <v>312</v>
      </c>
      <c r="M41" s="24" t="str">
        <f t="shared" si="13"/>
        <v>Egypt</v>
      </c>
      <c r="N41" s="24">
        <f t="shared" si="4"/>
        <v>51</v>
      </c>
      <c r="O41" s="24"/>
      <c r="P41" s="24"/>
      <c r="Q41" s="27">
        <f>VLOOKUP($C41,Data!$A$4:$CD$158,2+Detail!$G$3)</f>
        <v>1460</v>
      </c>
      <c r="R41" s="24">
        <f t="shared" si="14"/>
        <v>1460.0036</v>
      </c>
      <c r="S41" s="24">
        <f t="shared" si="15"/>
        <v>22</v>
      </c>
      <c r="T41" s="24" t="s">
        <v>187</v>
      </c>
      <c r="U41" s="24" t="str">
        <f t="shared" si="5"/>
        <v>Iran</v>
      </c>
      <c r="V41" s="24">
        <f t="shared" si="6"/>
        <v>2624</v>
      </c>
      <c r="W41" s="9"/>
      <c r="AB41" s="14" t="s">
        <v>58</v>
      </c>
    </row>
    <row r="42" spans="1:28" x14ac:dyDescent="0.35">
      <c r="A42" s="24" t="s">
        <v>175</v>
      </c>
      <c r="B42" s="16">
        <v>19</v>
      </c>
      <c r="C42" s="16">
        <v>37</v>
      </c>
      <c r="D42" s="28" t="str">
        <f t="shared" si="7"/>
        <v>UAR</v>
      </c>
      <c r="E42" s="44">
        <f t="shared" si="8"/>
        <v>50</v>
      </c>
      <c r="F42" s="26" t="str">
        <f t="shared" si="9"/>
        <v>Indonesia</v>
      </c>
      <c r="G42" s="48">
        <f t="shared" si="10"/>
        <v>2485</v>
      </c>
      <c r="H42" s="59">
        <f t="shared" si="3"/>
        <v>-2435</v>
      </c>
      <c r="I42" s="27">
        <f>VLOOKUP($C42,Data!$A$4:$CD$158,2+Detail!$E$3)</f>
        <v>306</v>
      </c>
      <c r="J42" s="24">
        <f t="shared" si="11"/>
        <v>306.00369999999998</v>
      </c>
      <c r="K42" s="24">
        <f t="shared" si="12"/>
        <v>9</v>
      </c>
      <c r="L42" s="24" t="s">
        <v>175</v>
      </c>
      <c r="M42" s="24" t="str">
        <f t="shared" si="13"/>
        <v>UAR</v>
      </c>
      <c r="N42" s="24">
        <f t="shared" si="4"/>
        <v>50</v>
      </c>
      <c r="O42" s="24"/>
      <c r="P42" s="24"/>
      <c r="Q42" s="27">
        <f>VLOOKUP($C42,Data!$A$4:$CD$158,2+Detail!$G$3)</f>
        <v>5556</v>
      </c>
      <c r="R42" s="24">
        <f t="shared" si="14"/>
        <v>5556.0037000000002</v>
      </c>
      <c r="S42" s="24">
        <f t="shared" si="15"/>
        <v>8</v>
      </c>
      <c r="T42" s="24" t="s">
        <v>188</v>
      </c>
      <c r="U42" s="24" t="str">
        <f t="shared" si="5"/>
        <v>Indonesia</v>
      </c>
      <c r="V42" s="24">
        <f t="shared" si="6"/>
        <v>2485</v>
      </c>
      <c r="W42" s="9"/>
      <c r="AB42" s="14" t="s">
        <v>59</v>
      </c>
    </row>
    <row r="43" spans="1:28" x14ac:dyDescent="0.35">
      <c r="A43" s="24" t="s">
        <v>311</v>
      </c>
      <c r="B43" s="16">
        <v>20</v>
      </c>
      <c r="C43" s="17">
        <v>38</v>
      </c>
      <c r="D43" s="28" t="str">
        <f t="shared" si="7"/>
        <v>Bangladesh</v>
      </c>
      <c r="E43" s="44">
        <f t="shared" si="8"/>
        <v>47</v>
      </c>
      <c r="F43" s="26" t="str">
        <f t="shared" si="9"/>
        <v>Hong Kong</v>
      </c>
      <c r="G43" s="48">
        <f t="shared" si="10"/>
        <v>2256</v>
      </c>
      <c r="H43" s="59">
        <f t="shared" si="3"/>
        <v>-2209</v>
      </c>
      <c r="I43" s="27">
        <f>VLOOKUP($C43,Data!$A$4:$CD$158,2+Detail!$E$3)</f>
        <v>43</v>
      </c>
      <c r="J43" s="24">
        <f t="shared" si="11"/>
        <v>43.003799999999998</v>
      </c>
      <c r="K43" s="24">
        <f t="shared" si="12"/>
        <v>22</v>
      </c>
      <c r="L43" s="24" t="s">
        <v>311</v>
      </c>
      <c r="M43" s="24" t="str">
        <f t="shared" si="13"/>
        <v>Bangladesh</v>
      </c>
      <c r="N43" s="24">
        <f t="shared" si="4"/>
        <v>47</v>
      </c>
      <c r="O43" s="24"/>
      <c r="P43" s="24"/>
      <c r="Q43" s="27">
        <f>VLOOKUP($C43,Data!$A$4:$CD$158,2+Detail!$G$3)</f>
        <v>1732</v>
      </c>
      <c r="R43" s="24">
        <f t="shared" si="14"/>
        <v>1732.0038</v>
      </c>
      <c r="S43" s="24">
        <f t="shared" si="15"/>
        <v>21</v>
      </c>
      <c r="T43" s="24" t="s">
        <v>189</v>
      </c>
      <c r="U43" s="24" t="str">
        <f t="shared" si="5"/>
        <v>Hong Kong</v>
      </c>
      <c r="V43" s="24">
        <f t="shared" si="6"/>
        <v>2256</v>
      </c>
      <c r="W43" s="9"/>
      <c r="AB43" s="14" t="s">
        <v>20</v>
      </c>
    </row>
    <row r="44" spans="1:28" x14ac:dyDescent="0.35">
      <c r="A44" s="24" t="s">
        <v>191</v>
      </c>
      <c r="B44" s="16">
        <v>21</v>
      </c>
      <c r="C44" s="17">
        <v>39</v>
      </c>
      <c r="D44" s="28" t="str">
        <f t="shared" si="7"/>
        <v>Nepal</v>
      </c>
      <c r="E44" s="44">
        <f t="shared" si="8"/>
        <v>43</v>
      </c>
      <c r="F44" s="26" t="str">
        <f t="shared" si="9"/>
        <v>Myanmar</v>
      </c>
      <c r="G44" s="48">
        <f t="shared" si="10"/>
        <v>1732</v>
      </c>
      <c r="H44" s="59">
        <f t="shared" si="3"/>
        <v>-1689</v>
      </c>
      <c r="I44" s="27">
        <f>VLOOKUP($C44,Data!$A$4:$CD$158,2+Detail!$E$3)</f>
        <v>43</v>
      </c>
      <c r="J44" s="24">
        <f t="shared" si="11"/>
        <v>43.003900000000002</v>
      </c>
      <c r="K44" s="24">
        <f t="shared" si="12"/>
        <v>21</v>
      </c>
      <c r="L44" s="24" t="s">
        <v>191</v>
      </c>
      <c r="M44" s="24" t="str">
        <f t="shared" si="13"/>
        <v>Nepal</v>
      </c>
      <c r="N44" s="24">
        <f t="shared" si="4"/>
        <v>43</v>
      </c>
      <c r="O44" s="24"/>
      <c r="P44" s="24"/>
      <c r="Q44" s="27">
        <f>VLOOKUP($C44,Data!$A$4:$CD$158,2+Detail!$G$3)</f>
        <v>3463</v>
      </c>
      <c r="R44" s="24">
        <f t="shared" si="14"/>
        <v>3463.0039000000002</v>
      </c>
      <c r="S44" s="24">
        <f t="shared" si="15"/>
        <v>12</v>
      </c>
      <c r="T44" s="24" t="s">
        <v>190</v>
      </c>
      <c r="U44" s="24" t="str">
        <f t="shared" si="5"/>
        <v>Myanmar</v>
      </c>
      <c r="V44" s="24">
        <f t="shared" si="6"/>
        <v>1732</v>
      </c>
      <c r="W44" s="9"/>
      <c r="AB44" s="14" t="s">
        <v>60</v>
      </c>
    </row>
    <row r="45" spans="1:28" x14ac:dyDescent="0.35">
      <c r="A45" s="24" t="s">
        <v>173</v>
      </c>
      <c r="B45" s="16">
        <v>22</v>
      </c>
      <c r="C45" s="17">
        <v>40</v>
      </c>
      <c r="D45" s="28" t="str">
        <f t="shared" si="7"/>
        <v>Myanmar</v>
      </c>
      <c r="E45" s="44">
        <f t="shared" si="8"/>
        <v>43</v>
      </c>
      <c r="F45" s="26" t="str">
        <f t="shared" si="9"/>
        <v>Korea, Republic of (South)</v>
      </c>
      <c r="G45" s="48">
        <f t="shared" si="10"/>
        <v>1460</v>
      </c>
      <c r="H45" s="59">
        <f t="shared" si="3"/>
        <v>-1417</v>
      </c>
      <c r="I45" s="27">
        <f>VLOOKUP($C45,Data!$A$4:$CD$158,2+Detail!$E$3)</f>
        <v>387</v>
      </c>
      <c r="J45" s="24">
        <f t="shared" si="11"/>
        <v>387.00400000000002</v>
      </c>
      <c r="K45" s="24">
        <f t="shared" si="12"/>
        <v>7</v>
      </c>
      <c r="L45" s="24" t="s">
        <v>173</v>
      </c>
      <c r="M45" s="24" t="str">
        <f t="shared" si="13"/>
        <v>Myanmar</v>
      </c>
      <c r="N45" s="24">
        <f t="shared" si="4"/>
        <v>43</v>
      </c>
      <c r="O45" s="24"/>
      <c r="P45" s="24"/>
      <c r="Q45" s="27">
        <f>VLOOKUP($C45,Data!$A$4:$CD$158,2+Detail!$G$3)</f>
        <v>11970</v>
      </c>
      <c r="R45" s="24">
        <f t="shared" si="14"/>
        <v>11970.004000000001</v>
      </c>
      <c r="S45" s="24">
        <f t="shared" si="15"/>
        <v>4</v>
      </c>
      <c r="T45" s="24" t="s">
        <v>191</v>
      </c>
      <c r="U45" s="24" t="str">
        <f t="shared" si="5"/>
        <v>Korea, Republic of (South)</v>
      </c>
      <c r="V45" s="24">
        <f t="shared" si="6"/>
        <v>1460</v>
      </c>
      <c r="W45" s="9"/>
      <c r="AB45" s="14" t="s">
        <v>21</v>
      </c>
    </row>
    <row r="46" spans="1:28" x14ac:dyDescent="0.35">
      <c r="A46" s="24" t="s">
        <v>182</v>
      </c>
      <c r="B46" s="16">
        <v>23</v>
      </c>
      <c r="C46" s="16">
        <v>41</v>
      </c>
      <c r="D46" s="28" t="str">
        <f t="shared" si="7"/>
        <v>Iraq</v>
      </c>
      <c r="E46" s="44">
        <f t="shared" si="8"/>
        <v>40</v>
      </c>
      <c r="F46" s="26" t="str">
        <f t="shared" si="9"/>
        <v>Cambodia</v>
      </c>
      <c r="G46" s="48">
        <f t="shared" si="10"/>
        <v>1409</v>
      </c>
      <c r="H46" s="59">
        <f t="shared" si="3"/>
        <v>-1369</v>
      </c>
      <c r="I46" s="27">
        <f>VLOOKUP($C46,Data!$A$4:$CD$158,2+Detail!$E$3)</f>
        <v>475</v>
      </c>
      <c r="J46" s="24">
        <f t="shared" si="11"/>
        <v>475.00409999999999</v>
      </c>
      <c r="K46" s="24">
        <f t="shared" si="12"/>
        <v>6</v>
      </c>
      <c r="L46" s="24" t="s">
        <v>182</v>
      </c>
      <c r="M46" s="24" t="str">
        <f t="shared" si="13"/>
        <v>Iraq</v>
      </c>
      <c r="N46" s="24">
        <f t="shared" si="4"/>
        <v>40</v>
      </c>
      <c r="O46" s="24"/>
      <c r="P46" s="24"/>
      <c r="Q46" s="27">
        <f>VLOOKUP($C46,Data!$A$4:$CD$158,2+Detail!$G$3)</f>
        <v>4124</v>
      </c>
      <c r="R46" s="24">
        <f t="shared" si="14"/>
        <v>4124.0041000000001</v>
      </c>
      <c r="S46" s="24">
        <f t="shared" si="15"/>
        <v>10</v>
      </c>
      <c r="T46" s="24" t="s">
        <v>192</v>
      </c>
      <c r="U46" s="24" t="str">
        <f t="shared" si="5"/>
        <v>Cambodia</v>
      </c>
      <c r="V46" s="24">
        <f t="shared" si="6"/>
        <v>1409</v>
      </c>
      <c r="W46" s="9"/>
      <c r="AB46" s="14" t="s">
        <v>22</v>
      </c>
    </row>
    <row r="47" spans="1:28" x14ac:dyDescent="0.35">
      <c r="A47" s="24" t="s">
        <v>177</v>
      </c>
      <c r="B47" s="16">
        <v>24</v>
      </c>
      <c r="C47" s="17">
        <v>42</v>
      </c>
      <c r="D47" s="28" t="str">
        <f t="shared" si="7"/>
        <v>Kenya</v>
      </c>
      <c r="E47" s="44">
        <f t="shared" si="8"/>
        <v>39</v>
      </c>
      <c r="F47" s="26" t="str">
        <f t="shared" si="9"/>
        <v>Egypt</v>
      </c>
      <c r="G47" s="48">
        <f t="shared" si="10"/>
        <v>1324</v>
      </c>
      <c r="H47" s="59">
        <f t="shared" si="3"/>
        <v>-1285</v>
      </c>
      <c r="I47" s="27">
        <f>VLOOKUP($C47,Data!$A$4:$CD$158,2+Detail!$E$3)</f>
        <v>244</v>
      </c>
      <c r="J47" s="24">
        <f t="shared" si="11"/>
        <v>244.0042</v>
      </c>
      <c r="K47" s="24">
        <f t="shared" si="12"/>
        <v>12</v>
      </c>
      <c r="L47" s="24" t="s">
        <v>177</v>
      </c>
      <c r="M47" s="24" t="str">
        <f t="shared" si="13"/>
        <v>Kenya</v>
      </c>
      <c r="N47" s="24">
        <f t="shared" si="4"/>
        <v>39</v>
      </c>
      <c r="O47" s="24"/>
      <c r="P47" s="24"/>
      <c r="Q47" s="27">
        <f>VLOOKUP($C47,Data!$A$4:$CD$158,2+Detail!$G$3)</f>
        <v>6422</v>
      </c>
      <c r="R47" s="24">
        <f t="shared" si="14"/>
        <v>6422.0042000000003</v>
      </c>
      <c r="S47" s="24">
        <f t="shared" si="15"/>
        <v>6</v>
      </c>
      <c r="T47" s="24" t="s">
        <v>193</v>
      </c>
      <c r="U47" s="24" t="str">
        <f t="shared" si="5"/>
        <v>Egypt</v>
      </c>
      <c r="V47" s="24">
        <f t="shared" si="6"/>
        <v>1324</v>
      </c>
      <c r="W47" s="9"/>
      <c r="AB47" s="14" t="s">
        <v>23</v>
      </c>
    </row>
    <row r="48" spans="1:28" x14ac:dyDescent="0.35">
      <c r="A48" s="24" t="s">
        <v>201</v>
      </c>
      <c r="B48" s="16">
        <v>25</v>
      </c>
      <c r="C48" s="17">
        <v>43</v>
      </c>
      <c r="D48" s="28" t="str">
        <f t="shared" si="7"/>
        <v>USA</v>
      </c>
      <c r="E48" s="44">
        <f t="shared" si="8"/>
        <v>37</v>
      </c>
      <c r="F48" s="26" t="str">
        <f t="shared" si="9"/>
        <v>UAR</v>
      </c>
      <c r="G48" s="48">
        <f t="shared" si="10"/>
        <v>1276</v>
      </c>
      <c r="H48" s="59">
        <f t="shared" si="3"/>
        <v>-1239</v>
      </c>
      <c r="I48" s="27">
        <f>VLOOKUP($C48,Data!$A$4:$CD$158,2+Detail!$E$3)</f>
        <v>22</v>
      </c>
      <c r="J48" s="24">
        <f t="shared" si="11"/>
        <v>22.004300000000001</v>
      </c>
      <c r="K48" s="24">
        <f t="shared" si="12"/>
        <v>30</v>
      </c>
      <c r="L48" s="24" t="s">
        <v>201</v>
      </c>
      <c r="M48" s="24" t="str">
        <f t="shared" si="13"/>
        <v>USA</v>
      </c>
      <c r="N48" s="24">
        <f t="shared" si="4"/>
        <v>37</v>
      </c>
      <c r="O48" s="24"/>
      <c r="P48" s="24"/>
      <c r="Q48" s="27">
        <f>VLOOKUP($C48,Data!$A$4:$CD$158,2+Detail!$G$3)</f>
        <v>927</v>
      </c>
      <c r="R48" s="24">
        <f t="shared" si="14"/>
        <v>927.00429999999994</v>
      </c>
      <c r="S48" s="24">
        <f t="shared" si="15"/>
        <v>29</v>
      </c>
      <c r="T48" s="24" t="s">
        <v>194</v>
      </c>
      <c r="U48" s="24" t="str">
        <f t="shared" si="5"/>
        <v>UAR</v>
      </c>
      <c r="V48" s="24">
        <f t="shared" si="6"/>
        <v>1276</v>
      </c>
      <c r="W48" s="9"/>
      <c r="AB48" s="14" t="s">
        <v>24</v>
      </c>
    </row>
    <row r="49" spans="1:28" x14ac:dyDescent="0.35">
      <c r="A49" s="24" t="s">
        <v>181</v>
      </c>
      <c r="B49" s="16">
        <v>26</v>
      </c>
      <c r="C49" s="17">
        <v>44</v>
      </c>
      <c r="D49" s="28" t="str">
        <f t="shared" si="7"/>
        <v>South Africa</v>
      </c>
      <c r="E49" s="44">
        <f t="shared" si="8"/>
        <v>35</v>
      </c>
      <c r="F49" s="26" t="str">
        <f t="shared" si="9"/>
        <v>Syria</v>
      </c>
      <c r="G49" s="48">
        <f t="shared" si="10"/>
        <v>1229</v>
      </c>
      <c r="H49" s="59">
        <f t="shared" si="3"/>
        <v>-1194</v>
      </c>
      <c r="I49" s="27">
        <f>VLOOKUP($C49,Data!$A$4:$CD$158,2+Detail!$E$3)</f>
        <v>34</v>
      </c>
      <c r="J49" s="24">
        <f t="shared" si="11"/>
        <v>34.004399999999997</v>
      </c>
      <c r="K49" s="24">
        <f t="shared" si="12"/>
        <v>27</v>
      </c>
      <c r="L49" s="24" t="s">
        <v>181</v>
      </c>
      <c r="M49" s="24" t="str">
        <f t="shared" si="13"/>
        <v>South Africa</v>
      </c>
      <c r="N49" s="24">
        <f t="shared" si="4"/>
        <v>35</v>
      </c>
      <c r="O49" s="24"/>
      <c r="P49" s="24"/>
      <c r="Q49" s="27">
        <f>VLOOKUP($C49,Data!$A$4:$CD$158,2+Detail!$G$3)</f>
        <v>2641</v>
      </c>
      <c r="R49" s="24">
        <f t="shared" si="14"/>
        <v>2641.0043999999998</v>
      </c>
      <c r="S49" s="24">
        <f t="shared" si="15"/>
        <v>17</v>
      </c>
      <c r="T49" s="24" t="s">
        <v>195</v>
      </c>
      <c r="U49" s="24" t="str">
        <f t="shared" si="5"/>
        <v>Syria</v>
      </c>
      <c r="V49" s="24">
        <f t="shared" si="6"/>
        <v>1229</v>
      </c>
      <c r="W49" s="9"/>
      <c r="AB49" s="14" t="s">
        <v>38</v>
      </c>
    </row>
    <row r="50" spans="1:28" x14ac:dyDescent="0.35">
      <c r="A50" s="24" t="s">
        <v>183</v>
      </c>
      <c r="B50" s="16">
        <v>27</v>
      </c>
      <c r="C50" s="16">
        <v>45</v>
      </c>
      <c r="D50" s="28" t="str">
        <f t="shared" si="7"/>
        <v>Singapore</v>
      </c>
      <c r="E50" s="44">
        <f t="shared" si="8"/>
        <v>34</v>
      </c>
      <c r="F50" s="26" t="str">
        <f t="shared" si="9"/>
        <v>Kenya</v>
      </c>
      <c r="G50" s="48">
        <f t="shared" si="10"/>
        <v>1045</v>
      </c>
      <c r="H50" s="59">
        <f t="shared" si="3"/>
        <v>-1011</v>
      </c>
      <c r="I50" s="27">
        <f>VLOOKUP($C50,Data!$A$4:$CD$158,2+Detail!$E$3)</f>
        <v>35</v>
      </c>
      <c r="J50" s="24">
        <f t="shared" si="11"/>
        <v>35.0045</v>
      </c>
      <c r="K50" s="24">
        <f t="shared" si="12"/>
        <v>26</v>
      </c>
      <c r="L50" s="24" t="s">
        <v>183</v>
      </c>
      <c r="M50" s="24" t="str">
        <f t="shared" si="13"/>
        <v>Singapore</v>
      </c>
      <c r="N50" s="24">
        <f t="shared" si="4"/>
        <v>34</v>
      </c>
      <c r="O50" s="24"/>
      <c r="P50" s="24"/>
      <c r="Q50" s="27">
        <f>VLOOKUP($C50,Data!$A$4:$CD$158,2+Detail!$G$3)</f>
        <v>2724</v>
      </c>
      <c r="R50" s="24">
        <f t="shared" si="14"/>
        <v>2724.0045</v>
      </c>
      <c r="S50" s="24">
        <f t="shared" si="15"/>
        <v>16</v>
      </c>
      <c r="T50" s="24" t="s">
        <v>196</v>
      </c>
      <c r="U50" s="24" t="str">
        <f t="shared" si="5"/>
        <v>Kenya</v>
      </c>
      <c r="V50" s="24">
        <f t="shared" si="6"/>
        <v>1045</v>
      </c>
      <c r="W50" s="9"/>
      <c r="AB50" s="14" t="s">
        <v>61</v>
      </c>
    </row>
    <row r="51" spans="1:28" x14ac:dyDescent="0.35">
      <c r="A51" s="24" t="s">
        <v>178</v>
      </c>
      <c r="B51" s="16">
        <v>28</v>
      </c>
      <c r="C51" s="16">
        <v>46</v>
      </c>
      <c r="D51" s="28" t="str">
        <f t="shared" si="7"/>
        <v>Korea, Republic of (South)</v>
      </c>
      <c r="E51" s="44">
        <f t="shared" si="8"/>
        <v>33</v>
      </c>
      <c r="F51" s="26" t="str">
        <f t="shared" si="9"/>
        <v>Greece</v>
      </c>
      <c r="G51" s="48">
        <f t="shared" si="10"/>
        <v>949</v>
      </c>
      <c r="H51" s="59">
        <f t="shared" si="3"/>
        <v>-916</v>
      </c>
      <c r="I51" s="27">
        <f>VLOOKUP($C51,Data!$A$4:$CD$158,2+Detail!$E$3)</f>
        <v>386</v>
      </c>
      <c r="J51" s="24">
        <f t="shared" si="11"/>
        <v>386.00459999999998</v>
      </c>
      <c r="K51" s="24">
        <f t="shared" si="12"/>
        <v>8</v>
      </c>
      <c r="L51" s="24" t="s">
        <v>178</v>
      </c>
      <c r="M51" s="24" t="str">
        <f t="shared" si="13"/>
        <v>Korea, Republic of (South)</v>
      </c>
      <c r="N51" s="24">
        <f t="shared" si="4"/>
        <v>33</v>
      </c>
      <c r="O51" s="24"/>
      <c r="P51" s="24"/>
      <c r="Q51" s="27">
        <f>VLOOKUP($C51,Data!$A$4:$CD$158,2+Detail!$G$3)</f>
        <v>5260</v>
      </c>
      <c r="R51" s="24">
        <f t="shared" si="14"/>
        <v>5260.0046000000002</v>
      </c>
      <c r="S51" s="24">
        <f t="shared" si="15"/>
        <v>9</v>
      </c>
      <c r="T51" s="24" t="s">
        <v>197</v>
      </c>
      <c r="U51" s="24" t="str">
        <f t="shared" si="5"/>
        <v>Greece</v>
      </c>
      <c r="V51" s="24">
        <f t="shared" si="6"/>
        <v>949</v>
      </c>
      <c r="W51" s="9"/>
      <c r="AB51" s="14" t="s">
        <v>62</v>
      </c>
    </row>
    <row r="52" spans="1:28" x14ac:dyDescent="0.35">
      <c r="A52" s="24" t="s">
        <v>199</v>
      </c>
      <c r="B52" s="16">
        <v>29</v>
      </c>
      <c r="C52" s="17">
        <v>47</v>
      </c>
      <c r="D52" s="28" t="str">
        <f t="shared" si="7"/>
        <v>Sudan</v>
      </c>
      <c r="E52" s="44">
        <f t="shared" si="8"/>
        <v>24</v>
      </c>
      <c r="F52" s="26" t="str">
        <f t="shared" si="9"/>
        <v>Samoa</v>
      </c>
      <c r="G52" s="48">
        <f t="shared" si="10"/>
        <v>927</v>
      </c>
      <c r="H52" s="59">
        <f t="shared" si="3"/>
        <v>-903</v>
      </c>
      <c r="I52" s="27">
        <f>VLOOKUP($C52,Data!$A$4:$CD$158,2+Detail!$E$3)</f>
        <v>24</v>
      </c>
      <c r="J52" s="24">
        <f t="shared" si="11"/>
        <v>24.0047</v>
      </c>
      <c r="K52" s="24">
        <f t="shared" si="12"/>
        <v>29</v>
      </c>
      <c r="L52" s="24" t="s">
        <v>199</v>
      </c>
      <c r="M52" s="24" t="str">
        <f t="shared" si="13"/>
        <v>Sudan</v>
      </c>
      <c r="N52" s="24">
        <f t="shared" si="4"/>
        <v>24</v>
      </c>
      <c r="O52" s="24"/>
      <c r="P52" s="24"/>
      <c r="Q52" s="27">
        <f>VLOOKUP($C52,Data!$A$4:$CD$158,2+Detail!$G$3)</f>
        <v>840</v>
      </c>
      <c r="R52" s="24">
        <f t="shared" si="14"/>
        <v>840.00469999999996</v>
      </c>
      <c r="S52" s="24">
        <f t="shared" si="15"/>
        <v>32</v>
      </c>
      <c r="T52" s="24" t="s">
        <v>198</v>
      </c>
      <c r="U52" s="24" t="str">
        <f t="shared" si="5"/>
        <v>Samoa</v>
      </c>
      <c r="V52" s="24">
        <f t="shared" si="6"/>
        <v>927</v>
      </c>
      <c r="W52" s="9"/>
      <c r="AB52" s="14" t="s">
        <v>25</v>
      </c>
    </row>
    <row r="53" spans="1:28" x14ac:dyDescent="0.35">
      <c r="A53" s="24" t="s">
        <v>314</v>
      </c>
      <c r="B53" s="16">
        <v>30</v>
      </c>
      <c r="C53" s="17">
        <v>48</v>
      </c>
      <c r="D53" s="28" t="str">
        <f t="shared" si="7"/>
        <v>Samoa</v>
      </c>
      <c r="E53" s="44">
        <f t="shared" si="8"/>
        <v>22</v>
      </c>
      <c r="F53" s="26" t="str">
        <f t="shared" si="9"/>
        <v>Japan</v>
      </c>
      <c r="G53" s="48">
        <f t="shared" si="10"/>
        <v>901</v>
      </c>
      <c r="H53" s="59">
        <f t="shared" si="3"/>
        <v>-879</v>
      </c>
      <c r="I53" s="27">
        <f>VLOOKUP($C53,Data!$A$4:$CD$158,2+Detail!$E$3)</f>
        <v>15</v>
      </c>
      <c r="J53" s="24">
        <f t="shared" si="11"/>
        <v>15.004799999999999</v>
      </c>
      <c r="K53" s="24">
        <f t="shared" si="12"/>
        <v>32</v>
      </c>
      <c r="L53" s="24" t="s">
        <v>314</v>
      </c>
      <c r="M53" s="24" t="str">
        <f t="shared" si="13"/>
        <v>Samoa</v>
      </c>
      <c r="N53" s="24">
        <f t="shared" si="4"/>
        <v>22</v>
      </c>
      <c r="O53" s="24"/>
      <c r="P53" s="24"/>
      <c r="Q53" s="27">
        <f>VLOOKUP($C53,Data!$A$4:$CD$158,2+Detail!$G$3)</f>
        <v>1229</v>
      </c>
      <c r="R53" s="24">
        <f t="shared" si="14"/>
        <v>1229.0047999999999</v>
      </c>
      <c r="S53" s="24">
        <f t="shared" si="15"/>
        <v>26</v>
      </c>
      <c r="T53" s="24" t="s">
        <v>199</v>
      </c>
      <c r="U53" s="24" t="str">
        <f t="shared" si="5"/>
        <v>Japan</v>
      </c>
      <c r="V53" s="24">
        <f t="shared" si="6"/>
        <v>901</v>
      </c>
      <c r="W53" s="9"/>
      <c r="AB53" s="14" t="s">
        <v>26</v>
      </c>
    </row>
    <row r="54" spans="1:28" x14ac:dyDescent="0.35">
      <c r="A54" s="24" t="s">
        <v>185</v>
      </c>
      <c r="B54" s="16">
        <v>31</v>
      </c>
      <c r="C54" s="17">
        <v>49</v>
      </c>
      <c r="D54" s="28" t="str">
        <f t="shared" si="7"/>
        <v>Hong Kong</v>
      </c>
      <c r="E54" s="44">
        <f t="shared" si="8"/>
        <v>22</v>
      </c>
      <c r="F54" s="26" t="str">
        <f t="shared" si="9"/>
        <v>Bangladesh</v>
      </c>
      <c r="G54" s="48">
        <f t="shared" si="10"/>
        <v>891</v>
      </c>
      <c r="H54" s="59">
        <f t="shared" si="3"/>
        <v>-869</v>
      </c>
      <c r="I54" s="27">
        <f>VLOOKUP($C54,Data!$A$4:$CD$158,2+Detail!$E$3)</f>
        <v>281</v>
      </c>
      <c r="J54" s="24">
        <f t="shared" si="11"/>
        <v>281.00490000000002</v>
      </c>
      <c r="K54" s="24">
        <f t="shared" si="12"/>
        <v>11</v>
      </c>
      <c r="L54" s="24" t="s">
        <v>185</v>
      </c>
      <c r="M54" s="24" t="str">
        <f t="shared" si="13"/>
        <v>Hong Kong</v>
      </c>
      <c r="N54" s="24">
        <f t="shared" si="4"/>
        <v>22</v>
      </c>
      <c r="O54" s="24"/>
      <c r="P54" s="24"/>
      <c r="Q54" s="27">
        <f>VLOOKUP($C54,Data!$A$4:$CD$158,2+Detail!$G$3)</f>
        <v>3392</v>
      </c>
      <c r="R54" s="24">
        <f t="shared" si="14"/>
        <v>3392.0048999999999</v>
      </c>
      <c r="S54" s="24">
        <f t="shared" si="15"/>
        <v>13</v>
      </c>
      <c r="T54" s="24" t="s">
        <v>200</v>
      </c>
      <c r="U54" s="24" t="str">
        <f t="shared" si="5"/>
        <v>Bangladesh</v>
      </c>
      <c r="V54" s="24">
        <f t="shared" si="6"/>
        <v>891</v>
      </c>
      <c r="W54" s="9"/>
      <c r="AB54" s="14" t="s">
        <v>63</v>
      </c>
    </row>
    <row r="55" spans="1:28" x14ac:dyDescent="0.35">
      <c r="A55" s="24" t="s">
        <v>313</v>
      </c>
      <c r="B55" s="16">
        <v>32</v>
      </c>
      <c r="C55" s="16">
        <v>50</v>
      </c>
      <c r="D55" s="28" t="str">
        <f t="shared" si="7"/>
        <v>Syria</v>
      </c>
      <c r="E55" s="44">
        <f t="shared" si="8"/>
        <v>15</v>
      </c>
      <c r="F55" s="26" t="str">
        <f t="shared" si="9"/>
        <v>Sudan</v>
      </c>
      <c r="G55" s="48">
        <f t="shared" si="10"/>
        <v>840</v>
      </c>
      <c r="H55" s="59">
        <f t="shared" si="3"/>
        <v>-825</v>
      </c>
      <c r="I55" s="27">
        <f>VLOOKUP($C55,Data!$A$4:$CD$158,2+Detail!$E$3)</f>
        <v>50</v>
      </c>
      <c r="J55" s="24">
        <f t="shared" si="11"/>
        <v>50.005000000000003</v>
      </c>
      <c r="K55" s="24">
        <f t="shared" si="12"/>
        <v>19</v>
      </c>
      <c r="L55" s="24" t="s">
        <v>313</v>
      </c>
      <c r="M55" s="24" t="str">
        <f t="shared" si="13"/>
        <v>Syria</v>
      </c>
      <c r="N55" s="24">
        <f t="shared" si="4"/>
        <v>15</v>
      </c>
      <c r="O55" s="24"/>
      <c r="P55" s="24"/>
      <c r="Q55" s="27">
        <f>VLOOKUP($C55,Data!$A$4:$CD$158,2+Detail!$G$3)</f>
        <v>1276</v>
      </c>
      <c r="R55" s="24">
        <f t="shared" si="14"/>
        <v>1276.0050000000001</v>
      </c>
      <c r="S55" s="24">
        <f t="shared" si="15"/>
        <v>25</v>
      </c>
      <c r="T55" s="24" t="s">
        <v>201</v>
      </c>
      <c r="U55" s="24" t="str">
        <f t="shared" si="5"/>
        <v>Sudan</v>
      </c>
      <c r="V55" s="24">
        <f t="shared" si="6"/>
        <v>840</v>
      </c>
      <c r="W55" s="9"/>
      <c r="AB55" s="14" t="s">
        <v>27</v>
      </c>
    </row>
    <row r="56" spans="1:28" x14ac:dyDescent="0.35">
      <c r="A56" s="24" t="s">
        <v>186</v>
      </c>
      <c r="B56" s="16">
        <v>33</v>
      </c>
      <c r="C56" s="17">
        <v>51</v>
      </c>
      <c r="D56" s="28" t="str">
        <f t="shared" si="7"/>
        <v>Japan</v>
      </c>
      <c r="E56" s="44">
        <f t="shared" si="8"/>
        <v>13</v>
      </c>
      <c r="F56" s="26" t="str">
        <f t="shared" si="9"/>
        <v>Ireland</v>
      </c>
      <c r="G56" s="48">
        <f t="shared" si="10"/>
        <v>807</v>
      </c>
      <c r="H56" s="59">
        <f t="shared" si="3"/>
        <v>-794</v>
      </c>
      <c r="I56" s="27">
        <f>VLOOKUP($C56,Data!$A$4:$CD$158,2+Detail!$E$3)</f>
        <v>37</v>
      </c>
      <c r="J56" s="24">
        <f t="shared" si="11"/>
        <v>37.005099999999999</v>
      </c>
      <c r="K56" s="24">
        <f t="shared" si="12"/>
        <v>25</v>
      </c>
      <c r="L56" s="24" t="s">
        <v>186</v>
      </c>
      <c r="M56" s="24" t="str">
        <f t="shared" si="13"/>
        <v>Japan</v>
      </c>
      <c r="N56" s="24">
        <f t="shared" si="4"/>
        <v>13</v>
      </c>
      <c r="O56" s="24"/>
      <c r="P56" s="24"/>
      <c r="Q56" s="27">
        <f>VLOOKUP($C56,Data!$A$4:$CD$158,2+Detail!$G$3)</f>
        <v>3163</v>
      </c>
      <c r="R56" s="24">
        <f t="shared" si="14"/>
        <v>3163.0050999999999</v>
      </c>
      <c r="S56" s="24">
        <f t="shared" si="15"/>
        <v>15</v>
      </c>
      <c r="T56" s="24" t="s">
        <v>202</v>
      </c>
      <c r="U56" s="24" t="str">
        <f t="shared" si="5"/>
        <v>Ireland</v>
      </c>
      <c r="V56" s="24">
        <f t="shared" si="6"/>
        <v>807</v>
      </c>
      <c r="W56" s="9"/>
      <c r="AB56" s="14" t="s">
        <v>64</v>
      </c>
    </row>
    <row r="57" spans="1:28" x14ac:dyDescent="0.35">
      <c r="A57" s="24" t="s">
        <v>176</v>
      </c>
      <c r="B57" s="16">
        <v>34</v>
      </c>
      <c r="C57" s="17">
        <v>52</v>
      </c>
      <c r="D57" s="28" t="str">
        <f t="shared" si="7"/>
        <v>Ireland</v>
      </c>
      <c r="E57" s="44">
        <f t="shared" si="8"/>
        <v>3</v>
      </c>
      <c r="F57" s="26" t="str">
        <f t="shared" si="9"/>
        <v>Ethiopia</v>
      </c>
      <c r="G57" s="48">
        <f t="shared" si="10"/>
        <v>804</v>
      </c>
      <c r="H57" s="59">
        <f t="shared" si="3"/>
        <v>-801</v>
      </c>
      <c r="I57" s="27">
        <f>VLOOKUP($C57,Data!$A$4:$CD$158,2+Detail!$E$3)</f>
        <v>790</v>
      </c>
      <c r="J57" s="24">
        <f t="shared" si="11"/>
        <v>790.00519999999995</v>
      </c>
      <c r="K57" s="24">
        <f t="shared" si="12"/>
        <v>4</v>
      </c>
      <c r="L57" s="24" t="s">
        <v>176</v>
      </c>
      <c r="M57" s="24" t="str">
        <f t="shared" si="13"/>
        <v>Ireland</v>
      </c>
      <c r="N57" s="24">
        <f t="shared" si="4"/>
        <v>3</v>
      </c>
      <c r="O57" s="24"/>
      <c r="P57" s="24"/>
      <c r="Q57" s="27">
        <f>VLOOKUP($C57,Data!$A$4:$CD$158,2+Detail!$G$3)</f>
        <v>6021</v>
      </c>
      <c r="R57" s="24">
        <f t="shared" si="14"/>
        <v>6021.0051999999996</v>
      </c>
      <c r="S57" s="24">
        <f t="shared" si="15"/>
        <v>7</v>
      </c>
      <c r="T57" s="24" t="s">
        <v>203</v>
      </c>
      <c r="U57" s="24" t="str">
        <f t="shared" si="5"/>
        <v>Ethiopia</v>
      </c>
      <c r="V57" s="24">
        <f t="shared" si="6"/>
        <v>804</v>
      </c>
      <c r="W57" s="9"/>
      <c r="AB57" s="14" t="s">
        <v>65</v>
      </c>
    </row>
    <row r="58" spans="1:28" x14ac:dyDescent="0.35">
      <c r="A58" s="9"/>
      <c r="B58" s="9"/>
      <c r="C58" s="17">
        <v>53</v>
      </c>
      <c r="D58" s="22"/>
      <c r="E58" s="29"/>
      <c r="G58" s="29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9"/>
      <c r="AB58" s="14" t="s">
        <v>66</v>
      </c>
    </row>
    <row r="59" spans="1:28" x14ac:dyDescent="0.35">
      <c r="A59" s="9"/>
      <c r="B59" s="9"/>
      <c r="C59" s="16">
        <v>54</v>
      </c>
      <c r="D59" s="52" t="s">
        <v>217</v>
      </c>
      <c r="E59" s="29"/>
      <c r="G59" s="2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AB59" s="14" t="s">
        <v>67</v>
      </c>
    </row>
    <row r="60" spans="1:28" x14ac:dyDescent="0.35">
      <c r="A60" s="9"/>
      <c r="B60" s="9"/>
      <c r="C60" s="16">
        <v>55</v>
      </c>
      <c r="D60" s="18" t="s">
        <v>86</v>
      </c>
      <c r="E60" s="44">
        <f>VLOOKUP($C60,Data!$A$4:$CD$158,2+Detail!$E$3)</f>
        <v>3298</v>
      </c>
      <c r="G60" s="48">
        <f>VLOOKUP($C60,Data!$A$4:$CD$158,2+Detail!$G$3)</f>
        <v>22961</v>
      </c>
      <c r="H60" s="59">
        <f t="shared" ref="H60:H66" si="16">E60-G60</f>
        <v>-19663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AB60" s="14" t="s">
        <v>68</v>
      </c>
    </row>
    <row r="61" spans="1:28" x14ac:dyDescent="0.35">
      <c r="A61" s="9"/>
      <c r="B61" s="9"/>
      <c r="C61" s="17">
        <v>56</v>
      </c>
      <c r="D61" s="19" t="s">
        <v>87</v>
      </c>
      <c r="E61" s="44">
        <f>VLOOKUP($C61,Data!$A$4:$CD$158,2+Detail!$E$3)</f>
        <v>5561</v>
      </c>
      <c r="G61" s="48">
        <f>VLOOKUP($C61,Data!$A$4:$CD$158,2+Detail!$G$3)</f>
        <v>316576</v>
      </c>
      <c r="H61" s="59">
        <f t="shared" si="16"/>
        <v>-311015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AB61" s="14" t="s">
        <v>69</v>
      </c>
    </row>
    <row r="62" spans="1:28" x14ac:dyDescent="0.35">
      <c r="A62" s="9"/>
      <c r="B62" s="9"/>
      <c r="C62" s="17">
        <v>57</v>
      </c>
      <c r="D62" s="19" t="s">
        <v>88</v>
      </c>
      <c r="E62" s="44">
        <f>VLOOKUP($C62,Data!$A$4:$CD$158,2+Detail!$E$3)</f>
        <v>1008</v>
      </c>
      <c r="G62" s="48">
        <f>VLOOKUP($C62,Data!$A$4:$CD$158,2+Detail!$G$3)</f>
        <v>20888</v>
      </c>
      <c r="H62" s="59">
        <f t="shared" si="16"/>
        <v>-19880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AB62" s="14" t="s">
        <v>28</v>
      </c>
    </row>
    <row r="63" spans="1:28" x14ac:dyDescent="0.35">
      <c r="A63" s="9"/>
      <c r="B63" s="9"/>
      <c r="C63" s="17">
        <v>58</v>
      </c>
      <c r="D63" s="19" t="s">
        <v>89</v>
      </c>
      <c r="E63" s="44">
        <f>VLOOKUP($C63,Data!$A$4:$CD$158,2+Detail!$E$3)</f>
        <v>3628</v>
      </c>
      <c r="G63" s="48">
        <f>VLOOKUP($C63,Data!$A$4:$CD$158,2+Detail!$G$3)</f>
        <v>44963</v>
      </c>
      <c r="H63" s="59">
        <f t="shared" si="16"/>
        <v>-41335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AB63" s="14" t="s">
        <v>70</v>
      </c>
    </row>
    <row r="64" spans="1:28" x14ac:dyDescent="0.35">
      <c r="A64" s="9"/>
      <c r="B64" s="9"/>
      <c r="C64" s="16">
        <v>59</v>
      </c>
      <c r="D64" s="19" t="s">
        <v>90</v>
      </c>
      <c r="E64" s="44">
        <f>VLOOKUP($C64,Data!$A$4:$CD$158,2+Detail!$E$3)</f>
        <v>16</v>
      </c>
      <c r="G64" s="48">
        <f>VLOOKUP($C64,Data!$A$4:$CD$158,2+Detail!$G$3)</f>
        <v>6045</v>
      </c>
      <c r="H64" s="59">
        <f t="shared" si="16"/>
        <v>-6029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AB64" s="14" t="s">
        <v>205</v>
      </c>
    </row>
    <row r="65" spans="1:28" x14ac:dyDescent="0.35">
      <c r="A65" s="9"/>
      <c r="B65" s="9"/>
      <c r="C65" s="17">
        <v>60</v>
      </c>
      <c r="D65" s="19" t="s">
        <v>233</v>
      </c>
      <c r="E65" s="44">
        <f>VLOOKUP($C65,Data!$A$4:$CD$158,2+Detail!$E$3)</f>
        <v>672</v>
      </c>
      <c r="G65" s="48">
        <f>VLOOKUP($C65,Data!$A$4:$CD$158,2+Detail!$G$3)</f>
        <v>10632</v>
      </c>
      <c r="H65" s="59">
        <f t="shared" si="16"/>
        <v>-9960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AB65" s="14" t="s">
        <v>71</v>
      </c>
    </row>
    <row r="66" spans="1:28" x14ac:dyDescent="0.35">
      <c r="A66" s="9"/>
      <c r="B66" s="9"/>
      <c r="C66" s="17">
        <v>61</v>
      </c>
      <c r="D66" s="19" t="s">
        <v>249</v>
      </c>
      <c r="E66" s="44">
        <f>VLOOKUP($C66,Data!$A$4:$CD$158,2+Detail!$E$3)</f>
        <v>4753</v>
      </c>
      <c r="G66" s="48">
        <f>VLOOKUP($C66,Data!$A$4:$CD$158,2+Detail!$G$3)</f>
        <v>360610</v>
      </c>
      <c r="H66" s="59">
        <f t="shared" si="16"/>
        <v>-355857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AB66" s="14" t="s">
        <v>72</v>
      </c>
    </row>
    <row r="67" spans="1:28" x14ac:dyDescent="0.35">
      <c r="A67" s="9"/>
      <c r="B67" s="9"/>
      <c r="C67" s="17">
        <v>62</v>
      </c>
      <c r="D67" s="22"/>
      <c r="E67" s="29"/>
      <c r="G67" s="2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AB67" s="14" t="s">
        <v>29</v>
      </c>
    </row>
    <row r="68" spans="1:28" x14ac:dyDescent="0.35">
      <c r="A68" s="9"/>
      <c r="B68" s="9"/>
      <c r="C68" s="16">
        <v>63</v>
      </c>
      <c r="D68" s="52" t="s">
        <v>216</v>
      </c>
      <c r="E68" s="29"/>
      <c r="G68" s="2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AB68" s="14" t="s">
        <v>73</v>
      </c>
    </row>
    <row r="69" spans="1:28" x14ac:dyDescent="0.35">
      <c r="A69" s="9"/>
      <c r="B69" s="9"/>
      <c r="C69" s="16">
        <v>64</v>
      </c>
      <c r="D69" s="57" t="s">
        <v>231</v>
      </c>
      <c r="E69" s="44">
        <f>VLOOKUP($C69,Data!$A$4:$CD$158,2+Detail!$E$3)</f>
        <v>2892</v>
      </c>
      <c r="G69" s="48">
        <f>VLOOKUP($C69,Data!$A$4:$CD$158,2+Detail!$G$3)</f>
        <v>48094</v>
      </c>
      <c r="H69" s="59">
        <f t="shared" ref="H69:H70" si="17">E69-G69</f>
        <v>-45202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AB69" s="14" t="s">
        <v>74</v>
      </c>
    </row>
    <row r="70" spans="1:28" x14ac:dyDescent="0.35">
      <c r="A70" s="9"/>
      <c r="B70" s="9"/>
      <c r="C70" s="17">
        <v>65</v>
      </c>
      <c r="D70" s="58" t="s">
        <v>230</v>
      </c>
      <c r="E70" s="46">
        <f>VLOOKUP($C70,Data!$A$4:$CD$158,2+Detail!$E$3)</f>
        <v>14.23228346456693</v>
      </c>
      <c r="G70" s="50">
        <f>VLOOKUP($C70,Data!$A$4:$CD$158,2+Detail!$G$3)</f>
        <v>5.7577469914712456</v>
      </c>
      <c r="H70" s="60">
        <f t="shared" si="17"/>
        <v>8.474536473095684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AB70" s="14" t="s">
        <v>39</v>
      </c>
    </row>
    <row r="71" spans="1:28" x14ac:dyDescent="0.35">
      <c r="A71" s="9"/>
      <c r="B71" s="9"/>
      <c r="C71" s="17">
        <v>66</v>
      </c>
      <c r="D71" s="22"/>
      <c r="E71" s="29"/>
      <c r="G71" s="2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AB71" s="14" t="s">
        <v>75</v>
      </c>
    </row>
    <row r="72" spans="1:28" x14ac:dyDescent="0.35">
      <c r="A72" s="9"/>
      <c r="B72" s="9"/>
      <c r="C72" s="17">
        <v>67</v>
      </c>
      <c r="D72" s="52" t="s">
        <v>304</v>
      </c>
      <c r="E72" s="29"/>
      <c r="G72" s="2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AB72" s="14" t="s">
        <v>40</v>
      </c>
    </row>
    <row r="73" spans="1:28" x14ac:dyDescent="0.35">
      <c r="A73" s="9"/>
      <c r="B73" s="9"/>
      <c r="C73" s="16">
        <v>68</v>
      </c>
      <c r="D73" s="18" t="s">
        <v>229</v>
      </c>
      <c r="E73" s="44">
        <f>VLOOKUP($C73,Data!$A$4:$CD$158,2+Detail!$E$3)</f>
        <v>542</v>
      </c>
      <c r="G73" s="48">
        <f>VLOOKUP($C73,Data!$A$4:$CD$158,2+Detail!$G$3)</f>
        <v>6303</v>
      </c>
      <c r="H73" s="59">
        <f t="shared" ref="H73:H74" si="18">E73-G73</f>
        <v>-5761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AB73" s="14" t="s">
        <v>30</v>
      </c>
    </row>
    <row r="74" spans="1:28" x14ac:dyDescent="0.35">
      <c r="A74" s="9"/>
      <c r="B74" s="9"/>
      <c r="C74" s="17">
        <v>69</v>
      </c>
      <c r="D74" s="19" t="s">
        <v>228</v>
      </c>
      <c r="E74" s="46">
        <f>VLOOKUP($C74,Data!$A$4:$CD$158,2+Detail!$E$3)</f>
        <v>2.7965533254218049</v>
      </c>
      <c r="G74" s="50">
        <f>VLOOKUP($C74,Data!$A$4:$CD$158,2+Detail!$G$3)</f>
        <v>0.78980706553406277</v>
      </c>
      <c r="H74" s="60">
        <f t="shared" si="18"/>
        <v>2.0067462598877421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AB74" s="14" t="s">
        <v>76</v>
      </c>
    </row>
    <row r="75" spans="1:28" x14ac:dyDescent="0.35">
      <c r="A75" s="9"/>
      <c r="B75" s="9"/>
      <c r="C75" s="17">
        <v>70</v>
      </c>
      <c r="D75" s="22"/>
      <c r="E75" s="29"/>
      <c r="G75" s="2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AB75" s="14" t="s">
        <v>77</v>
      </c>
    </row>
    <row r="76" spans="1:28" x14ac:dyDescent="0.35">
      <c r="A76" s="9"/>
      <c r="B76" s="9"/>
      <c r="C76" s="17">
        <v>71</v>
      </c>
      <c r="D76" s="53" t="s">
        <v>305</v>
      </c>
      <c r="E76" s="29"/>
      <c r="G76" s="2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AB76" s="14" t="s">
        <v>31</v>
      </c>
    </row>
    <row r="77" spans="1:28" x14ac:dyDescent="0.35">
      <c r="A77" s="9"/>
      <c r="B77" s="9"/>
      <c r="C77" s="16">
        <v>72</v>
      </c>
      <c r="D77" s="18" t="s">
        <v>166</v>
      </c>
      <c r="E77" s="44">
        <f>VLOOKUP($C77,Data!$A$4:$CD$158,2+Detail!$E$3)</f>
        <v>12684</v>
      </c>
      <c r="G77" s="48">
        <f>VLOOKUP($C77,Data!$A$4:$CD$158,2+Detail!$G$3)</f>
        <v>196909</v>
      </c>
      <c r="H77" s="59">
        <f t="shared" ref="H77:H78" si="19">E77-G77</f>
        <v>-184225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AB77" s="14" t="s">
        <v>32</v>
      </c>
    </row>
    <row r="78" spans="1:28" x14ac:dyDescent="0.35">
      <c r="A78" s="9"/>
      <c r="B78" s="9"/>
      <c r="C78" s="16">
        <v>73</v>
      </c>
      <c r="D78" s="19" t="s">
        <v>167</v>
      </c>
      <c r="E78" s="46">
        <f>VLOOKUP($C78,Data!$A$4:$CD$158,2+Detail!$E$3)</f>
        <v>66.540761724897706</v>
      </c>
      <c r="G78" s="50">
        <f>VLOOKUP($C78,Data!$A$4:$CD$158,2+Detail!$G$3)</f>
        <v>24.821755419189909</v>
      </c>
      <c r="H78" s="60">
        <f t="shared" si="19"/>
        <v>41.719006305707794</v>
      </c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AB78" s="14" t="s">
        <v>41</v>
      </c>
    </row>
    <row r="79" spans="1:28" x14ac:dyDescent="0.35">
      <c r="A79" s="9"/>
      <c r="B79" s="9"/>
      <c r="C79" s="17">
        <v>74</v>
      </c>
      <c r="D79" s="22"/>
      <c r="E79" s="29"/>
      <c r="G79" s="2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AB79" s="14" t="s">
        <v>33</v>
      </c>
    </row>
    <row r="80" spans="1:28" x14ac:dyDescent="0.35">
      <c r="A80" s="9"/>
      <c r="B80" s="9"/>
      <c r="C80" s="17">
        <v>75</v>
      </c>
      <c r="D80" s="52" t="s">
        <v>283</v>
      </c>
      <c r="E80" s="29"/>
      <c r="G80" s="29"/>
      <c r="I80" s="23" t="s">
        <v>166</v>
      </c>
      <c r="J80" s="23" t="s">
        <v>206</v>
      </c>
      <c r="K80" s="23" t="s">
        <v>207</v>
      </c>
      <c r="L80" s="23" t="s">
        <v>211</v>
      </c>
      <c r="M80" s="23" t="s">
        <v>209</v>
      </c>
      <c r="N80" s="23" t="s">
        <v>210</v>
      </c>
      <c r="O80" s="9"/>
      <c r="P80" s="9"/>
      <c r="Q80" s="23" t="s">
        <v>166</v>
      </c>
      <c r="R80" s="23" t="s">
        <v>206</v>
      </c>
      <c r="S80" s="23" t="s">
        <v>207</v>
      </c>
      <c r="T80" s="23" t="s">
        <v>211</v>
      </c>
      <c r="U80" s="23" t="s">
        <v>210</v>
      </c>
      <c r="V80" s="23" t="s">
        <v>209</v>
      </c>
      <c r="W80" s="9"/>
      <c r="AB80" s="14" t="s">
        <v>34</v>
      </c>
    </row>
    <row r="81" spans="1:28" x14ac:dyDescent="0.35">
      <c r="A81" s="9"/>
      <c r="B81" s="16">
        <v>1</v>
      </c>
      <c r="C81" s="17">
        <v>76</v>
      </c>
      <c r="D81" s="25" t="str">
        <f>M81</f>
        <v>Vietnamese</v>
      </c>
      <c r="E81" s="44">
        <f>N81</f>
        <v>2812</v>
      </c>
      <c r="F81" s="26" t="str">
        <f>U81</f>
        <v>Mandarin</v>
      </c>
      <c r="G81" s="48">
        <f>V81</f>
        <v>26380</v>
      </c>
      <c r="H81" s="59">
        <f t="shared" ref="H81:H114" si="20">E81-G81</f>
        <v>-23568</v>
      </c>
      <c r="I81" s="27">
        <f>VLOOKUP($C81,Data!$A$4:$CD$158,2+Detail!$E$3)</f>
        <v>537</v>
      </c>
      <c r="J81" s="24">
        <f>I81+0.0001*$C81</f>
        <v>537.00760000000002</v>
      </c>
      <c r="K81" s="24">
        <f>RANK(J81,J$81:J$114)</f>
        <v>5</v>
      </c>
      <c r="L81" s="24" t="s">
        <v>132</v>
      </c>
      <c r="M81" s="24" t="str">
        <f t="shared" ref="M81:M114" si="21">VLOOKUP(MATCH($B81,K$81:K$114,0),$B$81:$L$114,11)</f>
        <v>Vietnamese</v>
      </c>
      <c r="N81" s="24">
        <f t="shared" ref="N81:N114" si="22">VLOOKUP(MATCH($B81,K$81:K$114,0),$B$81:$L$114,8)</f>
        <v>2812</v>
      </c>
      <c r="O81" s="24"/>
      <c r="P81" s="24"/>
      <c r="Q81" s="27">
        <f>VLOOKUP($C81,Data!$A$4:$CD$158,2+Detail!$G$3)</f>
        <v>26380</v>
      </c>
      <c r="R81" s="24">
        <f>Q81+0.0001*$C81</f>
        <v>26380.007600000001</v>
      </c>
      <c r="S81" s="24">
        <f>RANK(R81,R$81:R$114)</f>
        <v>1</v>
      </c>
      <c r="T81" s="24" t="s">
        <v>132</v>
      </c>
      <c r="U81" s="24" t="str">
        <f t="shared" ref="U81:U114" si="23">VLOOKUP(MATCH($B81,S$81:S$114,0),$B$81:$L$114,11)</f>
        <v>Mandarin</v>
      </c>
      <c r="V81" s="24">
        <f t="shared" ref="V81:V114" si="24">VLOOKUP(MATCH($B81,S$81:S$114,0),$B$81:$Q$114,16)</f>
        <v>26380</v>
      </c>
      <c r="W81" s="9"/>
      <c r="AB81" s="14" t="s">
        <v>78</v>
      </c>
    </row>
    <row r="82" spans="1:28" x14ac:dyDescent="0.35">
      <c r="A82" s="9"/>
      <c r="B82" s="16">
        <v>2</v>
      </c>
      <c r="C82" s="16">
        <v>77</v>
      </c>
      <c r="D82" s="28" t="str">
        <f t="shared" ref="D82:D114" si="25">M82</f>
        <v>Khmer</v>
      </c>
      <c r="E82" s="44">
        <f t="shared" ref="E82:E114" si="26">N82</f>
        <v>1550</v>
      </c>
      <c r="F82" s="26" t="str">
        <f t="shared" ref="F82:F114" si="27">U82</f>
        <v>Vietnamese</v>
      </c>
      <c r="G82" s="48">
        <f t="shared" ref="G82:G114" si="28">V82</f>
        <v>17971</v>
      </c>
      <c r="H82" s="59">
        <f t="shared" si="20"/>
        <v>-16421</v>
      </c>
      <c r="I82" s="27">
        <f>VLOOKUP($C82,Data!$A$4:$CD$158,2+Detail!$E$3)</f>
        <v>2812</v>
      </c>
      <c r="J82" s="24">
        <f t="shared" ref="J82:J114" si="29">I82+0.0001*$C82</f>
        <v>2812.0077000000001</v>
      </c>
      <c r="K82" s="24">
        <f t="shared" ref="K82:K114" si="30">RANK(J82,J$81:J$114)</f>
        <v>1</v>
      </c>
      <c r="L82" s="24" t="s">
        <v>133</v>
      </c>
      <c r="M82" s="24" t="str">
        <f t="shared" si="21"/>
        <v>Khmer</v>
      </c>
      <c r="N82" s="24">
        <f t="shared" si="22"/>
        <v>1550</v>
      </c>
      <c r="O82" s="9"/>
      <c r="P82" s="9"/>
      <c r="Q82" s="27">
        <f>VLOOKUP($C82,Data!$A$4:$CD$158,2+Detail!$G$3)</f>
        <v>17971</v>
      </c>
      <c r="R82" s="24">
        <f t="shared" ref="R82:R114" si="31">Q82+0.0001*$C82</f>
        <v>17971.007699999998</v>
      </c>
      <c r="S82" s="24">
        <f t="shared" ref="S82:S114" si="32">RANK(R82,R$81:R$114)</f>
        <v>2</v>
      </c>
      <c r="T82" s="24" t="s">
        <v>133</v>
      </c>
      <c r="U82" s="24" t="str">
        <f t="shared" si="23"/>
        <v>Vietnamese</v>
      </c>
      <c r="V82" s="24">
        <f t="shared" si="24"/>
        <v>17971</v>
      </c>
      <c r="W82" s="9"/>
      <c r="AB82" s="14" t="s">
        <v>234</v>
      </c>
    </row>
    <row r="83" spans="1:28" x14ac:dyDescent="0.35">
      <c r="A83" s="9"/>
      <c r="B83" s="16">
        <v>3</v>
      </c>
      <c r="C83" s="17">
        <v>78</v>
      </c>
      <c r="D83" s="28" t="str">
        <f t="shared" si="25"/>
        <v>Punjabi</v>
      </c>
      <c r="E83" s="44">
        <f t="shared" si="26"/>
        <v>718</v>
      </c>
      <c r="F83" s="26" t="str">
        <f t="shared" si="27"/>
        <v>Arabic</v>
      </c>
      <c r="G83" s="48">
        <f t="shared" si="28"/>
        <v>15107</v>
      </c>
      <c r="H83" s="59">
        <f t="shared" si="20"/>
        <v>-14389</v>
      </c>
      <c r="I83" s="27">
        <f>VLOOKUP($C83,Data!$A$4:$CD$158,2+Detail!$E$3)</f>
        <v>396</v>
      </c>
      <c r="J83" s="24">
        <f t="shared" si="29"/>
        <v>396.00779999999997</v>
      </c>
      <c r="K83" s="24">
        <f t="shared" si="30"/>
        <v>7</v>
      </c>
      <c r="L83" s="24" t="s">
        <v>134</v>
      </c>
      <c r="M83" s="24" t="str">
        <f t="shared" si="21"/>
        <v>Punjabi</v>
      </c>
      <c r="N83" s="24">
        <f t="shared" si="22"/>
        <v>718</v>
      </c>
      <c r="O83" s="9"/>
      <c r="P83" s="9"/>
      <c r="Q83" s="27">
        <f>VLOOKUP($C83,Data!$A$4:$CD$158,2+Detail!$G$3)</f>
        <v>15107</v>
      </c>
      <c r="R83" s="24">
        <f t="shared" si="31"/>
        <v>15107.007799999999</v>
      </c>
      <c r="S83" s="24">
        <f t="shared" si="32"/>
        <v>3</v>
      </c>
      <c r="T83" s="24" t="s">
        <v>134</v>
      </c>
      <c r="U83" s="24" t="str">
        <f t="shared" si="23"/>
        <v>Arabic</v>
      </c>
      <c r="V83" s="24">
        <f t="shared" si="24"/>
        <v>15107</v>
      </c>
      <c r="W83" s="9"/>
      <c r="AB83" s="14" t="s">
        <v>0</v>
      </c>
    </row>
    <row r="84" spans="1:28" x14ac:dyDescent="0.35">
      <c r="A84" s="9"/>
      <c r="B84" s="16">
        <v>4</v>
      </c>
      <c r="C84" s="17">
        <v>79</v>
      </c>
      <c r="D84" s="28" t="str">
        <f t="shared" si="25"/>
        <v>Hazaraghi</v>
      </c>
      <c r="E84" s="44">
        <f t="shared" si="26"/>
        <v>702</v>
      </c>
      <c r="F84" s="26" t="str">
        <f t="shared" si="27"/>
        <v>Punjabi</v>
      </c>
      <c r="G84" s="48">
        <f t="shared" si="28"/>
        <v>9241</v>
      </c>
      <c r="H84" s="59">
        <f t="shared" si="20"/>
        <v>-8539</v>
      </c>
      <c r="I84" s="27">
        <f>VLOOKUP($C84,Data!$A$4:$CD$158,2+Detail!$E$3)</f>
        <v>718</v>
      </c>
      <c r="J84" s="24">
        <f t="shared" si="29"/>
        <v>718.00789999999995</v>
      </c>
      <c r="K84" s="24">
        <f t="shared" si="30"/>
        <v>3</v>
      </c>
      <c r="L84" s="24" t="s">
        <v>137</v>
      </c>
      <c r="M84" s="24" t="str">
        <f t="shared" si="21"/>
        <v>Hazaraghi</v>
      </c>
      <c r="N84" s="24">
        <f t="shared" si="22"/>
        <v>702</v>
      </c>
      <c r="O84" s="9"/>
      <c r="P84" s="9"/>
      <c r="Q84" s="27">
        <f>VLOOKUP($C84,Data!$A$4:$CD$158,2+Detail!$G$3)</f>
        <v>9241</v>
      </c>
      <c r="R84" s="24">
        <f t="shared" si="31"/>
        <v>9241.0079000000005</v>
      </c>
      <c r="S84" s="24">
        <f t="shared" si="32"/>
        <v>4</v>
      </c>
      <c r="T84" s="24" t="s">
        <v>135</v>
      </c>
      <c r="U84" s="24" t="str">
        <f t="shared" si="23"/>
        <v>Punjabi</v>
      </c>
      <c r="V84" s="24">
        <f t="shared" si="24"/>
        <v>9241</v>
      </c>
      <c r="W84" s="9"/>
    </row>
    <row r="85" spans="1:28" x14ac:dyDescent="0.35">
      <c r="A85" s="9"/>
      <c r="B85" s="16">
        <v>5</v>
      </c>
      <c r="C85" s="17">
        <v>80</v>
      </c>
      <c r="D85" s="28" t="str">
        <f t="shared" si="25"/>
        <v>Mandarin</v>
      </c>
      <c r="E85" s="44">
        <f t="shared" si="26"/>
        <v>537</v>
      </c>
      <c r="F85" s="26" t="str">
        <f t="shared" si="27"/>
        <v>Greek</v>
      </c>
      <c r="G85" s="48">
        <f t="shared" si="28"/>
        <v>8916</v>
      </c>
      <c r="H85" s="59">
        <f t="shared" si="20"/>
        <v>-8379</v>
      </c>
      <c r="I85" s="27">
        <f>VLOOKUP($C85,Data!$A$4:$CD$158,2+Detail!$E$3)</f>
        <v>249</v>
      </c>
      <c r="J85" s="24">
        <f t="shared" si="29"/>
        <v>249.00800000000001</v>
      </c>
      <c r="K85" s="24">
        <f t="shared" si="30"/>
        <v>12</v>
      </c>
      <c r="L85" s="24" t="s">
        <v>136</v>
      </c>
      <c r="M85" s="24" t="str">
        <f t="shared" si="21"/>
        <v>Mandarin</v>
      </c>
      <c r="N85" s="24">
        <f t="shared" si="22"/>
        <v>537</v>
      </c>
      <c r="O85" s="9"/>
      <c r="P85" s="9"/>
      <c r="Q85" s="27">
        <f>VLOOKUP($C85,Data!$A$4:$CD$158,2+Detail!$G$3)</f>
        <v>8916</v>
      </c>
      <c r="R85" s="24">
        <f t="shared" si="31"/>
        <v>8916.0079999999998</v>
      </c>
      <c r="S85" s="24">
        <f t="shared" si="32"/>
        <v>5</v>
      </c>
      <c r="T85" s="24" t="s">
        <v>136</v>
      </c>
      <c r="U85" s="24" t="str">
        <f t="shared" si="23"/>
        <v>Greek</v>
      </c>
      <c r="V85" s="24">
        <f t="shared" si="24"/>
        <v>8916</v>
      </c>
      <c r="W85" s="9"/>
    </row>
    <row r="86" spans="1:28" x14ac:dyDescent="0.35">
      <c r="A86" s="9"/>
      <c r="B86" s="16">
        <v>6</v>
      </c>
      <c r="C86" s="16">
        <v>81</v>
      </c>
      <c r="D86" s="28" t="str">
        <f t="shared" si="25"/>
        <v>Cantonese</v>
      </c>
      <c r="E86" s="44">
        <f t="shared" si="26"/>
        <v>504</v>
      </c>
      <c r="F86" s="26" t="str">
        <f t="shared" si="27"/>
        <v>Cantonese</v>
      </c>
      <c r="G86" s="48">
        <f t="shared" si="28"/>
        <v>7951</v>
      </c>
      <c r="H86" s="59">
        <f t="shared" si="20"/>
        <v>-7447</v>
      </c>
      <c r="I86" s="27">
        <f>VLOOKUP($C86,Data!$A$4:$CD$158,2+Detail!$E$3)</f>
        <v>504</v>
      </c>
      <c r="J86" s="24">
        <f t="shared" si="29"/>
        <v>504.00810000000001</v>
      </c>
      <c r="K86" s="24">
        <f t="shared" si="30"/>
        <v>6</v>
      </c>
      <c r="L86" s="24" t="s">
        <v>135</v>
      </c>
      <c r="M86" s="24" t="str">
        <f t="shared" si="21"/>
        <v>Cantonese</v>
      </c>
      <c r="N86" s="24">
        <f t="shared" si="22"/>
        <v>504</v>
      </c>
      <c r="O86" s="9"/>
      <c r="P86" s="9"/>
      <c r="Q86" s="27">
        <f>VLOOKUP($C86,Data!$A$4:$CD$158,2+Detail!$G$3)</f>
        <v>7951</v>
      </c>
      <c r="R86" s="24">
        <f t="shared" si="31"/>
        <v>7951.0081</v>
      </c>
      <c r="S86" s="24">
        <f t="shared" si="32"/>
        <v>6</v>
      </c>
      <c r="T86" s="24" t="s">
        <v>137</v>
      </c>
      <c r="U86" s="24" t="str">
        <f t="shared" si="23"/>
        <v>Cantonese</v>
      </c>
      <c r="V86" s="24">
        <f t="shared" si="24"/>
        <v>7951</v>
      </c>
      <c r="W86" s="9"/>
    </row>
    <row r="87" spans="1:28" x14ac:dyDescent="0.35">
      <c r="A87" s="9"/>
      <c r="B87" s="16">
        <v>7</v>
      </c>
      <c r="C87" s="16">
        <v>82</v>
      </c>
      <c r="D87" s="28" t="str">
        <f t="shared" si="25"/>
        <v>Arabic</v>
      </c>
      <c r="E87" s="44">
        <f t="shared" si="26"/>
        <v>396</v>
      </c>
      <c r="F87" s="26" t="str">
        <f t="shared" si="27"/>
        <v>Hindi</v>
      </c>
      <c r="G87" s="48">
        <f t="shared" si="28"/>
        <v>6418</v>
      </c>
      <c r="H87" s="59">
        <f t="shared" si="20"/>
        <v>-6022</v>
      </c>
      <c r="I87" s="27">
        <f>VLOOKUP($C87,Data!$A$4:$CD$158,2+Detail!$E$3)</f>
        <v>287</v>
      </c>
      <c r="J87" s="24">
        <f t="shared" si="29"/>
        <v>287.00819999999999</v>
      </c>
      <c r="K87" s="24">
        <f t="shared" si="30"/>
        <v>11</v>
      </c>
      <c r="L87" s="24" t="s">
        <v>138</v>
      </c>
      <c r="M87" s="24" t="str">
        <f t="shared" si="21"/>
        <v>Arabic</v>
      </c>
      <c r="N87" s="24">
        <f t="shared" si="22"/>
        <v>396</v>
      </c>
      <c r="O87" s="9"/>
      <c r="P87" s="9"/>
      <c r="Q87" s="27">
        <f>VLOOKUP($C87,Data!$A$4:$CD$158,2+Detail!$G$3)</f>
        <v>6418</v>
      </c>
      <c r="R87" s="24">
        <f t="shared" si="31"/>
        <v>6418.0082000000002</v>
      </c>
      <c r="S87" s="24">
        <f t="shared" si="32"/>
        <v>7</v>
      </c>
      <c r="T87" s="24" t="s">
        <v>138</v>
      </c>
      <c r="U87" s="24" t="str">
        <f t="shared" si="23"/>
        <v>Hindi</v>
      </c>
      <c r="V87" s="24">
        <f t="shared" si="24"/>
        <v>6418</v>
      </c>
      <c r="W87" s="9"/>
    </row>
    <row r="88" spans="1:28" x14ac:dyDescent="0.35">
      <c r="A88" s="9"/>
      <c r="B88" s="16">
        <v>8</v>
      </c>
      <c r="C88" s="17">
        <v>83</v>
      </c>
      <c r="D88" s="28" t="str">
        <f t="shared" si="25"/>
        <v>Dari</v>
      </c>
      <c r="E88" s="44">
        <f t="shared" si="26"/>
        <v>374</v>
      </c>
      <c r="F88" s="26" t="str">
        <f t="shared" si="27"/>
        <v>Sinhalese</v>
      </c>
      <c r="G88" s="48">
        <f t="shared" si="28"/>
        <v>5753</v>
      </c>
      <c r="H88" s="59">
        <f t="shared" si="20"/>
        <v>-5379</v>
      </c>
      <c r="I88" s="27">
        <f>VLOOKUP($C88,Data!$A$4:$CD$158,2+Detail!$E$3)</f>
        <v>372</v>
      </c>
      <c r="J88" s="24">
        <f t="shared" si="29"/>
        <v>372.00830000000002</v>
      </c>
      <c r="K88" s="24">
        <f t="shared" si="30"/>
        <v>9</v>
      </c>
      <c r="L88" s="24" t="s">
        <v>141</v>
      </c>
      <c r="M88" s="24" t="str">
        <f t="shared" si="21"/>
        <v>Dari</v>
      </c>
      <c r="N88" s="24">
        <f t="shared" si="22"/>
        <v>374</v>
      </c>
      <c r="O88" s="9"/>
      <c r="P88" s="9"/>
      <c r="Q88" s="27">
        <f>VLOOKUP($C88,Data!$A$4:$CD$158,2+Detail!$G$3)</f>
        <v>5753</v>
      </c>
      <c r="R88" s="24">
        <f t="shared" si="31"/>
        <v>5753.0083000000004</v>
      </c>
      <c r="S88" s="24">
        <f t="shared" si="32"/>
        <v>8</v>
      </c>
      <c r="T88" s="24" t="s">
        <v>139</v>
      </c>
      <c r="U88" s="24" t="str">
        <f t="shared" si="23"/>
        <v>Sinhalese</v>
      </c>
      <c r="V88" s="24">
        <f t="shared" si="24"/>
        <v>5753</v>
      </c>
      <c r="W88" s="9"/>
    </row>
    <row r="89" spans="1:28" x14ac:dyDescent="0.35">
      <c r="A89" s="9"/>
      <c r="B89" s="16">
        <v>9</v>
      </c>
      <c r="C89" s="17">
        <v>84</v>
      </c>
      <c r="D89" s="28" t="str">
        <f t="shared" si="25"/>
        <v>Sinhalese</v>
      </c>
      <c r="E89" s="44">
        <f t="shared" si="26"/>
        <v>372</v>
      </c>
      <c r="F89" s="26" t="str">
        <f t="shared" si="27"/>
        <v>Urdu</v>
      </c>
      <c r="G89" s="48">
        <f t="shared" si="28"/>
        <v>4518</v>
      </c>
      <c r="H89" s="59">
        <f t="shared" si="20"/>
        <v>-4146</v>
      </c>
      <c r="I89" s="27">
        <f>VLOOKUP($C89,Data!$A$4:$CD$158,2+Detail!$E$3)</f>
        <v>217</v>
      </c>
      <c r="J89" s="24">
        <f t="shared" si="29"/>
        <v>217.00839999999999</v>
      </c>
      <c r="K89" s="24">
        <f t="shared" si="30"/>
        <v>13</v>
      </c>
      <c r="L89" s="24" t="s">
        <v>144</v>
      </c>
      <c r="M89" s="24" t="str">
        <f t="shared" si="21"/>
        <v>Sinhalese</v>
      </c>
      <c r="N89" s="24">
        <f t="shared" si="22"/>
        <v>372</v>
      </c>
      <c r="O89" s="9"/>
      <c r="P89" s="9"/>
      <c r="Q89" s="27">
        <f>VLOOKUP($C89,Data!$A$4:$CD$158,2+Detail!$G$3)</f>
        <v>4518</v>
      </c>
      <c r="R89" s="24">
        <f t="shared" si="31"/>
        <v>4518.0083999999997</v>
      </c>
      <c r="S89" s="24">
        <f t="shared" si="32"/>
        <v>9</v>
      </c>
      <c r="T89" s="24" t="s">
        <v>140</v>
      </c>
      <c r="U89" s="24" t="str">
        <f t="shared" si="23"/>
        <v>Urdu</v>
      </c>
      <c r="V89" s="24">
        <f t="shared" si="24"/>
        <v>4518</v>
      </c>
      <c r="W89" s="9"/>
    </row>
    <row r="90" spans="1:28" x14ac:dyDescent="0.35">
      <c r="A90" s="9"/>
      <c r="B90" s="16">
        <v>10</v>
      </c>
      <c r="C90" s="17">
        <v>85</v>
      </c>
      <c r="D90" s="28" t="str">
        <f t="shared" si="25"/>
        <v>Tamil</v>
      </c>
      <c r="E90" s="44">
        <f t="shared" si="26"/>
        <v>315</v>
      </c>
      <c r="F90" s="26" t="str">
        <f t="shared" si="27"/>
        <v>Turkish</v>
      </c>
      <c r="G90" s="48">
        <f t="shared" si="28"/>
        <v>4383</v>
      </c>
      <c r="H90" s="59">
        <f t="shared" si="20"/>
        <v>-4068</v>
      </c>
      <c r="I90" s="27">
        <f>VLOOKUP($C90,Data!$A$4:$CD$158,2+Detail!$E$3)</f>
        <v>209</v>
      </c>
      <c r="J90" s="24">
        <f t="shared" si="29"/>
        <v>209.0085</v>
      </c>
      <c r="K90" s="24">
        <f t="shared" si="30"/>
        <v>14</v>
      </c>
      <c r="L90" s="24" t="s">
        <v>139</v>
      </c>
      <c r="M90" s="24" t="str">
        <f t="shared" si="21"/>
        <v>Tamil</v>
      </c>
      <c r="N90" s="24">
        <f t="shared" si="22"/>
        <v>315</v>
      </c>
      <c r="O90" s="9"/>
      <c r="P90" s="9"/>
      <c r="Q90" s="27">
        <f>VLOOKUP($C90,Data!$A$4:$CD$158,2+Detail!$G$3)</f>
        <v>4383</v>
      </c>
      <c r="R90" s="24">
        <f t="shared" si="31"/>
        <v>4383.0084999999999</v>
      </c>
      <c r="S90" s="24">
        <f t="shared" si="32"/>
        <v>10</v>
      </c>
      <c r="T90" s="24" t="s">
        <v>141</v>
      </c>
      <c r="U90" s="24" t="str">
        <f t="shared" si="23"/>
        <v>Turkish</v>
      </c>
      <c r="V90" s="24">
        <f t="shared" si="24"/>
        <v>4383</v>
      </c>
      <c r="W90" s="9"/>
    </row>
    <row r="91" spans="1:28" x14ac:dyDescent="0.35">
      <c r="A91" s="9"/>
      <c r="B91" s="16">
        <v>11</v>
      </c>
      <c r="C91" s="16">
        <v>86</v>
      </c>
      <c r="D91" s="28" t="str">
        <f t="shared" si="25"/>
        <v>Hindi</v>
      </c>
      <c r="E91" s="44">
        <f t="shared" si="26"/>
        <v>287</v>
      </c>
      <c r="F91" s="26" t="str">
        <f t="shared" si="27"/>
        <v>Hazaraghi</v>
      </c>
      <c r="G91" s="48">
        <f t="shared" si="28"/>
        <v>3970</v>
      </c>
      <c r="H91" s="59">
        <f t="shared" si="20"/>
        <v>-3683</v>
      </c>
      <c r="I91" s="27">
        <f>VLOOKUP($C91,Data!$A$4:$CD$158,2+Detail!$E$3)</f>
        <v>702</v>
      </c>
      <c r="J91" s="24">
        <f t="shared" si="29"/>
        <v>702.0086</v>
      </c>
      <c r="K91" s="24">
        <f t="shared" si="30"/>
        <v>4</v>
      </c>
      <c r="L91" s="24" t="s">
        <v>154</v>
      </c>
      <c r="M91" s="24" t="str">
        <f t="shared" si="21"/>
        <v>Hindi</v>
      </c>
      <c r="N91" s="24">
        <f t="shared" si="22"/>
        <v>287</v>
      </c>
      <c r="O91" s="9"/>
      <c r="P91" s="9"/>
      <c r="Q91" s="27">
        <f>VLOOKUP($C91,Data!$A$4:$CD$158,2+Detail!$G$3)</f>
        <v>3970</v>
      </c>
      <c r="R91" s="24">
        <f t="shared" si="31"/>
        <v>3970.0086000000001</v>
      </c>
      <c r="S91" s="24">
        <f t="shared" si="32"/>
        <v>11</v>
      </c>
      <c r="T91" s="24" t="s">
        <v>142</v>
      </c>
      <c r="U91" s="24" t="str">
        <f t="shared" si="23"/>
        <v>Hazaraghi</v>
      </c>
      <c r="V91" s="24">
        <f t="shared" si="24"/>
        <v>3970</v>
      </c>
      <c r="W91" s="9"/>
    </row>
    <row r="92" spans="1:28" x14ac:dyDescent="0.35">
      <c r="A92" s="9"/>
      <c r="B92" s="16">
        <v>12</v>
      </c>
      <c r="C92" s="17">
        <v>87</v>
      </c>
      <c r="D92" s="28" t="str">
        <f t="shared" si="25"/>
        <v>Greek</v>
      </c>
      <c r="E92" s="44">
        <f t="shared" si="26"/>
        <v>249</v>
      </c>
      <c r="F92" s="26" t="str">
        <f t="shared" si="27"/>
        <v>Italian</v>
      </c>
      <c r="G92" s="48">
        <f t="shared" si="28"/>
        <v>3588</v>
      </c>
      <c r="H92" s="59">
        <f t="shared" si="20"/>
        <v>-3339</v>
      </c>
      <c r="I92" s="27">
        <f>VLOOKUP($C92,Data!$A$4:$CD$158,2+Detail!$E$3)</f>
        <v>47</v>
      </c>
      <c r="J92" s="24">
        <f t="shared" si="29"/>
        <v>47.008699999999997</v>
      </c>
      <c r="K92" s="24">
        <f t="shared" si="30"/>
        <v>25</v>
      </c>
      <c r="L92" s="24" t="s">
        <v>140</v>
      </c>
      <c r="M92" s="24" t="str">
        <f t="shared" si="21"/>
        <v>Greek</v>
      </c>
      <c r="N92" s="24">
        <f t="shared" si="22"/>
        <v>249</v>
      </c>
      <c r="O92" s="9"/>
      <c r="P92" s="9"/>
      <c r="Q92" s="27">
        <f>VLOOKUP($C92,Data!$A$4:$CD$158,2+Detail!$G$3)</f>
        <v>3588</v>
      </c>
      <c r="R92" s="24">
        <f t="shared" si="31"/>
        <v>3588.0086999999999</v>
      </c>
      <c r="S92" s="24">
        <f t="shared" si="32"/>
        <v>12</v>
      </c>
      <c r="T92" s="24" t="s">
        <v>143</v>
      </c>
      <c r="U92" s="24" t="str">
        <f t="shared" si="23"/>
        <v>Italian</v>
      </c>
      <c r="V92" s="24">
        <f t="shared" si="24"/>
        <v>3588</v>
      </c>
      <c r="W92" s="9"/>
    </row>
    <row r="93" spans="1:28" x14ac:dyDescent="0.35">
      <c r="A93" s="9"/>
      <c r="B93" s="16">
        <v>13</v>
      </c>
      <c r="C93" s="17">
        <v>88</v>
      </c>
      <c r="D93" s="28" t="str">
        <f t="shared" si="25"/>
        <v>Urdu</v>
      </c>
      <c r="E93" s="44">
        <f t="shared" si="26"/>
        <v>217</v>
      </c>
      <c r="F93" s="26" t="str">
        <f t="shared" si="27"/>
        <v>Tamil</v>
      </c>
      <c r="G93" s="48">
        <f t="shared" si="28"/>
        <v>3476</v>
      </c>
      <c r="H93" s="59">
        <f t="shared" si="20"/>
        <v>-3259</v>
      </c>
      <c r="I93" s="27">
        <f>VLOOKUP($C93,Data!$A$4:$CD$158,2+Detail!$E$3)</f>
        <v>315</v>
      </c>
      <c r="J93" s="24">
        <f t="shared" si="29"/>
        <v>315.00880000000001</v>
      </c>
      <c r="K93" s="24">
        <f t="shared" si="30"/>
        <v>10</v>
      </c>
      <c r="L93" s="24" t="s">
        <v>146</v>
      </c>
      <c r="M93" s="24" t="str">
        <f t="shared" si="21"/>
        <v>Urdu</v>
      </c>
      <c r="N93" s="24">
        <f t="shared" si="22"/>
        <v>217</v>
      </c>
      <c r="O93" s="9"/>
      <c r="P93" s="9"/>
      <c r="Q93" s="27">
        <f>VLOOKUP($C93,Data!$A$4:$CD$158,2+Detail!$G$3)</f>
        <v>3476</v>
      </c>
      <c r="R93" s="24">
        <f t="shared" si="31"/>
        <v>3476.0088000000001</v>
      </c>
      <c r="S93" s="24">
        <f t="shared" si="32"/>
        <v>13</v>
      </c>
      <c r="T93" s="24" t="s">
        <v>144</v>
      </c>
      <c r="U93" s="24" t="str">
        <f t="shared" si="23"/>
        <v>Tamil</v>
      </c>
      <c r="V93" s="24">
        <f t="shared" si="24"/>
        <v>3476</v>
      </c>
      <c r="W93" s="9"/>
    </row>
    <row r="94" spans="1:28" x14ac:dyDescent="0.35">
      <c r="A94" s="9"/>
      <c r="B94" s="16">
        <v>14</v>
      </c>
      <c r="C94" s="17">
        <v>89</v>
      </c>
      <c r="D94" s="28" t="str">
        <f t="shared" si="25"/>
        <v>Turkish</v>
      </c>
      <c r="E94" s="44">
        <f t="shared" si="26"/>
        <v>209</v>
      </c>
      <c r="F94" s="26" t="str">
        <f t="shared" si="27"/>
        <v>Nepali</v>
      </c>
      <c r="G94" s="48">
        <f t="shared" si="28"/>
        <v>3343</v>
      </c>
      <c r="H94" s="59">
        <f t="shared" si="20"/>
        <v>-3134</v>
      </c>
      <c r="I94" s="27">
        <f>VLOOKUP($C94,Data!$A$4:$CD$158,2+Detail!$E$3)</f>
        <v>37</v>
      </c>
      <c r="J94" s="24">
        <f t="shared" si="29"/>
        <v>37.008899999999997</v>
      </c>
      <c r="K94" s="24">
        <f t="shared" si="30"/>
        <v>29</v>
      </c>
      <c r="L94" s="24" t="s">
        <v>156</v>
      </c>
      <c r="M94" s="24" t="str">
        <f t="shared" si="21"/>
        <v>Turkish</v>
      </c>
      <c r="N94" s="24">
        <f t="shared" si="22"/>
        <v>209</v>
      </c>
      <c r="O94" s="9"/>
      <c r="P94" s="9"/>
      <c r="Q94" s="27">
        <f>VLOOKUP($C94,Data!$A$4:$CD$158,2+Detail!$G$3)</f>
        <v>3343</v>
      </c>
      <c r="R94" s="24">
        <f t="shared" si="31"/>
        <v>3343.0088999999998</v>
      </c>
      <c r="S94" s="24">
        <f t="shared" si="32"/>
        <v>14</v>
      </c>
      <c r="T94" s="24" t="s">
        <v>145</v>
      </c>
      <c r="U94" s="24" t="str">
        <f t="shared" si="23"/>
        <v>Nepali</v>
      </c>
      <c r="V94" s="24">
        <f t="shared" si="24"/>
        <v>3343</v>
      </c>
      <c r="W94" s="9"/>
    </row>
    <row r="95" spans="1:28" x14ac:dyDescent="0.35">
      <c r="A95" s="9"/>
      <c r="B95" s="16">
        <v>15</v>
      </c>
      <c r="C95" s="16">
        <v>90</v>
      </c>
      <c r="D95" s="28" t="str">
        <f t="shared" si="25"/>
        <v>Serbian</v>
      </c>
      <c r="E95" s="44">
        <f t="shared" si="26"/>
        <v>199</v>
      </c>
      <c r="F95" s="26" t="str">
        <f t="shared" si="27"/>
        <v>Malayalam</v>
      </c>
      <c r="G95" s="48">
        <f t="shared" si="28"/>
        <v>3160</v>
      </c>
      <c r="H95" s="59">
        <f t="shared" si="20"/>
        <v>-2961</v>
      </c>
      <c r="I95" s="27">
        <f>VLOOKUP($C95,Data!$A$4:$CD$158,2+Detail!$E$3)</f>
        <v>148</v>
      </c>
      <c r="J95" s="24">
        <f t="shared" si="29"/>
        <v>148.00899999999999</v>
      </c>
      <c r="K95" s="24">
        <f t="shared" si="30"/>
        <v>16</v>
      </c>
      <c r="L95" s="24" t="s">
        <v>164</v>
      </c>
      <c r="M95" s="24" t="str">
        <f t="shared" si="21"/>
        <v>Serbian</v>
      </c>
      <c r="N95" s="24">
        <f t="shared" si="22"/>
        <v>199</v>
      </c>
      <c r="O95" s="9"/>
      <c r="P95" s="9"/>
      <c r="Q95" s="27">
        <f>VLOOKUP($C95,Data!$A$4:$CD$158,2+Detail!$G$3)</f>
        <v>3160</v>
      </c>
      <c r="R95" s="24">
        <f t="shared" si="31"/>
        <v>3160.009</v>
      </c>
      <c r="S95" s="24">
        <f t="shared" si="32"/>
        <v>15</v>
      </c>
      <c r="T95" s="24" t="s">
        <v>146</v>
      </c>
      <c r="U95" s="24" t="str">
        <f t="shared" si="23"/>
        <v>Malayalam</v>
      </c>
      <c r="V95" s="24">
        <f t="shared" si="24"/>
        <v>3160</v>
      </c>
      <c r="W95" s="9"/>
    </row>
    <row r="96" spans="1:28" x14ac:dyDescent="0.35">
      <c r="A96" s="9"/>
      <c r="B96" s="16">
        <v>16</v>
      </c>
      <c r="C96" s="16">
        <v>91</v>
      </c>
      <c r="D96" s="28" t="str">
        <f t="shared" si="25"/>
        <v>Malayalam</v>
      </c>
      <c r="E96" s="44">
        <f t="shared" si="26"/>
        <v>148</v>
      </c>
      <c r="F96" s="26" t="str">
        <f t="shared" si="27"/>
        <v>Spanish</v>
      </c>
      <c r="G96" s="48">
        <f t="shared" si="28"/>
        <v>2998</v>
      </c>
      <c r="H96" s="59">
        <f t="shared" si="20"/>
        <v>-2850</v>
      </c>
      <c r="I96" s="27">
        <f>VLOOKUP($C96,Data!$A$4:$CD$158,2+Detail!$E$3)</f>
        <v>84</v>
      </c>
      <c r="J96" s="24">
        <f t="shared" si="29"/>
        <v>84.009100000000004</v>
      </c>
      <c r="K96" s="24">
        <f t="shared" si="30"/>
        <v>21</v>
      </c>
      <c r="L96" s="24" t="s">
        <v>143</v>
      </c>
      <c r="M96" s="24" t="str">
        <f t="shared" si="21"/>
        <v>Malayalam</v>
      </c>
      <c r="N96" s="24">
        <f t="shared" si="22"/>
        <v>148</v>
      </c>
      <c r="O96" s="9"/>
      <c r="P96" s="9"/>
      <c r="Q96" s="27">
        <f>VLOOKUP($C96,Data!$A$4:$CD$158,2+Detail!$G$3)</f>
        <v>2998</v>
      </c>
      <c r="R96" s="24">
        <f t="shared" si="31"/>
        <v>2998.0091000000002</v>
      </c>
      <c r="S96" s="24">
        <f t="shared" si="32"/>
        <v>16</v>
      </c>
      <c r="T96" s="24" t="s">
        <v>147</v>
      </c>
      <c r="U96" s="24" t="str">
        <f t="shared" si="23"/>
        <v>Spanish</v>
      </c>
      <c r="V96" s="24">
        <f t="shared" si="24"/>
        <v>2998</v>
      </c>
      <c r="W96" s="9"/>
    </row>
    <row r="97" spans="1:23" x14ac:dyDescent="0.35">
      <c r="A97" s="9"/>
      <c r="B97" s="16">
        <v>17</v>
      </c>
      <c r="C97" s="17">
        <v>92</v>
      </c>
      <c r="D97" s="28" t="str">
        <f t="shared" si="25"/>
        <v>Persian (excluding Dari)</v>
      </c>
      <c r="E97" s="44">
        <f t="shared" si="26"/>
        <v>147</v>
      </c>
      <c r="F97" s="26" t="str">
        <f t="shared" si="27"/>
        <v>Indonesian</v>
      </c>
      <c r="G97" s="48">
        <f t="shared" si="28"/>
        <v>2868</v>
      </c>
      <c r="H97" s="59">
        <f t="shared" si="20"/>
        <v>-2721</v>
      </c>
      <c r="I97" s="27">
        <f>VLOOKUP($C97,Data!$A$4:$CD$158,2+Detail!$E$3)</f>
        <v>74</v>
      </c>
      <c r="J97" s="24">
        <f t="shared" si="29"/>
        <v>74.009200000000007</v>
      </c>
      <c r="K97" s="24">
        <f t="shared" si="30"/>
        <v>23</v>
      </c>
      <c r="L97" s="24" t="s">
        <v>142</v>
      </c>
      <c r="M97" s="24" t="str">
        <f t="shared" si="21"/>
        <v>Persian (excluding Dari)</v>
      </c>
      <c r="N97" s="24">
        <f t="shared" si="22"/>
        <v>147</v>
      </c>
      <c r="O97" s="9"/>
      <c r="P97" s="9"/>
      <c r="Q97" s="27">
        <f>VLOOKUP($C97,Data!$A$4:$CD$158,2+Detail!$G$3)</f>
        <v>2868</v>
      </c>
      <c r="R97" s="24">
        <f t="shared" si="31"/>
        <v>2868.0092</v>
      </c>
      <c r="S97" s="24">
        <f t="shared" si="32"/>
        <v>17</v>
      </c>
      <c r="T97" s="24" t="s">
        <v>148</v>
      </c>
      <c r="U97" s="24" t="str">
        <f t="shared" si="23"/>
        <v>Indonesian</v>
      </c>
      <c r="V97" s="24">
        <f t="shared" si="24"/>
        <v>2868</v>
      </c>
      <c r="W97" s="9"/>
    </row>
    <row r="98" spans="1:23" x14ac:dyDescent="0.35">
      <c r="A98" s="9"/>
      <c r="B98" s="16">
        <v>18</v>
      </c>
      <c r="C98" s="17">
        <v>93</v>
      </c>
      <c r="D98" s="28" t="str">
        <f t="shared" si="25"/>
        <v>Tagalog</v>
      </c>
      <c r="E98" s="44">
        <f t="shared" si="26"/>
        <v>115</v>
      </c>
      <c r="F98" s="26" t="str">
        <f t="shared" si="27"/>
        <v>Tagalog</v>
      </c>
      <c r="G98" s="48">
        <f t="shared" si="28"/>
        <v>2823</v>
      </c>
      <c r="H98" s="59">
        <f t="shared" si="20"/>
        <v>-2708</v>
      </c>
      <c r="I98" s="27">
        <f>VLOOKUP($C98,Data!$A$4:$CD$158,2+Detail!$E$3)</f>
        <v>115</v>
      </c>
      <c r="J98" s="24">
        <f t="shared" si="29"/>
        <v>115.0093</v>
      </c>
      <c r="K98" s="24">
        <f t="shared" si="30"/>
        <v>18</v>
      </c>
      <c r="L98" s="24" t="s">
        <v>145</v>
      </c>
      <c r="M98" s="24" t="str">
        <f t="shared" si="21"/>
        <v>Tagalog</v>
      </c>
      <c r="N98" s="24">
        <f t="shared" si="22"/>
        <v>115</v>
      </c>
      <c r="O98" s="9"/>
      <c r="P98" s="9"/>
      <c r="Q98" s="27">
        <f>VLOOKUP($C98,Data!$A$4:$CD$158,2+Detail!$G$3)</f>
        <v>2823</v>
      </c>
      <c r="R98" s="24">
        <f t="shared" si="31"/>
        <v>2823.0093000000002</v>
      </c>
      <c r="S98" s="24">
        <f t="shared" si="32"/>
        <v>18</v>
      </c>
      <c r="T98" s="24" t="s">
        <v>149</v>
      </c>
      <c r="U98" s="24" t="str">
        <f t="shared" si="23"/>
        <v>Tagalog</v>
      </c>
      <c r="V98" s="24">
        <f t="shared" si="24"/>
        <v>2823</v>
      </c>
      <c r="W98" s="9"/>
    </row>
    <row r="99" spans="1:23" x14ac:dyDescent="0.35">
      <c r="A99" s="9"/>
      <c r="B99" s="16">
        <v>19</v>
      </c>
      <c r="C99" s="17">
        <v>94</v>
      </c>
      <c r="D99" s="28" t="str">
        <f t="shared" si="25"/>
        <v>Filipino</v>
      </c>
      <c r="E99" s="44">
        <f t="shared" si="26"/>
        <v>85</v>
      </c>
      <c r="F99" s="26" t="str">
        <f t="shared" si="27"/>
        <v>Khmer</v>
      </c>
      <c r="G99" s="48">
        <f t="shared" si="28"/>
        <v>2633</v>
      </c>
      <c r="H99" s="59">
        <f t="shared" si="20"/>
        <v>-2548</v>
      </c>
      <c r="I99" s="27">
        <f>VLOOKUP($C99,Data!$A$4:$CD$158,2+Detail!$E$3)</f>
        <v>1550</v>
      </c>
      <c r="J99" s="24">
        <f t="shared" si="29"/>
        <v>1550.0093999999999</v>
      </c>
      <c r="K99" s="24">
        <f t="shared" si="30"/>
        <v>2</v>
      </c>
      <c r="L99" s="24" t="s">
        <v>152</v>
      </c>
      <c r="M99" s="24" t="str">
        <f t="shared" si="21"/>
        <v>Filipino</v>
      </c>
      <c r="N99" s="24">
        <f t="shared" si="22"/>
        <v>85</v>
      </c>
      <c r="O99" s="9"/>
      <c r="P99" s="9"/>
      <c r="Q99" s="27">
        <f>VLOOKUP($C99,Data!$A$4:$CD$158,2+Detail!$G$3)</f>
        <v>2633</v>
      </c>
      <c r="R99" s="24">
        <f t="shared" si="31"/>
        <v>2633.0093999999999</v>
      </c>
      <c r="S99" s="24">
        <f t="shared" si="32"/>
        <v>19</v>
      </c>
      <c r="T99" s="24" t="s">
        <v>150</v>
      </c>
      <c r="U99" s="24" t="str">
        <f t="shared" si="23"/>
        <v>Khmer</v>
      </c>
      <c r="V99" s="24">
        <f t="shared" si="24"/>
        <v>2633</v>
      </c>
      <c r="W99" s="9"/>
    </row>
    <row r="100" spans="1:23" x14ac:dyDescent="0.35">
      <c r="A100" s="9"/>
      <c r="B100" s="16">
        <v>20</v>
      </c>
      <c r="C100" s="16">
        <v>95</v>
      </c>
      <c r="D100" s="28" t="str">
        <f t="shared" si="25"/>
        <v>Samoan</v>
      </c>
      <c r="E100" s="44">
        <f t="shared" si="26"/>
        <v>85</v>
      </c>
      <c r="F100" s="26" t="str">
        <f t="shared" si="27"/>
        <v>Macedonian</v>
      </c>
      <c r="G100" s="48">
        <f t="shared" si="28"/>
        <v>2597</v>
      </c>
      <c r="H100" s="59">
        <f t="shared" si="20"/>
        <v>-2512</v>
      </c>
      <c r="I100" s="27">
        <f>VLOOKUP($C100,Data!$A$4:$CD$158,2+Detail!$E$3)</f>
        <v>24</v>
      </c>
      <c r="J100" s="24">
        <f t="shared" si="29"/>
        <v>24.009499999999999</v>
      </c>
      <c r="K100" s="24">
        <f t="shared" si="30"/>
        <v>32</v>
      </c>
      <c r="L100" s="24" t="s">
        <v>149</v>
      </c>
      <c r="M100" s="24" t="str">
        <f t="shared" si="21"/>
        <v>Samoan</v>
      </c>
      <c r="N100" s="24">
        <f t="shared" si="22"/>
        <v>85</v>
      </c>
      <c r="O100" s="9"/>
      <c r="P100" s="9"/>
      <c r="Q100" s="27">
        <f>VLOOKUP($C100,Data!$A$4:$CD$158,2+Detail!$G$3)</f>
        <v>2597</v>
      </c>
      <c r="R100" s="24">
        <f t="shared" si="31"/>
        <v>2597.0095000000001</v>
      </c>
      <c r="S100" s="24">
        <f t="shared" si="32"/>
        <v>20</v>
      </c>
      <c r="T100" s="24" t="s">
        <v>151</v>
      </c>
      <c r="U100" s="24" t="str">
        <f t="shared" si="23"/>
        <v>Macedonian</v>
      </c>
      <c r="V100" s="24">
        <f t="shared" si="24"/>
        <v>2597</v>
      </c>
      <c r="W100" s="9"/>
    </row>
    <row r="101" spans="1:23" x14ac:dyDescent="0.35">
      <c r="A101" s="9"/>
      <c r="B101" s="16">
        <v>21</v>
      </c>
      <c r="C101" s="17">
        <v>96</v>
      </c>
      <c r="D101" s="28" t="str">
        <f t="shared" si="25"/>
        <v>Spanish</v>
      </c>
      <c r="E101" s="44">
        <f t="shared" si="26"/>
        <v>84</v>
      </c>
      <c r="F101" s="26" t="str">
        <f t="shared" si="27"/>
        <v>Samoan</v>
      </c>
      <c r="G101" s="48">
        <f t="shared" si="28"/>
        <v>2494</v>
      </c>
      <c r="H101" s="59">
        <f t="shared" si="20"/>
        <v>-2410</v>
      </c>
      <c r="I101" s="27">
        <f>VLOOKUP($C101,Data!$A$4:$CD$158,2+Detail!$E$3)</f>
        <v>85</v>
      </c>
      <c r="J101" s="24">
        <f t="shared" si="29"/>
        <v>85.009600000000006</v>
      </c>
      <c r="K101" s="24">
        <f t="shared" si="30"/>
        <v>20</v>
      </c>
      <c r="L101" s="24" t="s">
        <v>150</v>
      </c>
      <c r="M101" s="24" t="str">
        <f t="shared" si="21"/>
        <v>Spanish</v>
      </c>
      <c r="N101" s="24">
        <f t="shared" si="22"/>
        <v>84</v>
      </c>
      <c r="O101" s="9"/>
      <c r="P101" s="9"/>
      <c r="Q101" s="27">
        <f>VLOOKUP($C101,Data!$A$4:$CD$158,2+Detail!$G$3)</f>
        <v>2494</v>
      </c>
      <c r="R101" s="24">
        <f t="shared" si="31"/>
        <v>2494.0095999999999</v>
      </c>
      <c r="S101" s="24">
        <f t="shared" si="32"/>
        <v>21</v>
      </c>
      <c r="T101" s="24" t="s">
        <v>152</v>
      </c>
      <c r="U101" s="24" t="str">
        <f t="shared" si="23"/>
        <v>Samoan</v>
      </c>
      <c r="V101" s="24">
        <f t="shared" si="24"/>
        <v>2494</v>
      </c>
      <c r="W101" s="9"/>
    </row>
    <row r="102" spans="1:23" x14ac:dyDescent="0.35">
      <c r="A102" s="9"/>
      <c r="B102" s="16">
        <v>22</v>
      </c>
      <c r="C102" s="17">
        <v>97</v>
      </c>
      <c r="D102" s="28" t="str">
        <f t="shared" si="25"/>
        <v>Somali</v>
      </c>
      <c r="E102" s="44">
        <f t="shared" si="26"/>
        <v>78</v>
      </c>
      <c r="F102" s="26" t="str">
        <f t="shared" si="27"/>
        <v>Persian (excluding Dari)</v>
      </c>
      <c r="G102" s="48">
        <f t="shared" si="28"/>
        <v>2438</v>
      </c>
      <c r="H102" s="59">
        <f t="shared" si="20"/>
        <v>-2360</v>
      </c>
      <c r="I102" s="27">
        <f>VLOOKUP($C102,Data!$A$4:$CD$158,2+Detail!$E$3)</f>
        <v>147</v>
      </c>
      <c r="J102" s="24">
        <f t="shared" si="29"/>
        <v>147.00970000000001</v>
      </c>
      <c r="K102" s="24">
        <f t="shared" si="30"/>
        <v>17</v>
      </c>
      <c r="L102" s="24" t="s">
        <v>155</v>
      </c>
      <c r="M102" s="24" t="str">
        <f t="shared" si="21"/>
        <v>Somali</v>
      </c>
      <c r="N102" s="24">
        <f t="shared" si="22"/>
        <v>78</v>
      </c>
      <c r="O102" s="9"/>
      <c r="P102" s="9"/>
      <c r="Q102" s="27">
        <f>VLOOKUP($C102,Data!$A$4:$CD$158,2+Detail!$G$3)</f>
        <v>2438</v>
      </c>
      <c r="R102" s="24">
        <f t="shared" si="31"/>
        <v>2438.0097000000001</v>
      </c>
      <c r="S102" s="24">
        <f t="shared" si="32"/>
        <v>22</v>
      </c>
      <c r="T102" s="24" t="s">
        <v>153</v>
      </c>
      <c r="U102" s="24" t="str">
        <f t="shared" si="23"/>
        <v>Persian (excluding Dari)</v>
      </c>
      <c r="V102" s="24">
        <f t="shared" si="24"/>
        <v>2438</v>
      </c>
      <c r="W102" s="9"/>
    </row>
    <row r="103" spans="1:23" x14ac:dyDescent="0.35">
      <c r="A103" s="9"/>
      <c r="B103" s="16">
        <v>23</v>
      </c>
      <c r="C103" s="17">
        <v>98</v>
      </c>
      <c r="D103" s="28" t="str">
        <f t="shared" si="25"/>
        <v>Indonesian</v>
      </c>
      <c r="E103" s="44">
        <f t="shared" si="26"/>
        <v>74</v>
      </c>
      <c r="F103" s="26" t="str">
        <f t="shared" si="27"/>
        <v>Dari</v>
      </c>
      <c r="G103" s="48">
        <f t="shared" si="28"/>
        <v>2350</v>
      </c>
      <c r="H103" s="59">
        <f t="shared" si="20"/>
        <v>-2276</v>
      </c>
      <c r="I103" s="27">
        <f>VLOOKUP($C103,Data!$A$4:$CD$158,2+Detail!$E$3)</f>
        <v>374</v>
      </c>
      <c r="J103" s="24">
        <f t="shared" si="29"/>
        <v>374.00979999999998</v>
      </c>
      <c r="K103" s="24">
        <f t="shared" si="30"/>
        <v>8</v>
      </c>
      <c r="L103" s="24" t="s">
        <v>147</v>
      </c>
      <c r="M103" s="24" t="str">
        <f t="shared" si="21"/>
        <v>Indonesian</v>
      </c>
      <c r="N103" s="24">
        <f t="shared" si="22"/>
        <v>74</v>
      </c>
      <c r="O103" s="9"/>
      <c r="P103" s="9"/>
      <c r="Q103" s="27">
        <f>VLOOKUP($C103,Data!$A$4:$CD$158,2+Detail!$G$3)</f>
        <v>2350</v>
      </c>
      <c r="R103" s="24">
        <f t="shared" si="31"/>
        <v>2350.0097999999998</v>
      </c>
      <c r="S103" s="24">
        <f t="shared" si="32"/>
        <v>23</v>
      </c>
      <c r="T103" s="24" t="s">
        <v>154</v>
      </c>
      <c r="U103" s="24" t="str">
        <f t="shared" si="23"/>
        <v>Dari</v>
      </c>
      <c r="V103" s="24">
        <f t="shared" si="24"/>
        <v>2350</v>
      </c>
      <c r="W103" s="9"/>
    </row>
    <row r="104" spans="1:23" x14ac:dyDescent="0.35">
      <c r="A104" s="9"/>
      <c r="B104" s="16">
        <v>24</v>
      </c>
      <c r="C104" s="16">
        <v>99</v>
      </c>
      <c r="D104" s="28" t="str">
        <f t="shared" si="25"/>
        <v>Gujarati</v>
      </c>
      <c r="E104" s="44">
        <f t="shared" si="26"/>
        <v>68</v>
      </c>
      <c r="F104" s="26" t="str">
        <f t="shared" si="27"/>
        <v>Filipino</v>
      </c>
      <c r="G104" s="48">
        <f t="shared" si="28"/>
        <v>2179</v>
      </c>
      <c r="H104" s="59">
        <f t="shared" si="20"/>
        <v>-2111</v>
      </c>
      <c r="I104" s="27">
        <f>VLOOKUP($C104,Data!$A$4:$CD$158,2+Detail!$E$3)</f>
        <v>85</v>
      </c>
      <c r="J104" s="24">
        <f t="shared" si="29"/>
        <v>85.009900000000002</v>
      </c>
      <c r="K104" s="24">
        <f t="shared" si="30"/>
        <v>19</v>
      </c>
      <c r="L104" s="24" t="s">
        <v>153</v>
      </c>
      <c r="M104" s="24" t="str">
        <f t="shared" si="21"/>
        <v>Gujarati</v>
      </c>
      <c r="N104" s="24">
        <f t="shared" si="22"/>
        <v>68</v>
      </c>
      <c r="O104" s="9"/>
      <c r="P104" s="9"/>
      <c r="Q104" s="27">
        <f>VLOOKUP($C104,Data!$A$4:$CD$158,2+Detail!$G$3)</f>
        <v>2179</v>
      </c>
      <c r="R104" s="24">
        <f t="shared" si="31"/>
        <v>2179.0099</v>
      </c>
      <c r="S104" s="24">
        <f t="shared" si="32"/>
        <v>24</v>
      </c>
      <c r="T104" s="24" t="s">
        <v>155</v>
      </c>
      <c r="U104" s="24" t="str">
        <f t="shared" si="23"/>
        <v>Filipino</v>
      </c>
      <c r="V104" s="24">
        <f t="shared" si="24"/>
        <v>2179</v>
      </c>
      <c r="W104" s="9"/>
    </row>
    <row r="105" spans="1:23" x14ac:dyDescent="0.35">
      <c r="A105" s="9"/>
      <c r="B105" s="16">
        <v>25</v>
      </c>
      <c r="C105" s="16">
        <v>100</v>
      </c>
      <c r="D105" s="28" t="str">
        <f t="shared" si="25"/>
        <v>Italian</v>
      </c>
      <c r="E105" s="44">
        <f t="shared" si="26"/>
        <v>47</v>
      </c>
      <c r="F105" s="26" t="str">
        <f t="shared" si="27"/>
        <v>Assyrian Neo-Aramaic</v>
      </c>
      <c r="G105" s="48">
        <f t="shared" si="28"/>
        <v>2111</v>
      </c>
      <c r="H105" s="59">
        <f t="shared" si="20"/>
        <v>-2064</v>
      </c>
      <c r="I105" s="27">
        <f>VLOOKUP($C105,Data!$A$4:$CD$158,2+Detail!$E$3)</f>
        <v>0</v>
      </c>
      <c r="J105" s="24">
        <f t="shared" si="29"/>
        <v>0.01</v>
      </c>
      <c r="K105" s="24">
        <f t="shared" si="30"/>
        <v>34</v>
      </c>
      <c r="L105" s="24" t="s">
        <v>319</v>
      </c>
      <c r="M105" s="24" t="str">
        <f t="shared" si="21"/>
        <v>Italian</v>
      </c>
      <c r="N105" s="24">
        <f t="shared" si="22"/>
        <v>47</v>
      </c>
      <c r="O105" s="9"/>
      <c r="P105" s="9"/>
      <c r="Q105" s="27">
        <f>VLOOKUP($C105,Data!$A$4:$CD$158,2+Detail!$G$3)</f>
        <v>2111</v>
      </c>
      <c r="R105" s="24">
        <f t="shared" si="31"/>
        <v>2111.0100000000002</v>
      </c>
      <c r="S105" s="24">
        <f t="shared" si="32"/>
        <v>25</v>
      </c>
      <c r="T105" s="24" t="s">
        <v>156</v>
      </c>
      <c r="U105" s="24" t="str">
        <f t="shared" si="23"/>
        <v>Assyrian Neo-Aramaic</v>
      </c>
      <c r="V105" s="24">
        <f t="shared" si="24"/>
        <v>2111</v>
      </c>
      <c r="W105" s="9"/>
    </row>
    <row r="106" spans="1:23" x14ac:dyDescent="0.35">
      <c r="A106" s="9"/>
      <c r="B106" s="16">
        <v>26</v>
      </c>
      <c r="C106" s="17">
        <v>101</v>
      </c>
      <c r="D106" s="28" t="str">
        <f t="shared" si="25"/>
        <v>Korean</v>
      </c>
      <c r="E106" s="44">
        <f t="shared" si="26"/>
        <v>43</v>
      </c>
      <c r="F106" s="26" t="str">
        <f t="shared" si="27"/>
        <v>Somali</v>
      </c>
      <c r="G106" s="48">
        <f t="shared" si="28"/>
        <v>2055</v>
      </c>
      <c r="H106" s="59">
        <f t="shared" si="20"/>
        <v>-2012</v>
      </c>
      <c r="I106" s="27">
        <f>VLOOKUP($C106,Data!$A$4:$CD$158,2+Detail!$E$3)</f>
        <v>78</v>
      </c>
      <c r="J106" s="24">
        <f t="shared" si="29"/>
        <v>78.010099999999994</v>
      </c>
      <c r="K106" s="24">
        <f t="shared" si="30"/>
        <v>22</v>
      </c>
      <c r="L106" s="24" t="s">
        <v>157</v>
      </c>
      <c r="M106" s="24" t="str">
        <f t="shared" si="21"/>
        <v>Korean</v>
      </c>
      <c r="N106" s="24">
        <f t="shared" si="22"/>
        <v>43</v>
      </c>
      <c r="O106" s="9"/>
      <c r="P106" s="9"/>
      <c r="Q106" s="27">
        <f>VLOOKUP($C106,Data!$A$4:$CD$158,2+Detail!$G$3)</f>
        <v>2055</v>
      </c>
      <c r="R106" s="24">
        <f t="shared" si="31"/>
        <v>2055.0101</v>
      </c>
      <c r="S106" s="24">
        <f t="shared" si="32"/>
        <v>26</v>
      </c>
      <c r="T106" s="24" t="s">
        <v>157</v>
      </c>
      <c r="U106" s="24" t="str">
        <f t="shared" si="23"/>
        <v>Somali</v>
      </c>
      <c r="V106" s="24">
        <f t="shared" si="24"/>
        <v>2055</v>
      </c>
      <c r="W106" s="9"/>
    </row>
    <row r="107" spans="1:23" x14ac:dyDescent="0.35">
      <c r="A107" s="9"/>
      <c r="B107" s="16">
        <v>27</v>
      </c>
      <c r="C107" s="17">
        <v>102</v>
      </c>
      <c r="D107" s="28" t="str">
        <f t="shared" si="25"/>
        <v>Karen</v>
      </c>
      <c r="E107" s="44">
        <f t="shared" si="26"/>
        <v>39</v>
      </c>
      <c r="F107" s="26" t="str">
        <f t="shared" si="27"/>
        <v>Chaldean Neo-Aramaic</v>
      </c>
      <c r="G107" s="48">
        <f t="shared" si="28"/>
        <v>1929</v>
      </c>
      <c r="H107" s="59">
        <f t="shared" si="20"/>
        <v>-1890</v>
      </c>
      <c r="I107" s="27">
        <f>VLOOKUP($C107,Data!$A$4:$CD$158,2+Detail!$E$3)</f>
        <v>12</v>
      </c>
      <c r="J107" s="24">
        <f t="shared" si="29"/>
        <v>12.010199999999999</v>
      </c>
      <c r="K107" s="24">
        <f t="shared" si="30"/>
        <v>33</v>
      </c>
      <c r="L107" s="24" t="s">
        <v>163</v>
      </c>
      <c r="M107" s="24" t="str">
        <f t="shared" si="21"/>
        <v>Karen</v>
      </c>
      <c r="N107" s="24">
        <f t="shared" si="22"/>
        <v>39</v>
      </c>
      <c r="O107" s="9"/>
      <c r="P107" s="9"/>
      <c r="Q107" s="27">
        <f>VLOOKUP($C107,Data!$A$4:$CD$158,2+Detail!$G$3)</f>
        <v>1929</v>
      </c>
      <c r="R107" s="24">
        <f t="shared" si="31"/>
        <v>1929.0101999999999</v>
      </c>
      <c r="S107" s="24">
        <f t="shared" si="32"/>
        <v>27</v>
      </c>
      <c r="T107" s="24" t="s">
        <v>158</v>
      </c>
      <c r="U107" s="24" t="str">
        <f t="shared" si="23"/>
        <v>Chaldean Neo-Aramaic</v>
      </c>
      <c r="V107" s="24">
        <f t="shared" si="24"/>
        <v>1929</v>
      </c>
      <c r="W107" s="9"/>
    </row>
    <row r="108" spans="1:23" x14ac:dyDescent="0.35">
      <c r="A108" s="9"/>
      <c r="B108" s="16">
        <v>28</v>
      </c>
      <c r="C108" s="17">
        <v>103</v>
      </c>
      <c r="D108" s="28" t="str">
        <f t="shared" si="25"/>
        <v>Russian</v>
      </c>
      <c r="E108" s="44">
        <f t="shared" si="26"/>
        <v>37</v>
      </c>
      <c r="F108" s="26" t="str">
        <f t="shared" si="27"/>
        <v>Korean</v>
      </c>
      <c r="G108" s="48">
        <f t="shared" si="28"/>
        <v>1897</v>
      </c>
      <c r="H108" s="59">
        <f t="shared" si="20"/>
        <v>-1860</v>
      </c>
      <c r="I108" s="27">
        <f>VLOOKUP($C108,Data!$A$4:$CD$158,2+Detail!$E$3)</f>
        <v>43</v>
      </c>
      <c r="J108" s="24">
        <f t="shared" si="29"/>
        <v>43.010300000000001</v>
      </c>
      <c r="K108" s="24">
        <f t="shared" si="30"/>
        <v>26</v>
      </c>
      <c r="L108" s="24" t="s">
        <v>148</v>
      </c>
      <c r="M108" s="24" t="str">
        <f t="shared" si="21"/>
        <v>Russian</v>
      </c>
      <c r="N108" s="24">
        <f t="shared" si="22"/>
        <v>37</v>
      </c>
      <c r="O108" s="9"/>
      <c r="P108" s="9"/>
      <c r="Q108" s="27">
        <f>VLOOKUP($C108,Data!$A$4:$CD$158,2+Detail!$G$3)</f>
        <v>1897</v>
      </c>
      <c r="R108" s="24">
        <f t="shared" si="31"/>
        <v>1897.0102999999999</v>
      </c>
      <c r="S108" s="24">
        <f t="shared" si="32"/>
        <v>28</v>
      </c>
      <c r="T108" s="24" t="s">
        <v>159</v>
      </c>
      <c r="U108" s="24" t="str">
        <f t="shared" si="23"/>
        <v>Korean</v>
      </c>
      <c r="V108" s="24">
        <f t="shared" si="24"/>
        <v>1897</v>
      </c>
      <c r="W108" s="9"/>
    </row>
    <row r="109" spans="1:23" x14ac:dyDescent="0.35">
      <c r="A109" s="9"/>
      <c r="B109" s="16">
        <v>29</v>
      </c>
      <c r="C109" s="16">
        <v>104</v>
      </c>
      <c r="D109" s="28" t="str">
        <f t="shared" si="25"/>
        <v>Nepali</v>
      </c>
      <c r="E109" s="44">
        <f t="shared" si="26"/>
        <v>37</v>
      </c>
      <c r="F109" s="26" t="str">
        <f t="shared" si="27"/>
        <v>Gujarati</v>
      </c>
      <c r="G109" s="48">
        <f t="shared" si="28"/>
        <v>1842</v>
      </c>
      <c r="H109" s="59">
        <f t="shared" si="20"/>
        <v>-1805</v>
      </c>
      <c r="I109" s="27">
        <f>VLOOKUP($C109,Data!$A$4:$CD$158,2+Detail!$E$3)</f>
        <v>68</v>
      </c>
      <c r="J109" s="24">
        <f t="shared" si="29"/>
        <v>68.010400000000004</v>
      </c>
      <c r="K109" s="24">
        <f t="shared" si="30"/>
        <v>24</v>
      </c>
      <c r="L109" s="24" t="s">
        <v>320</v>
      </c>
      <c r="M109" s="24" t="str">
        <f t="shared" si="21"/>
        <v>Nepali</v>
      </c>
      <c r="N109" s="24">
        <f t="shared" si="22"/>
        <v>37</v>
      </c>
      <c r="O109" s="9"/>
      <c r="P109" s="9"/>
      <c r="Q109" s="27">
        <f>VLOOKUP($C109,Data!$A$4:$CD$158,2+Detail!$G$3)</f>
        <v>1842</v>
      </c>
      <c r="R109" s="24">
        <f t="shared" si="31"/>
        <v>1842.0103999999999</v>
      </c>
      <c r="S109" s="24">
        <f t="shared" si="32"/>
        <v>29</v>
      </c>
      <c r="T109" s="24" t="s">
        <v>160</v>
      </c>
      <c r="U109" s="24" t="str">
        <f t="shared" si="23"/>
        <v>Gujarati</v>
      </c>
      <c r="V109" s="24">
        <f t="shared" si="24"/>
        <v>1842</v>
      </c>
      <c r="W109" s="9"/>
    </row>
    <row r="110" spans="1:23" x14ac:dyDescent="0.35">
      <c r="A110" s="9"/>
      <c r="B110" s="16">
        <v>30</v>
      </c>
      <c r="C110" s="17">
        <v>105</v>
      </c>
      <c r="D110" s="28" t="str">
        <f t="shared" si="25"/>
        <v>Japanese</v>
      </c>
      <c r="E110" s="44">
        <f t="shared" si="26"/>
        <v>30</v>
      </c>
      <c r="F110" s="26" t="str">
        <f t="shared" si="27"/>
        <v>Karen</v>
      </c>
      <c r="G110" s="48">
        <f t="shared" si="28"/>
        <v>1765</v>
      </c>
      <c r="H110" s="59">
        <f t="shared" si="20"/>
        <v>-1735</v>
      </c>
      <c r="I110" s="27">
        <f>VLOOKUP($C110,Data!$A$4:$CD$158,2+Detail!$E$3)</f>
        <v>39</v>
      </c>
      <c r="J110" s="24">
        <f t="shared" si="29"/>
        <v>39.0105</v>
      </c>
      <c r="K110" s="24">
        <f t="shared" si="30"/>
        <v>27</v>
      </c>
      <c r="L110" s="24" t="s">
        <v>321</v>
      </c>
      <c r="M110" s="24" t="str">
        <f t="shared" si="21"/>
        <v>Japanese</v>
      </c>
      <c r="N110" s="24">
        <f t="shared" si="22"/>
        <v>30</v>
      </c>
      <c r="O110" s="9"/>
      <c r="P110" s="9"/>
      <c r="Q110" s="27">
        <f>VLOOKUP($C110,Data!$A$4:$CD$158,2+Detail!$G$3)</f>
        <v>1765</v>
      </c>
      <c r="R110" s="24">
        <f t="shared" si="31"/>
        <v>1765.0105000000001</v>
      </c>
      <c r="S110" s="24">
        <f t="shared" si="32"/>
        <v>30</v>
      </c>
      <c r="T110" s="24" t="s">
        <v>161</v>
      </c>
      <c r="U110" s="24" t="str">
        <f t="shared" si="23"/>
        <v>Karen</v>
      </c>
      <c r="V110" s="24">
        <f t="shared" si="24"/>
        <v>1765</v>
      </c>
      <c r="W110" s="9"/>
    </row>
    <row r="111" spans="1:23" x14ac:dyDescent="0.35">
      <c r="A111" s="9"/>
      <c r="B111" s="16">
        <v>31</v>
      </c>
      <c r="C111" s="17">
        <v>106</v>
      </c>
      <c r="D111" s="28" t="str">
        <f t="shared" si="25"/>
        <v>French</v>
      </c>
      <c r="E111" s="44">
        <f t="shared" si="26"/>
        <v>27</v>
      </c>
      <c r="F111" s="26" t="str">
        <f t="shared" si="27"/>
        <v>Japanese</v>
      </c>
      <c r="G111" s="48">
        <f t="shared" si="28"/>
        <v>1762</v>
      </c>
      <c r="H111" s="59">
        <f t="shared" si="20"/>
        <v>-1735</v>
      </c>
      <c r="I111" s="27">
        <f>VLOOKUP($C111,Data!$A$4:$CD$158,2+Detail!$E$3)</f>
        <v>30</v>
      </c>
      <c r="J111" s="24">
        <f t="shared" si="29"/>
        <v>30.0106</v>
      </c>
      <c r="K111" s="24">
        <f t="shared" si="30"/>
        <v>30</v>
      </c>
      <c r="L111" s="24" t="s">
        <v>160</v>
      </c>
      <c r="M111" s="24" t="str">
        <f t="shared" si="21"/>
        <v>French</v>
      </c>
      <c r="N111" s="24">
        <f t="shared" si="22"/>
        <v>27</v>
      </c>
      <c r="O111" s="9"/>
      <c r="P111" s="9"/>
      <c r="Q111" s="27">
        <f>VLOOKUP($C111,Data!$A$4:$CD$158,2+Detail!$G$3)</f>
        <v>1762</v>
      </c>
      <c r="R111" s="24">
        <f t="shared" si="31"/>
        <v>1762.0106000000001</v>
      </c>
      <c r="S111" s="24">
        <f t="shared" si="32"/>
        <v>31</v>
      </c>
      <c r="T111" s="24" t="s">
        <v>162</v>
      </c>
      <c r="U111" s="24" t="str">
        <f t="shared" si="23"/>
        <v>Japanese</v>
      </c>
      <c r="V111" s="24">
        <f t="shared" si="24"/>
        <v>1762</v>
      </c>
      <c r="W111" s="9"/>
    </row>
    <row r="112" spans="1:23" x14ac:dyDescent="0.35">
      <c r="A112" s="9"/>
      <c r="B112" s="16">
        <v>32</v>
      </c>
      <c r="C112" s="17">
        <v>107</v>
      </c>
      <c r="D112" s="28" t="str">
        <f t="shared" si="25"/>
        <v>Macedonian</v>
      </c>
      <c r="E112" s="44">
        <f t="shared" si="26"/>
        <v>24</v>
      </c>
      <c r="F112" s="26" t="str">
        <f t="shared" si="27"/>
        <v>Russian</v>
      </c>
      <c r="G112" s="48">
        <f t="shared" si="28"/>
        <v>1729</v>
      </c>
      <c r="H112" s="59">
        <f t="shared" si="20"/>
        <v>-1705</v>
      </c>
      <c r="I112" s="27">
        <f>VLOOKUP($C112,Data!$A$4:$CD$158,2+Detail!$E$3)</f>
        <v>37</v>
      </c>
      <c r="J112" s="24">
        <f t="shared" si="29"/>
        <v>37.0107</v>
      </c>
      <c r="K112" s="24">
        <f t="shared" si="30"/>
        <v>28</v>
      </c>
      <c r="L112" s="24" t="s">
        <v>162</v>
      </c>
      <c r="M112" s="24" t="str">
        <f t="shared" si="21"/>
        <v>Macedonian</v>
      </c>
      <c r="N112" s="24">
        <f t="shared" si="22"/>
        <v>24</v>
      </c>
      <c r="O112" s="9"/>
      <c r="P112" s="9"/>
      <c r="Q112" s="27">
        <f>VLOOKUP($C112,Data!$A$4:$CD$158,2+Detail!$G$3)</f>
        <v>1729</v>
      </c>
      <c r="R112" s="24">
        <f t="shared" si="31"/>
        <v>1729.0107</v>
      </c>
      <c r="S112" s="24">
        <f t="shared" si="32"/>
        <v>32</v>
      </c>
      <c r="T112" s="24" t="s">
        <v>163</v>
      </c>
      <c r="U112" s="24" t="str">
        <f t="shared" si="23"/>
        <v>Russian</v>
      </c>
      <c r="V112" s="24">
        <f t="shared" si="24"/>
        <v>1729</v>
      </c>
      <c r="W112" s="9"/>
    </row>
    <row r="113" spans="1:23" x14ac:dyDescent="0.35">
      <c r="A113" s="9"/>
      <c r="B113" s="16">
        <v>33</v>
      </c>
      <c r="C113" s="16">
        <v>108</v>
      </c>
      <c r="D113" s="28" t="str">
        <f t="shared" si="25"/>
        <v>Chaldean Neo-Aramaic</v>
      </c>
      <c r="E113" s="44">
        <f t="shared" si="26"/>
        <v>12</v>
      </c>
      <c r="F113" s="26" t="str">
        <f t="shared" si="27"/>
        <v>French</v>
      </c>
      <c r="G113" s="48">
        <f t="shared" si="28"/>
        <v>1709</v>
      </c>
      <c r="H113" s="59">
        <f t="shared" si="20"/>
        <v>-1697</v>
      </c>
      <c r="I113" s="27">
        <f>VLOOKUP($C113,Data!$A$4:$CD$158,2+Detail!$E$3)</f>
        <v>27</v>
      </c>
      <c r="J113" s="24">
        <f t="shared" si="29"/>
        <v>27.0108</v>
      </c>
      <c r="K113" s="24">
        <f t="shared" si="30"/>
        <v>31</v>
      </c>
      <c r="L113" s="24" t="s">
        <v>151</v>
      </c>
      <c r="M113" s="24" t="str">
        <f t="shared" si="21"/>
        <v>Chaldean Neo-Aramaic</v>
      </c>
      <c r="N113" s="24">
        <f t="shared" si="22"/>
        <v>12</v>
      </c>
      <c r="O113" s="9"/>
      <c r="P113" s="9"/>
      <c r="Q113" s="27">
        <f>VLOOKUP($C113,Data!$A$4:$CD$158,2+Detail!$G$3)</f>
        <v>1709</v>
      </c>
      <c r="R113" s="24">
        <f t="shared" si="31"/>
        <v>1709.0108</v>
      </c>
      <c r="S113" s="24">
        <f t="shared" si="32"/>
        <v>33</v>
      </c>
      <c r="T113" s="24" t="s">
        <v>164</v>
      </c>
      <c r="U113" s="24" t="str">
        <f t="shared" si="23"/>
        <v>French</v>
      </c>
      <c r="V113" s="24">
        <f t="shared" si="24"/>
        <v>1709</v>
      </c>
      <c r="W113" s="9"/>
    </row>
    <row r="114" spans="1:23" x14ac:dyDescent="0.35">
      <c r="A114" s="9"/>
      <c r="B114" s="16">
        <v>34</v>
      </c>
      <c r="C114" s="16">
        <v>109</v>
      </c>
      <c r="D114" s="28" t="str">
        <f t="shared" si="25"/>
        <v>Assyrian Neo-Aramaic</v>
      </c>
      <c r="E114" s="44">
        <f t="shared" si="26"/>
        <v>0</v>
      </c>
      <c r="F114" s="26" t="str">
        <f t="shared" si="27"/>
        <v>Serbian</v>
      </c>
      <c r="G114" s="48">
        <f t="shared" si="28"/>
        <v>1663</v>
      </c>
      <c r="H114" s="59">
        <f t="shared" si="20"/>
        <v>-1663</v>
      </c>
      <c r="I114" s="27">
        <f>VLOOKUP($C114,Data!$A$4:$CD$158,2+Detail!$E$3)</f>
        <v>199</v>
      </c>
      <c r="J114" s="24">
        <f t="shared" si="29"/>
        <v>199.01089999999999</v>
      </c>
      <c r="K114" s="24">
        <f t="shared" si="30"/>
        <v>15</v>
      </c>
      <c r="L114" s="24" t="s">
        <v>158</v>
      </c>
      <c r="M114" s="24" t="str">
        <f t="shared" si="21"/>
        <v>Assyrian Neo-Aramaic</v>
      </c>
      <c r="N114" s="24">
        <f t="shared" si="22"/>
        <v>0</v>
      </c>
      <c r="O114" s="9"/>
      <c r="P114" s="9"/>
      <c r="Q114" s="27">
        <f>VLOOKUP($C114,Data!$A$4:$CD$158,2+Detail!$G$3)</f>
        <v>1663</v>
      </c>
      <c r="R114" s="24">
        <f t="shared" si="31"/>
        <v>1663.0109</v>
      </c>
      <c r="S114" s="24">
        <f t="shared" si="32"/>
        <v>34</v>
      </c>
      <c r="T114" s="24" t="s">
        <v>165</v>
      </c>
      <c r="U114" s="24" t="str">
        <f t="shared" si="23"/>
        <v>Serbian</v>
      </c>
      <c r="V114" s="24">
        <f t="shared" si="24"/>
        <v>1663</v>
      </c>
      <c r="W114" s="9"/>
    </row>
    <row r="115" spans="1:23" x14ac:dyDescent="0.35">
      <c r="A115" s="9"/>
      <c r="B115" s="9"/>
      <c r="C115" s="17">
        <v>110</v>
      </c>
      <c r="D115" s="22"/>
      <c r="E115" s="29"/>
      <c r="G115" s="2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x14ac:dyDescent="0.35">
      <c r="A116" s="9"/>
      <c r="B116" s="9"/>
      <c r="C116" s="17">
        <v>111</v>
      </c>
      <c r="D116" s="52" t="s">
        <v>386</v>
      </c>
      <c r="E116" s="29"/>
      <c r="G116" s="2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x14ac:dyDescent="0.35">
      <c r="A117" s="9"/>
      <c r="B117" s="9"/>
      <c r="C117" s="17">
        <v>112</v>
      </c>
      <c r="D117" s="41" t="s">
        <v>291</v>
      </c>
      <c r="E117" s="46">
        <f>VLOOKUP($C117,Data!$A$4:$CD$158,2+Detail!$E$3)</f>
        <v>9.0134847409510286</v>
      </c>
      <c r="G117" s="50">
        <f>VLOOKUP($C117,Data!$A$4:$CD$158,2+Detail!$G$3)</f>
        <v>9.6699706573361706</v>
      </c>
      <c r="H117" s="60">
        <f t="shared" ref="H117:H119" si="33">E117-G117</f>
        <v>-0.65648591638514198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 x14ac:dyDescent="0.35">
      <c r="A118" s="9"/>
      <c r="B118" s="9"/>
      <c r="C118" s="16">
        <v>113</v>
      </c>
      <c r="D118" s="40" t="s">
        <v>292</v>
      </c>
      <c r="E118" s="46">
        <f>VLOOKUP($C118,Data!$A$4:$CD$158,2+Detail!$E$3)</f>
        <v>7.2241853160581071</v>
      </c>
      <c r="G118" s="50">
        <f>VLOOKUP($C118,Data!$A$4:$CD$158,2+Detail!$G$3)</f>
        <v>5.9159569806180468</v>
      </c>
      <c r="H118" s="60">
        <f t="shared" si="33"/>
        <v>1.3082283354400603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x14ac:dyDescent="0.35">
      <c r="A119" s="9"/>
      <c r="B119" s="9"/>
      <c r="C119" s="17">
        <v>114</v>
      </c>
      <c r="D119" s="38" t="s">
        <v>293</v>
      </c>
      <c r="E119" s="46">
        <f>VLOOKUP($C119,Data!$A$4:$CD$158,2+Detail!$E$3)</f>
        <v>8.1453867660764203</v>
      </c>
      <c r="G119" s="50">
        <f>VLOOKUP($C119,Data!$A$4:$CD$158,2+Detail!$G$3)</f>
        <v>7.836194268501516</v>
      </c>
      <c r="H119" s="60">
        <f t="shared" si="33"/>
        <v>0.3091924975749043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x14ac:dyDescent="0.35">
      <c r="A120" s="9"/>
      <c r="B120" s="9"/>
      <c r="C120" s="17">
        <v>115</v>
      </c>
      <c r="D120" s="22" t="s">
        <v>385</v>
      </c>
      <c r="E120" s="29"/>
      <c r="G120" s="2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x14ac:dyDescent="0.35">
      <c r="A121" s="9"/>
      <c r="B121" s="9"/>
      <c r="C121" s="17">
        <v>116</v>
      </c>
      <c r="D121" s="52" t="s">
        <v>284</v>
      </c>
      <c r="E121" s="29"/>
      <c r="G121" s="2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x14ac:dyDescent="0.35">
      <c r="A122" s="9"/>
      <c r="B122" s="9"/>
      <c r="C122" s="16">
        <v>117</v>
      </c>
      <c r="D122" s="41" t="s">
        <v>222</v>
      </c>
      <c r="E122" s="46">
        <f>VLOOKUP($C122,Data!$A$4:$CD$158,2+Detail!$E$3)</f>
        <v>6.9521289391388024</v>
      </c>
      <c r="G122" s="50">
        <f>VLOOKUP($C122,Data!$A$4:$CD$158,2+Detail!$G$3)</f>
        <v>5.6494518258307602</v>
      </c>
      <c r="H122" s="60">
        <f t="shared" ref="H122:H127" si="34">E122-G122</f>
        <v>1.3026771133080421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x14ac:dyDescent="0.35">
      <c r="A123" s="9"/>
      <c r="B123" s="9"/>
      <c r="C123" s="16">
        <v>118</v>
      </c>
      <c r="D123" s="36" t="s">
        <v>223</v>
      </c>
      <c r="E123" s="46">
        <f>VLOOKUP($C123,Data!$A$4:$CD$158,2+Detail!$E$3)</f>
        <v>12.904957938070522</v>
      </c>
      <c r="G123" s="50">
        <f>VLOOKUP($C123,Data!$A$4:$CD$158,2+Detail!$G$3)</f>
        <v>11.269277597402597</v>
      </c>
      <c r="H123" s="60">
        <f t="shared" si="34"/>
        <v>1.6356803406679248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x14ac:dyDescent="0.35">
      <c r="A124" s="9"/>
      <c r="B124" s="9"/>
      <c r="C124" s="17">
        <v>119</v>
      </c>
      <c r="D124" s="40" t="s">
        <v>224</v>
      </c>
      <c r="E124" s="46">
        <f>VLOOKUP($C124,Data!$A$4:$CD$158,2+Detail!$E$3)</f>
        <v>5.0392504431501646</v>
      </c>
      <c r="G124" s="50">
        <f>VLOOKUP($C124,Data!$A$4:$CD$158,2+Detail!$G$3)</f>
        <v>4.1364287419431847</v>
      </c>
      <c r="H124" s="60">
        <f t="shared" si="34"/>
        <v>0.90282170120697991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x14ac:dyDescent="0.35">
      <c r="A125" s="9"/>
      <c r="B125" s="9"/>
      <c r="C125" s="17">
        <v>120</v>
      </c>
      <c r="D125" s="40" t="s">
        <v>225</v>
      </c>
      <c r="E125" s="46">
        <f>VLOOKUP($C125,Data!$A$4:$CD$158,2+Detail!$E$3)</f>
        <v>13.604100946372238</v>
      </c>
      <c r="G125" s="50">
        <f>VLOOKUP($C125,Data!$A$4:$CD$158,2+Detail!$G$3)</f>
        <v>9.9146991702892606</v>
      </c>
      <c r="H125" s="60">
        <f t="shared" si="34"/>
        <v>3.6894017760829776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x14ac:dyDescent="0.35">
      <c r="A126" s="9"/>
      <c r="B126" s="9"/>
      <c r="C126" s="17">
        <v>121</v>
      </c>
      <c r="D126" s="38" t="s">
        <v>226</v>
      </c>
      <c r="E126" s="46">
        <f>VLOOKUP($C126,Data!$A$4:$CD$158,2+Detail!$E$3)</f>
        <v>6.0486359708677941</v>
      </c>
      <c r="G126" s="50">
        <f>VLOOKUP($C126,Data!$A$4:$CD$158,2+Detail!$G$3)</f>
        <v>4.9117289727775297</v>
      </c>
      <c r="H126" s="60">
        <f t="shared" si="34"/>
        <v>1.1369069980902644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x14ac:dyDescent="0.35">
      <c r="A127" s="9"/>
      <c r="B127" s="9"/>
      <c r="C127" s="16">
        <v>122</v>
      </c>
      <c r="D127" s="38" t="s">
        <v>227</v>
      </c>
      <c r="E127" s="46">
        <f>VLOOKUP($C127,Data!$A$4:$CD$158,2+Detail!$E$3)</f>
        <v>13.187019320952917</v>
      </c>
      <c r="G127" s="50">
        <f>VLOOKUP($C127,Data!$A$4:$CD$158,2+Detail!$G$3)</f>
        <v>10.606700468685633</v>
      </c>
      <c r="H127" s="60">
        <f t="shared" si="34"/>
        <v>2.5803188522672844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 x14ac:dyDescent="0.35">
      <c r="A128" s="9"/>
      <c r="B128" s="9"/>
      <c r="C128" s="17">
        <v>123</v>
      </c>
      <c r="D128" s="20"/>
      <c r="E128" s="29"/>
      <c r="G128" s="2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x14ac:dyDescent="0.35">
      <c r="A129" s="9"/>
      <c r="B129" s="9"/>
      <c r="C129" s="17">
        <v>124</v>
      </c>
      <c r="D129" s="52" t="s">
        <v>331</v>
      </c>
      <c r="E129" s="47"/>
      <c r="G129" s="2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x14ac:dyDescent="0.35">
      <c r="A130" s="9"/>
      <c r="B130" s="9"/>
      <c r="C130" s="17">
        <v>125</v>
      </c>
      <c r="D130" s="30" t="s">
        <v>381</v>
      </c>
      <c r="E130" s="44">
        <f>VLOOKUP($C130,Data!$A$4:$CD$158,2+Detail!$E$3)</f>
        <v>4038</v>
      </c>
      <c r="G130" s="48">
        <f>VLOOKUP($C130,Data!$A$4:$CD$158,2+Detail!$G$3)</f>
        <v>152067</v>
      </c>
      <c r="H130" s="59">
        <f t="shared" ref="H130:H133" si="35">E130-G130</f>
        <v>-148029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x14ac:dyDescent="0.35">
      <c r="A131" s="9"/>
      <c r="B131" s="9"/>
      <c r="C131" s="16">
        <v>126</v>
      </c>
      <c r="D131" s="19" t="s">
        <v>382</v>
      </c>
      <c r="E131" s="46">
        <f>VLOOKUP($C131,Data!$A$4:$CD$158,2+Detail!$E$3)</f>
        <v>40.095323205242778</v>
      </c>
      <c r="G131" s="50">
        <f>VLOOKUP($C131,Data!$A$4:$CD$158,2+Detail!$G$3)</f>
        <v>40.699781335060528</v>
      </c>
      <c r="H131" s="60">
        <f t="shared" si="35"/>
        <v>-0.60445812981775049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x14ac:dyDescent="0.35">
      <c r="A132" s="9"/>
      <c r="B132" s="9"/>
      <c r="C132" s="16">
        <v>127</v>
      </c>
      <c r="D132" s="31" t="s">
        <v>383</v>
      </c>
      <c r="E132" s="44">
        <f>VLOOKUP($C132,Data!$A$4:$CD$158,2+Detail!$E$3)</f>
        <v>1375</v>
      </c>
      <c r="G132" s="48">
        <f>VLOOKUP($C132,Data!$A$4:$CD$158,2+Detail!$G$3)</f>
        <v>42544</v>
      </c>
      <c r="H132" s="59">
        <f t="shared" si="35"/>
        <v>-41169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x14ac:dyDescent="0.35">
      <c r="A133" s="9"/>
      <c r="B133" s="9"/>
      <c r="C133" s="17">
        <v>128</v>
      </c>
      <c r="D133" s="19" t="s">
        <v>384</v>
      </c>
      <c r="E133" s="46">
        <f>VLOOKUP($C133,Data!$A$4:$CD$158,2+Detail!$E$3)</f>
        <v>13.653063250918478</v>
      </c>
      <c r="G133" s="50">
        <f>VLOOKUP($C133,Data!$A$4:$CD$158,2+Detail!$G$3)</f>
        <v>11.386635477248944</v>
      </c>
      <c r="H133" s="60">
        <f t="shared" si="35"/>
        <v>2.266427773669534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x14ac:dyDescent="0.35">
      <c r="A134" s="9"/>
      <c r="B134" s="9"/>
      <c r="C134" s="17">
        <v>129</v>
      </c>
      <c r="D134" s="22"/>
      <c r="E134" s="29"/>
      <c r="G134" s="2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x14ac:dyDescent="0.35">
      <c r="A135" s="9"/>
      <c r="B135" s="9"/>
      <c r="C135" s="17">
        <v>130</v>
      </c>
      <c r="D135" s="52" t="s">
        <v>215</v>
      </c>
      <c r="E135" s="29"/>
      <c r="G135" s="2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x14ac:dyDescent="0.35">
      <c r="A136" s="9"/>
      <c r="B136" s="9"/>
      <c r="C136" s="16">
        <v>131</v>
      </c>
      <c r="D136" s="18" t="s">
        <v>220</v>
      </c>
      <c r="E136" s="44">
        <f>VLOOKUP($C136,Data!$A$4:$CD$158,2+Detail!$E$3)</f>
        <v>472</v>
      </c>
      <c r="G136" s="48">
        <f>VLOOKUP($C136,Data!$A$4:$CD$158,2+Detail!$G$3)</f>
        <v>28393</v>
      </c>
      <c r="H136" s="59">
        <f t="shared" ref="H136:H137" si="36">E136-G136</f>
        <v>-27921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x14ac:dyDescent="0.35">
      <c r="A137" s="9"/>
      <c r="B137" s="9"/>
      <c r="C137" s="17">
        <v>132</v>
      </c>
      <c r="D137" s="19" t="s">
        <v>221</v>
      </c>
      <c r="E137" s="46">
        <f>VLOOKUP($C137,Data!$A$4:$CD$158,2+Detail!$E$3)</f>
        <v>2.45692571963979</v>
      </c>
      <c r="G137" s="50">
        <f>VLOOKUP($C137,Data!$A$4:$CD$158,2+Detail!$G$3)</f>
        <v>3.5830248942810163</v>
      </c>
      <c r="H137" s="60">
        <f t="shared" si="36"/>
        <v>-1.1260991746412263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x14ac:dyDescent="0.35">
      <c r="A138" s="9"/>
      <c r="B138" s="9"/>
      <c r="C138" s="17">
        <v>133</v>
      </c>
      <c r="D138" s="22"/>
      <c r="E138" s="29"/>
      <c r="G138" s="2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x14ac:dyDescent="0.35">
      <c r="A139" s="9"/>
      <c r="B139" s="9"/>
      <c r="C139" s="17">
        <v>134</v>
      </c>
      <c r="D139" s="52" t="s">
        <v>214</v>
      </c>
      <c r="E139" s="29"/>
      <c r="G139" s="2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x14ac:dyDescent="0.35">
      <c r="A140" s="9"/>
      <c r="B140" s="9"/>
      <c r="C140" s="16">
        <v>135</v>
      </c>
      <c r="D140" s="34" t="s">
        <v>116</v>
      </c>
      <c r="E140" s="44">
        <f>VLOOKUP($C140,Data!$A$4:$CD$158,2+Detail!$E$3)</f>
        <v>3840</v>
      </c>
      <c r="G140" s="48">
        <f>VLOOKUP($C140,Data!$A$4:$CD$158,2+Detail!$G$3)</f>
        <v>146172</v>
      </c>
      <c r="H140" s="59">
        <f t="shared" ref="H140:H154" si="37">E140-G140</f>
        <v>-142332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x14ac:dyDescent="0.35">
      <c r="A141" s="9"/>
      <c r="B141" s="9"/>
      <c r="C141" s="16">
        <v>136</v>
      </c>
      <c r="D141" s="35" t="s">
        <v>117</v>
      </c>
      <c r="E141" s="44">
        <f>VLOOKUP($C141,Data!$A$4:$CD$158,2+Detail!$E$3)</f>
        <v>519</v>
      </c>
      <c r="G141" s="48">
        <f>VLOOKUP($C141,Data!$A$4:$CD$158,2+Detail!$G$3)</f>
        <v>15467</v>
      </c>
      <c r="H141" s="59">
        <f t="shared" si="37"/>
        <v>-14948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x14ac:dyDescent="0.35">
      <c r="A142" s="9"/>
      <c r="B142" s="9"/>
      <c r="C142" s="17">
        <v>137</v>
      </c>
      <c r="D142" s="35" t="s">
        <v>118</v>
      </c>
      <c r="E142" s="44">
        <f>VLOOKUP($C142,Data!$A$4:$CD$158,2+Detail!$E$3)</f>
        <v>1796</v>
      </c>
      <c r="G142" s="48">
        <f>VLOOKUP($C142,Data!$A$4:$CD$158,2+Detail!$G$3)</f>
        <v>52446</v>
      </c>
      <c r="H142" s="59">
        <f t="shared" si="37"/>
        <v>-50650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hidden="1" x14ac:dyDescent="0.35">
      <c r="A143" s="9"/>
      <c r="B143" s="9"/>
      <c r="C143" s="17">
        <v>138</v>
      </c>
      <c r="D143" s="35" t="s">
        <v>1</v>
      </c>
      <c r="E143" s="44">
        <f>VLOOKUP($C143,Data!$A$4:$CD$158,2+Detail!$E$3)</f>
        <v>5636</v>
      </c>
      <c r="G143" s="48">
        <f>VLOOKUP($C143,Data!$A$4:$CD$158,2+Detail!$G$3)</f>
        <v>198618</v>
      </c>
      <c r="H143" s="59">
        <f t="shared" si="37"/>
        <v>-192982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x14ac:dyDescent="0.35">
      <c r="A144" s="9"/>
      <c r="B144" s="9"/>
      <c r="C144" s="17">
        <v>139</v>
      </c>
      <c r="D144" s="36" t="s">
        <v>119</v>
      </c>
      <c r="E144" s="46">
        <f>VLOOKUP($C144,Data!$A$4:$CD$158,2+Detail!$E$3)</f>
        <v>11.906400550584996</v>
      </c>
      <c r="G144" s="50">
        <f>VLOOKUP($C144,Data!$A$4:$CD$158,2+Detail!$G$3)</f>
        <v>9.5688540513118738</v>
      </c>
      <c r="H144" s="60">
        <f t="shared" si="37"/>
        <v>2.3375464992731221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 x14ac:dyDescent="0.35">
      <c r="A145" s="9"/>
      <c r="B145" s="9"/>
      <c r="C145" s="16">
        <v>140</v>
      </c>
      <c r="D145" s="39" t="s">
        <v>120</v>
      </c>
      <c r="E145" s="44">
        <f>VLOOKUP($C145,Data!$A$4:$CD$158,2+Detail!$E$3)</f>
        <v>3322</v>
      </c>
      <c r="G145" s="48">
        <f>VLOOKUP($C145,Data!$A$4:$CD$158,2+Detail!$G$3)</f>
        <v>141895</v>
      </c>
      <c r="H145" s="59">
        <f t="shared" si="37"/>
        <v>-138573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x14ac:dyDescent="0.35">
      <c r="A146" s="9"/>
      <c r="B146" s="9"/>
      <c r="C146" s="17">
        <v>141</v>
      </c>
      <c r="D146" s="39" t="s">
        <v>121</v>
      </c>
      <c r="E146" s="44">
        <f>VLOOKUP($C146,Data!$A$4:$CD$158,2+Detail!$E$3)</f>
        <v>379</v>
      </c>
      <c r="G146" s="48">
        <f>VLOOKUP($C146,Data!$A$4:$CD$158,2+Detail!$G$3)</f>
        <v>11598</v>
      </c>
      <c r="H146" s="59">
        <f t="shared" si="37"/>
        <v>-11219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 x14ac:dyDescent="0.35">
      <c r="A147" s="9"/>
      <c r="B147" s="9"/>
      <c r="C147" s="17">
        <v>142</v>
      </c>
      <c r="D147" s="39" t="s">
        <v>122</v>
      </c>
      <c r="E147" s="44">
        <f>VLOOKUP($C147,Data!$A$4:$CD$158,2+Detail!$E$3)</f>
        <v>1778</v>
      </c>
      <c r="G147" s="48">
        <f>VLOOKUP($C147,Data!$A$4:$CD$158,2+Detail!$G$3)</f>
        <v>47679</v>
      </c>
      <c r="H147" s="59">
        <f t="shared" si="37"/>
        <v>-45901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 hidden="1" x14ac:dyDescent="0.35">
      <c r="A148" s="9"/>
      <c r="B148" s="9"/>
      <c r="C148" s="17">
        <v>143</v>
      </c>
      <c r="D148" s="39" t="s">
        <v>123</v>
      </c>
      <c r="E148" s="44">
        <f>VLOOKUP($C148,Data!$A$4:$CD$158,2+Detail!$E$3)</f>
        <v>5100</v>
      </c>
      <c r="G148" s="48">
        <f>VLOOKUP($C148,Data!$A$4:$CD$158,2+Detail!$G$3)</f>
        <v>189574</v>
      </c>
      <c r="H148" s="59">
        <f t="shared" si="37"/>
        <v>-184474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x14ac:dyDescent="0.35">
      <c r="A149" s="9"/>
      <c r="B149" s="9"/>
      <c r="C149" s="16">
        <v>144</v>
      </c>
      <c r="D149" s="40" t="s">
        <v>124</v>
      </c>
      <c r="E149" s="46">
        <f>VLOOKUP($C149,Data!$A$4:$CD$158,2+Detail!$E$3)</f>
        <v>10.240475547149419</v>
      </c>
      <c r="G149" s="50">
        <f>VLOOKUP($C149,Data!$A$4:$CD$158,2+Detail!$G$3)</f>
        <v>7.5560449010704067</v>
      </c>
      <c r="H149" s="60">
        <f t="shared" si="37"/>
        <v>2.6844306460790124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 x14ac:dyDescent="0.35">
      <c r="A150" s="9"/>
      <c r="B150" s="9"/>
      <c r="C150" s="16">
        <v>145</v>
      </c>
      <c r="D150" s="37" t="s">
        <v>125</v>
      </c>
      <c r="E150" s="44">
        <f>VLOOKUP($C150,Data!$A$4:$CD$158,2+Detail!$E$3)</f>
        <v>7156</v>
      </c>
      <c r="G150" s="48">
        <f>VLOOKUP($C150,Data!$A$4:$CD$158,2+Detail!$G$3)</f>
        <v>288066</v>
      </c>
      <c r="H150" s="59">
        <f t="shared" si="37"/>
        <v>-280910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1:23" x14ac:dyDescent="0.35">
      <c r="A151" s="9"/>
      <c r="B151" s="9"/>
      <c r="C151" s="17">
        <v>146</v>
      </c>
      <c r="D151" s="37" t="s">
        <v>126</v>
      </c>
      <c r="E151" s="44">
        <f>VLOOKUP($C151,Data!$A$4:$CD$158,2+Detail!$E$3)</f>
        <v>895</v>
      </c>
      <c r="G151" s="48">
        <f>VLOOKUP($C151,Data!$A$4:$CD$158,2+Detail!$G$3)</f>
        <v>27068</v>
      </c>
      <c r="H151" s="59">
        <f t="shared" si="37"/>
        <v>-26173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1:23" x14ac:dyDescent="0.35">
      <c r="A152" s="9"/>
      <c r="B152" s="9"/>
      <c r="C152" s="17">
        <v>147</v>
      </c>
      <c r="D152" s="37" t="s">
        <v>127</v>
      </c>
      <c r="E152" s="44">
        <f>VLOOKUP($C152,Data!$A$4:$CD$158,2+Detail!$E$3)</f>
        <v>3564</v>
      </c>
      <c r="G152" s="48">
        <f>VLOOKUP($C152,Data!$A$4:$CD$158,2+Detail!$G$3)</f>
        <v>100124</v>
      </c>
      <c r="H152" s="59">
        <f t="shared" si="37"/>
        <v>-96560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1:23" hidden="1" x14ac:dyDescent="0.35">
      <c r="A153" s="9"/>
      <c r="B153" s="9"/>
      <c r="C153" s="17">
        <v>148</v>
      </c>
      <c r="D153" s="37" t="s">
        <v>128</v>
      </c>
      <c r="E153" s="44">
        <f>VLOOKUP($C153,Data!$A$4:$CD$158,2+Detail!$E$3)</f>
        <v>10720</v>
      </c>
      <c r="G153" s="48">
        <f>VLOOKUP($C153,Data!$A$4:$CD$158,2+Detail!$G$3)</f>
        <v>388190</v>
      </c>
      <c r="H153" s="59">
        <f t="shared" si="37"/>
        <v>-377470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1:23" x14ac:dyDescent="0.35">
      <c r="A154" s="9"/>
      <c r="B154" s="9"/>
      <c r="C154" s="16">
        <v>149</v>
      </c>
      <c r="D154" s="38" t="s">
        <v>129</v>
      </c>
      <c r="E154" s="46">
        <f>VLOOKUP($C154,Data!$A$4:$CD$158,2+Detail!$E$3)</f>
        <v>11.116631474351012</v>
      </c>
      <c r="G154" s="50">
        <f>VLOOKUP($C154,Data!$A$4:$CD$158,2+Detail!$G$3)</f>
        <v>8.589361985694973</v>
      </c>
      <c r="H154" s="60">
        <f t="shared" si="37"/>
        <v>2.5272694886560387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1:23" x14ac:dyDescent="0.35">
      <c r="A155" s="9"/>
      <c r="B155" s="9"/>
      <c r="C155" s="17">
        <v>150</v>
      </c>
      <c r="D155" s="22"/>
      <c r="E155" s="29"/>
      <c r="G155" s="2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1:23" x14ac:dyDescent="0.35">
      <c r="A156" s="9"/>
      <c r="B156" s="9"/>
      <c r="C156" s="17">
        <v>151</v>
      </c>
      <c r="D156" s="52" t="s">
        <v>213</v>
      </c>
      <c r="E156" s="29"/>
      <c r="G156" s="2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 x14ac:dyDescent="0.35">
      <c r="A157" s="9"/>
      <c r="B157" s="9"/>
      <c r="C157" s="17">
        <v>152</v>
      </c>
      <c r="D157" s="32" t="s">
        <v>294</v>
      </c>
      <c r="E157" s="44">
        <f>VLOOKUP($C157,Data!$A$4:$CD$158,2+Detail!$E$3)</f>
        <v>34</v>
      </c>
      <c r="G157" s="48">
        <f>VLOOKUP($C157,Data!$A$4:$CD$158,2+Detail!$G$3)</f>
        <v>920</v>
      </c>
      <c r="H157" s="59">
        <f t="shared" ref="H157:H160" si="38">E157-G157</f>
        <v>-886</v>
      </c>
    </row>
    <row r="158" spans="1:23" x14ac:dyDescent="0.35">
      <c r="A158" s="9"/>
      <c r="B158" s="9"/>
      <c r="C158" s="16">
        <v>153</v>
      </c>
      <c r="D158" s="33" t="s">
        <v>295</v>
      </c>
      <c r="E158" s="44">
        <f>VLOOKUP($C158,Data!$A$4:$CD$158,2+Detail!$E$3)</f>
        <v>253</v>
      </c>
      <c r="G158" s="48">
        <f>VLOOKUP($C158,Data!$A$4:$CD$158,2+Detail!$G$3)</f>
        <v>6392</v>
      </c>
      <c r="H158" s="59">
        <f t="shared" si="38"/>
        <v>-6139</v>
      </c>
    </row>
    <row r="159" spans="1:23" x14ac:dyDescent="0.35">
      <c r="A159" s="9"/>
      <c r="B159" s="9"/>
      <c r="C159" s="16">
        <v>154</v>
      </c>
      <c r="D159" s="19" t="s">
        <v>298</v>
      </c>
      <c r="E159" s="46">
        <f>VLOOKUP($C159,Data!$A$4:$CD$158,2+Detail!$E$3)</f>
        <v>7.1747751368645094</v>
      </c>
      <c r="G159" s="50">
        <f>VLOOKUP($C159,Data!$A$4:$CD$158,2+Detail!$G$3)</f>
        <v>4.7492545169854372</v>
      </c>
      <c r="H159" s="60">
        <f t="shared" si="38"/>
        <v>2.4255206198790722</v>
      </c>
    </row>
    <row r="160" spans="1:23" x14ac:dyDescent="0.35">
      <c r="A160" s="9"/>
      <c r="B160" s="9"/>
      <c r="C160" s="17">
        <v>155</v>
      </c>
      <c r="D160" s="19" t="s">
        <v>299</v>
      </c>
      <c r="E160" s="46">
        <f>VLOOKUP($C160,Data!$A$4:$CD$158,2+Detail!$E$3)</f>
        <v>38.419495512329192</v>
      </c>
      <c r="G160" s="50">
        <f>VLOOKUP($C160,Data!$A$4:$CD$158,2+Detail!$G$3)</f>
        <v>27.629094891215445</v>
      </c>
      <c r="H160" s="60">
        <f t="shared" si="38"/>
        <v>10.790400621113747</v>
      </c>
    </row>
  </sheetData>
  <sheetProtection sheet="1" objects="1" scenarios="1"/>
  <mergeCells count="2">
    <mergeCell ref="H3:H5"/>
    <mergeCell ref="D1:H1"/>
  </mergeCells>
  <pageMargins left="0.39370078740157483" right="0.39370078740157483" top="0.74803149606299213" bottom="0.39370078740157483" header="0.31496062992125984" footer="0.31496062992125984"/>
  <pageSetup paperSize="9" scale="65" fitToHeight="2" orientation="portrait" verticalDpi="0" r:id="rId1"/>
  <rowBreaks count="1" manualBreakCount="1">
    <brk id="79" min="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</xdr:col>
                    <xdr:colOff>2139950</xdr:colOff>
                    <xdr:row>1</xdr:row>
                    <xdr:rowOff>184150</xdr:rowOff>
                  </from>
                  <to>
                    <xdr:col>4</xdr:col>
                    <xdr:colOff>1327150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6</xdr:col>
                    <xdr:colOff>6350</xdr:colOff>
                    <xdr:row>1</xdr:row>
                    <xdr:rowOff>177800</xdr:rowOff>
                  </from>
                  <to>
                    <xdr:col>7</xdr:col>
                    <xdr:colOff>0</xdr:colOff>
                    <xdr:row>3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  <pageSetUpPr fitToPage="1"/>
  </sheetPr>
  <dimension ref="A1:V159"/>
  <sheetViews>
    <sheetView showGridLines="0" showRowColHeaders="0" zoomScale="75" zoomScaleNormal="75" workbookViewId="0">
      <selection activeCell="Z4" sqref="Z4"/>
    </sheetView>
  </sheetViews>
  <sheetFormatPr defaultRowHeight="14.5" x14ac:dyDescent="0.35"/>
  <cols>
    <col min="1" max="1" width="5.1796875" customWidth="1"/>
    <col min="2" max="2" width="2.453125" bestFit="1" customWidth="1"/>
    <col min="3" max="3" width="16" bestFit="1" customWidth="1"/>
    <col min="8" max="11" width="12.453125" customWidth="1"/>
    <col min="12" max="12" width="13.08984375" customWidth="1"/>
    <col min="17" max="17" width="9.08984375"/>
    <col min="18" max="19" width="9.08984375" style="3"/>
    <col min="20" max="20" width="25.08984375" customWidth="1"/>
    <col min="21" max="21" width="9.08984375"/>
  </cols>
  <sheetData>
    <row r="1" spans="1:22" ht="38.25" customHeight="1" x14ac:dyDescent="0.35">
      <c r="B1" s="77" t="s">
        <v>380</v>
      </c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22" ht="8.25" customHeight="1" x14ac:dyDescent="0.35"/>
    <row r="3" spans="1:22" ht="6.75" customHeight="1" x14ac:dyDescent="0.35"/>
    <row r="4" spans="1:22" ht="18" customHeight="1" x14ac:dyDescent="0.35">
      <c r="D4" s="61">
        <v>108</v>
      </c>
      <c r="E4" s="61">
        <f>VLOOKUP(D4,$R$5:$T$151,2)</f>
        <v>113</v>
      </c>
    </row>
    <row r="5" spans="1:22" x14ac:dyDescent="0.35">
      <c r="A5" s="69"/>
      <c r="B5" s="70">
        <v>1</v>
      </c>
      <c r="C5" s="62" t="s">
        <v>42</v>
      </c>
      <c r="D5" s="71">
        <f>VLOOKUP($E$4,Data!$A$4:$CD$158,2+Comparison!$B5)</f>
        <v>8.5470085470085468</v>
      </c>
      <c r="E5" s="71">
        <f>D5+0.0001*B5</f>
        <v>8.5471085470085466</v>
      </c>
      <c r="F5" s="72">
        <f>RANK(E5,E$5:E$83)</f>
        <v>42</v>
      </c>
      <c r="G5" s="62" t="str">
        <f>VLOOKUP(MATCH($B5,$F$5:$F$83,0),$B$5:$D$83,2)</f>
        <v>Central Goldfields</v>
      </c>
      <c r="H5" s="71">
        <f>VLOOKUP(MATCH($B5,$F$5:$F$83,0),$B$5:$D$83,3)</f>
        <v>19.183673469387756</v>
      </c>
      <c r="I5" s="69"/>
      <c r="J5" s="69"/>
      <c r="K5" s="69"/>
      <c r="L5" s="69"/>
      <c r="M5" s="69"/>
      <c r="N5" s="69"/>
      <c r="O5" s="69"/>
      <c r="P5" s="69"/>
      <c r="Q5" s="69"/>
      <c r="R5" s="62">
        <v>1</v>
      </c>
      <c r="S5" s="62">
        <v>1</v>
      </c>
      <c r="T5" s="63" t="s">
        <v>131</v>
      </c>
      <c r="U5" s="69"/>
      <c r="V5" s="69"/>
    </row>
    <row r="6" spans="1:22" x14ac:dyDescent="0.35">
      <c r="A6" s="69"/>
      <c r="B6" s="70">
        <v>2</v>
      </c>
      <c r="C6" s="62" t="s">
        <v>35</v>
      </c>
      <c r="D6" s="71">
        <f>VLOOKUP($E$4,Data!$A$4:$CD$158,2+Comparison!$B6)</f>
        <v>16.736401673640167</v>
      </c>
      <c r="E6" s="71">
        <f t="shared" ref="E6:E69" si="0">D6+0.0001*B6</f>
        <v>16.736601673640166</v>
      </c>
      <c r="F6" s="72">
        <f t="shared" ref="F6:F69" si="1">RANK(E6,E$5:E$83)</f>
        <v>4</v>
      </c>
      <c r="G6" s="62" t="str">
        <f t="shared" ref="G6:G69" si="2">VLOOKUP(MATCH($B6,$F$5:$F$83,0),$B$5:$D$83,2)</f>
        <v>Gannawarra</v>
      </c>
      <c r="H6" s="71">
        <f t="shared" ref="H6:H69" si="3">VLOOKUP(MATCH($B6,$F$5:$F$83,0),$B$5:$D$83,3)</f>
        <v>18.617021276595743</v>
      </c>
      <c r="I6" s="69"/>
      <c r="J6" s="69"/>
      <c r="K6" s="69"/>
      <c r="L6" s="69"/>
      <c r="M6" s="69"/>
      <c r="N6" s="69"/>
      <c r="O6" s="69"/>
      <c r="P6" s="69"/>
      <c r="Q6" s="69"/>
      <c r="R6" s="62">
        <v>2</v>
      </c>
      <c r="S6" s="62">
        <v>2</v>
      </c>
      <c r="T6" s="64" t="s">
        <v>335</v>
      </c>
      <c r="U6" s="69"/>
      <c r="V6" s="69"/>
    </row>
    <row r="7" spans="1:22" x14ac:dyDescent="0.35">
      <c r="A7" s="69"/>
      <c r="B7" s="70">
        <v>3</v>
      </c>
      <c r="C7" s="62" t="s">
        <v>2</v>
      </c>
      <c r="D7" s="71">
        <f>VLOOKUP($E$4,Data!$A$4:$CD$158,2+Comparison!$B7)</f>
        <v>10.68835318036596</v>
      </c>
      <c r="E7" s="71">
        <f t="shared" si="0"/>
        <v>10.688653180365959</v>
      </c>
      <c r="F7" s="72">
        <f t="shared" si="1"/>
        <v>28</v>
      </c>
      <c r="G7" s="62" t="str">
        <f t="shared" si="2"/>
        <v>West Wimmera</v>
      </c>
      <c r="H7" s="71">
        <f t="shared" si="3"/>
        <v>18</v>
      </c>
      <c r="I7" s="69"/>
      <c r="J7" s="69"/>
      <c r="K7" s="69"/>
      <c r="L7" s="69"/>
      <c r="M7" s="69"/>
      <c r="N7" s="69"/>
      <c r="O7" s="69"/>
      <c r="P7" s="69"/>
      <c r="Q7" s="69"/>
      <c r="R7" s="62">
        <v>3</v>
      </c>
      <c r="S7" s="62">
        <v>3</v>
      </c>
      <c r="T7" s="64" t="s">
        <v>336</v>
      </c>
      <c r="U7" s="69"/>
      <c r="V7" s="69"/>
    </row>
    <row r="8" spans="1:22" x14ac:dyDescent="0.35">
      <c r="A8" s="69"/>
      <c r="B8" s="70">
        <v>4</v>
      </c>
      <c r="C8" s="62" t="s">
        <v>3</v>
      </c>
      <c r="D8" s="71">
        <f>VLOOKUP($E$4,Data!$A$4:$CD$158,2+Comparison!$B8)</f>
        <v>3.2621951219512195</v>
      </c>
      <c r="E8" s="71">
        <f t="shared" si="0"/>
        <v>3.2625951219512195</v>
      </c>
      <c r="F8" s="72">
        <f t="shared" si="1"/>
        <v>67</v>
      </c>
      <c r="G8" s="62" t="str">
        <f t="shared" si="2"/>
        <v>Ararat</v>
      </c>
      <c r="H8" s="71">
        <f t="shared" si="3"/>
        <v>16.736401673640167</v>
      </c>
      <c r="I8" s="69"/>
      <c r="J8" s="69"/>
      <c r="K8" s="69"/>
      <c r="L8" s="69"/>
      <c r="M8" s="69"/>
      <c r="N8" s="69"/>
      <c r="O8" s="69"/>
      <c r="P8" s="69"/>
      <c r="Q8" s="69"/>
      <c r="R8" s="62">
        <v>4</v>
      </c>
      <c r="S8" s="62">
        <v>5</v>
      </c>
      <c r="T8" s="65" t="s">
        <v>337</v>
      </c>
      <c r="U8" s="69"/>
      <c r="V8" s="69"/>
    </row>
    <row r="9" spans="1:22" x14ac:dyDescent="0.35">
      <c r="A9" s="69"/>
      <c r="B9" s="70">
        <v>5</v>
      </c>
      <c r="C9" s="62" t="s">
        <v>43</v>
      </c>
      <c r="D9" s="71">
        <f>VLOOKUP($E$4,Data!$A$4:$CD$158,2+Comparison!$B9)</f>
        <v>14.0625</v>
      </c>
      <c r="E9" s="71">
        <f t="shared" si="0"/>
        <v>14.063000000000001</v>
      </c>
      <c r="F9" s="72">
        <f t="shared" si="1"/>
        <v>13</v>
      </c>
      <c r="G9" s="62" t="str">
        <f t="shared" si="2"/>
        <v>Latrobe</v>
      </c>
      <c r="H9" s="71">
        <f t="shared" si="3"/>
        <v>16.142131979695431</v>
      </c>
      <c r="I9" s="69"/>
      <c r="J9" s="69"/>
      <c r="K9" s="69"/>
      <c r="L9" s="69"/>
      <c r="M9" s="69"/>
      <c r="N9" s="69"/>
      <c r="O9" s="69"/>
      <c r="P9" s="69"/>
      <c r="Q9" s="69"/>
      <c r="R9" s="62">
        <v>5</v>
      </c>
      <c r="S9" s="62">
        <v>6</v>
      </c>
      <c r="T9" s="65" t="s">
        <v>338</v>
      </c>
      <c r="U9" s="69"/>
      <c r="V9" s="69"/>
    </row>
    <row r="10" spans="1:22" x14ac:dyDescent="0.35">
      <c r="A10" s="69"/>
      <c r="B10" s="70">
        <v>6</v>
      </c>
      <c r="C10" s="62" t="s">
        <v>44</v>
      </c>
      <c r="D10" s="71">
        <f>VLOOKUP($E$4,Data!$A$4:$CD$158,2+Comparison!$B10)</f>
        <v>10.254545454545456</v>
      </c>
      <c r="E10" s="71">
        <f t="shared" si="0"/>
        <v>10.255145454545456</v>
      </c>
      <c r="F10" s="72">
        <f t="shared" si="1"/>
        <v>32</v>
      </c>
      <c r="G10" s="62" t="str">
        <f t="shared" si="2"/>
        <v>Wangaratta</v>
      </c>
      <c r="H10" s="71">
        <f t="shared" si="3"/>
        <v>15.259740259740258</v>
      </c>
      <c r="I10" s="69"/>
      <c r="J10" s="69"/>
      <c r="K10" s="69"/>
      <c r="L10" s="69"/>
      <c r="M10" s="69"/>
      <c r="N10" s="69"/>
      <c r="O10" s="69"/>
      <c r="P10" s="69"/>
      <c r="Q10" s="69"/>
      <c r="R10" s="62">
        <v>6</v>
      </c>
      <c r="S10" s="62">
        <v>7</v>
      </c>
      <c r="T10" s="62"/>
      <c r="U10" s="69"/>
      <c r="V10" s="69"/>
    </row>
    <row r="11" spans="1:22" x14ac:dyDescent="0.35">
      <c r="A11" s="69"/>
      <c r="B11" s="70">
        <v>7</v>
      </c>
      <c r="C11" s="62" t="s">
        <v>4</v>
      </c>
      <c r="D11" s="71">
        <f>VLOOKUP($E$4,Data!$A$4:$CD$158,2+Comparison!$B11)</f>
        <v>1.9591496456857025</v>
      </c>
      <c r="E11" s="71">
        <f t="shared" si="0"/>
        <v>1.9598496456857024</v>
      </c>
      <c r="F11" s="72">
        <f t="shared" si="1"/>
        <v>75</v>
      </c>
      <c r="G11" s="62" t="str">
        <f t="shared" si="2"/>
        <v>Benalla</v>
      </c>
      <c r="H11" s="71">
        <f t="shared" si="3"/>
        <v>15.209125475285171</v>
      </c>
      <c r="I11" s="69"/>
      <c r="J11" s="69"/>
      <c r="K11" s="69"/>
      <c r="L11" s="69"/>
      <c r="M11" s="69"/>
      <c r="N11" s="69"/>
      <c r="O11" s="69"/>
      <c r="P11" s="69"/>
      <c r="Q11" s="69"/>
      <c r="R11" s="62">
        <v>7</v>
      </c>
      <c r="S11" s="62">
        <v>8</v>
      </c>
      <c r="T11" s="63" t="s">
        <v>109</v>
      </c>
      <c r="U11" s="69"/>
      <c r="V11" s="69"/>
    </row>
    <row r="12" spans="1:22" x14ac:dyDescent="0.35">
      <c r="A12" s="69"/>
      <c r="B12" s="70">
        <v>8</v>
      </c>
      <c r="C12" s="62" t="s">
        <v>36</v>
      </c>
      <c r="D12" s="71">
        <f>VLOOKUP($E$4,Data!$A$4:$CD$158,2+Comparison!$B12)</f>
        <v>15.209125475285171</v>
      </c>
      <c r="E12" s="71">
        <f t="shared" si="0"/>
        <v>15.209925475285171</v>
      </c>
      <c r="F12" s="72">
        <f t="shared" si="1"/>
        <v>7</v>
      </c>
      <c r="G12" s="62" t="str">
        <f t="shared" si="2"/>
        <v>Mildura</v>
      </c>
      <c r="H12" s="71">
        <f t="shared" si="3"/>
        <v>15.188076650106458</v>
      </c>
      <c r="I12" s="69"/>
      <c r="J12" s="69"/>
      <c r="K12" s="69"/>
      <c r="L12" s="69"/>
      <c r="M12" s="69"/>
      <c r="N12" s="69"/>
      <c r="O12" s="69"/>
      <c r="P12" s="69"/>
      <c r="Q12" s="69"/>
      <c r="R12" s="62">
        <v>8</v>
      </c>
      <c r="S12" s="62">
        <v>10</v>
      </c>
      <c r="T12" s="64" t="s">
        <v>278</v>
      </c>
      <c r="U12" s="69"/>
      <c r="V12" s="69"/>
    </row>
    <row r="13" spans="1:22" x14ac:dyDescent="0.35">
      <c r="A13" s="69"/>
      <c r="B13" s="70">
        <v>9</v>
      </c>
      <c r="C13" s="62" t="s">
        <v>5</v>
      </c>
      <c r="D13" s="71">
        <f>VLOOKUP($E$4,Data!$A$4:$CD$158,2+Comparison!$B13)</f>
        <v>1.0821778829895163</v>
      </c>
      <c r="E13" s="71">
        <f t="shared" si="0"/>
        <v>1.0830778829895162</v>
      </c>
      <c r="F13" s="72">
        <f t="shared" si="1"/>
        <v>79</v>
      </c>
      <c r="G13" s="62" t="str">
        <f t="shared" si="2"/>
        <v>Pyrenees</v>
      </c>
      <c r="H13" s="71">
        <f t="shared" si="3"/>
        <v>14.960629921259844</v>
      </c>
      <c r="I13" s="69"/>
      <c r="J13" s="69"/>
      <c r="K13" s="69"/>
      <c r="L13" s="69"/>
      <c r="M13" s="69"/>
      <c r="N13" s="69"/>
      <c r="O13" s="69"/>
      <c r="P13" s="69"/>
      <c r="Q13" s="69"/>
      <c r="R13" s="62">
        <v>9</v>
      </c>
      <c r="S13" s="62">
        <v>11</v>
      </c>
      <c r="T13" s="65" t="s">
        <v>279</v>
      </c>
      <c r="U13" s="69"/>
      <c r="V13" s="69"/>
    </row>
    <row r="14" spans="1:22" x14ac:dyDescent="0.35">
      <c r="A14" s="69"/>
      <c r="B14" s="70">
        <v>10</v>
      </c>
      <c r="C14" s="62" t="s">
        <v>6</v>
      </c>
      <c r="D14" s="71">
        <f>VLOOKUP($E$4,Data!$A$4:$CD$158,2+Comparison!$B14)</f>
        <v>4.9205020920502092</v>
      </c>
      <c r="E14" s="71">
        <f t="shared" si="0"/>
        <v>4.9215020920502095</v>
      </c>
      <c r="F14" s="72">
        <f t="shared" si="1"/>
        <v>61</v>
      </c>
      <c r="G14" s="62" t="str">
        <f t="shared" si="2"/>
        <v>Campaspe</v>
      </c>
      <c r="H14" s="71">
        <f t="shared" si="3"/>
        <v>14.302059496567507</v>
      </c>
      <c r="I14" s="69"/>
      <c r="J14" s="69"/>
      <c r="K14" s="69"/>
      <c r="L14" s="69"/>
      <c r="M14" s="69"/>
      <c r="N14" s="69"/>
      <c r="O14" s="69"/>
      <c r="P14" s="69"/>
      <c r="Q14" s="69"/>
      <c r="R14" s="62">
        <v>10</v>
      </c>
      <c r="S14" s="62">
        <v>12</v>
      </c>
      <c r="T14" s="62"/>
      <c r="U14" s="69"/>
      <c r="V14" s="69"/>
    </row>
    <row r="15" spans="1:22" x14ac:dyDescent="0.35">
      <c r="A15" s="69"/>
      <c r="B15" s="70">
        <v>11</v>
      </c>
      <c r="C15" s="62" t="s">
        <v>45</v>
      </c>
      <c r="D15" s="71">
        <f>VLOOKUP($E$4,Data!$A$4:$CD$158,2+Comparison!$B15)</f>
        <v>7.1428571428571423</v>
      </c>
      <c r="E15" s="71">
        <f t="shared" si="0"/>
        <v>7.1439571428571425</v>
      </c>
      <c r="F15" s="72">
        <f t="shared" si="1"/>
        <v>52</v>
      </c>
      <c r="G15" s="62" t="str">
        <f t="shared" si="2"/>
        <v>Murrindindi</v>
      </c>
      <c r="H15" s="71">
        <f t="shared" si="3"/>
        <v>14.23076923076923</v>
      </c>
      <c r="I15" s="69"/>
      <c r="J15" s="69"/>
      <c r="K15" s="69"/>
      <c r="L15" s="69"/>
      <c r="M15" s="69"/>
      <c r="N15" s="69"/>
      <c r="O15" s="69"/>
      <c r="P15" s="69"/>
      <c r="Q15" s="69"/>
      <c r="R15" s="62">
        <v>11</v>
      </c>
      <c r="S15" s="62">
        <v>13</v>
      </c>
      <c r="T15" s="63" t="s">
        <v>110</v>
      </c>
      <c r="U15" s="69"/>
      <c r="V15" s="69"/>
    </row>
    <row r="16" spans="1:22" x14ac:dyDescent="0.35">
      <c r="A16" s="69"/>
      <c r="B16" s="70">
        <v>12</v>
      </c>
      <c r="C16" s="62" t="s">
        <v>46</v>
      </c>
      <c r="D16" s="71">
        <f>VLOOKUP($E$4,Data!$A$4:$CD$158,2+Comparison!$B16)</f>
        <v>14.302059496567507</v>
      </c>
      <c r="E16" s="71">
        <f t="shared" si="0"/>
        <v>14.303259496567508</v>
      </c>
      <c r="F16" s="72">
        <f t="shared" si="1"/>
        <v>10</v>
      </c>
      <c r="G16" s="62" t="str">
        <f t="shared" si="2"/>
        <v>Northern Grampians</v>
      </c>
      <c r="H16" s="71">
        <f t="shared" si="3"/>
        <v>14.227642276422763</v>
      </c>
      <c r="I16" s="69"/>
      <c r="J16" s="69"/>
      <c r="K16" s="69"/>
      <c r="L16" s="69"/>
      <c r="M16" s="69"/>
      <c r="N16" s="69"/>
      <c r="O16" s="69"/>
      <c r="P16" s="69"/>
      <c r="Q16" s="69"/>
      <c r="R16" s="62">
        <v>12</v>
      </c>
      <c r="S16" s="62">
        <v>14</v>
      </c>
      <c r="T16" s="64" t="s">
        <v>280</v>
      </c>
      <c r="U16" s="69"/>
      <c r="V16" s="69"/>
    </row>
    <row r="17" spans="1:22" x14ac:dyDescent="0.35">
      <c r="A17" s="69"/>
      <c r="B17" s="70">
        <v>13</v>
      </c>
      <c r="C17" s="62" t="s">
        <v>47</v>
      </c>
      <c r="D17" s="71">
        <f>VLOOKUP($E$4,Data!$A$4:$CD$158,2+Comparison!$B17)</f>
        <v>9.1426858513189444</v>
      </c>
      <c r="E17" s="71">
        <f t="shared" si="0"/>
        <v>9.1439858513189449</v>
      </c>
      <c r="F17" s="72">
        <f t="shared" si="1"/>
        <v>34</v>
      </c>
      <c r="G17" s="62" t="str">
        <f t="shared" si="2"/>
        <v>Bass Coast</v>
      </c>
      <c r="H17" s="71">
        <f t="shared" si="3"/>
        <v>14.0625</v>
      </c>
      <c r="I17" s="69"/>
      <c r="J17" s="69"/>
      <c r="K17" s="69"/>
      <c r="L17" s="69"/>
      <c r="M17" s="69"/>
      <c r="N17" s="69"/>
      <c r="O17" s="69"/>
      <c r="P17" s="69"/>
      <c r="Q17" s="69"/>
      <c r="R17" s="62">
        <v>13</v>
      </c>
      <c r="S17" s="62">
        <v>16</v>
      </c>
      <c r="T17" s="65" t="s">
        <v>281</v>
      </c>
      <c r="U17" s="69"/>
      <c r="V17" s="69"/>
    </row>
    <row r="18" spans="1:22" x14ac:dyDescent="0.35">
      <c r="A18" s="69"/>
      <c r="B18" s="70">
        <v>14</v>
      </c>
      <c r="C18" s="62" t="s">
        <v>7</v>
      </c>
      <c r="D18" s="71">
        <f>VLOOKUP($E$4,Data!$A$4:$CD$158,2+Comparison!$B18)</f>
        <v>7.8815530506351763</v>
      </c>
      <c r="E18" s="71">
        <f t="shared" si="0"/>
        <v>7.8829530506351766</v>
      </c>
      <c r="F18" s="72">
        <f t="shared" si="1"/>
        <v>46</v>
      </c>
      <c r="G18" s="62" t="str">
        <f t="shared" si="2"/>
        <v>Glenelg</v>
      </c>
      <c r="H18" s="71">
        <f t="shared" si="3"/>
        <v>13.966480446927374</v>
      </c>
      <c r="I18" s="69"/>
      <c r="J18" s="69"/>
      <c r="K18" s="69"/>
      <c r="L18" s="69"/>
      <c r="M18" s="69"/>
      <c r="N18" s="69"/>
      <c r="O18" s="69"/>
      <c r="P18" s="69"/>
      <c r="Q18" s="69"/>
      <c r="R18" s="62">
        <v>14</v>
      </c>
      <c r="S18" s="62">
        <v>17</v>
      </c>
      <c r="T18" s="62"/>
      <c r="U18" s="69"/>
      <c r="V18" s="69"/>
    </row>
    <row r="19" spans="1:22" x14ac:dyDescent="0.35">
      <c r="A19" s="69"/>
      <c r="B19" s="70">
        <v>15</v>
      </c>
      <c r="C19" s="62" t="s">
        <v>48</v>
      </c>
      <c r="D19" s="71">
        <f>VLOOKUP($E$4,Data!$A$4:$CD$158,2+Comparison!$B19)</f>
        <v>19.183673469387756</v>
      </c>
      <c r="E19" s="71">
        <f t="shared" si="0"/>
        <v>19.185173469387756</v>
      </c>
      <c r="F19" s="72">
        <f t="shared" si="1"/>
        <v>1</v>
      </c>
      <c r="G19" s="62" t="str">
        <f t="shared" si="2"/>
        <v>East Gippsland</v>
      </c>
      <c r="H19" s="71">
        <f t="shared" si="3"/>
        <v>13.642052565707132</v>
      </c>
      <c r="I19" s="69"/>
      <c r="J19" s="69"/>
      <c r="K19" s="69"/>
      <c r="L19" s="69"/>
      <c r="M19" s="69"/>
      <c r="N19" s="69"/>
      <c r="O19" s="69"/>
      <c r="P19" s="69"/>
      <c r="Q19" s="69"/>
      <c r="R19" s="62">
        <v>15</v>
      </c>
      <c r="S19" s="62">
        <v>18</v>
      </c>
      <c r="T19" s="63" t="s">
        <v>204</v>
      </c>
      <c r="U19" s="69"/>
      <c r="V19" s="69"/>
    </row>
    <row r="20" spans="1:22" x14ac:dyDescent="0.35">
      <c r="A20" s="69"/>
      <c r="B20" s="70">
        <v>16</v>
      </c>
      <c r="C20" s="62" t="s">
        <v>49</v>
      </c>
      <c r="D20" s="71">
        <f>VLOOKUP($E$4,Data!$A$4:$CD$158,2+Comparison!$B20)</f>
        <v>10.698689956331878</v>
      </c>
      <c r="E20" s="71">
        <f t="shared" si="0"/>
        <v>10.700289956331877</v>
      </c>
      <c r="F20" s="72">
        <f t="shared" si="1"/>
        <v>27</v>
      </c>
      <c r="G20" s="62" t="str">
        <f t="shared" si="2"/>
        <v>Wellington</v>
      </c>
      <c r="H20" s="71">
        <f t="shared" si="3"/>
        <v>13.412017167381974</v>
      </c>
      <c r="I20" s="69"/>
      <c r="J20" s="69"/>
      <c r="K20" s="69"/>
      <c r="L20" s="69"/>
      <c r="M20" s="69"/>
      <c r="N20" s="69"/>
      <c r="O20" s="69"/>
      <c r="P20" s="69"/>
      <c r="Q20" s="69"/>
      <c r="R20" s="62">
        <v>16</v>
      </c>
      <c r="S20" s="62">
        <v>19</v>
      </c>
      <c r="T20" s="62" t="s">
        <v>259</v>
      </c>
      <c r="U20" s="69"/>
      <c r="V20" s="69"/>
    </row>
    <row r="21" spans="1:22" x14ac:dyDescent="0.35">
      <c r="A21" s="69"/>
      <c r="B21" s="70">
        <v>17</v>
      </c>
      <c r="C21" s="62" t="s">
        <v>50</v>
      </c>
      <c r="D21" s="71">
        <f>VLOOKUP($E$4,Data!$A$4:$CD$158,2+Comparison!$B21)</f>
        <v>8.1967213114754092</v>
      </c>
      <c r="E21" s="71">
        <f t="shared" si="0"/>
        <v>8.1984213114754088</v>
      </c>
      <c r="F21" s="72">
        <f t="shared" si="1"/>
        <v>45</v>
      </c>
      <c r="G21" s="62" t="str">
        <f t="shared" si="2"/>
        <v>Strathbogie</v>
      </c>
      <c r="H21" s="71">
        <f t="shared" si="3"/>
        <v>13.071895424836603</v>
      </c>
      <c r="I21" s="69"/>
      <c r="J21" s="69"/>
      <c r="K21" s="69"/>
      <c r="L21" s="69"/>
      <c r="M21" s="69"/>
      <c r="N21" s="69"/>
      <c r="O21" s="69"/>
      <c r="P21" s="69"/>
      <c r="Q21" s="69"/>
      <c r="R21" s="62">
        <v>17</v>
      </c>
      <c r="S21" s="62">
        <v>20</v>
      </c>
      <c r="T21" s="62" t="s">
        <v>250</v>
      </c>
      <c r="U21" s="69"/>
      <c r="V21" s="69"/>
    </row>
    <row r="22" spans="1:22" x14ac:dyDescent="0.35">
      <c r="A22" s="69"/>
      <c r="B22" s="70">
        <v>18</v>
      </c>
      <c r="C22" s="62" t="s">
        <v>8</v>
      </c>
      <c r="D22" s="71">
        <f>VLOOKUP($E$4,Data!$A$4:$CD$158,2+Comparison!$B22)</f>
        <v>3.6506159014557671</v>
      </c>
      <c r="E22" s="71">
        <f t="shared" si="0"/>
        <v>3.6524159014557669</v>
      </c>
      <c r="F22" s="72">
        <f t="shared" si="1"/>
        <v>64</v>
      </c>
      <c r="G22" s="62" t="str">
        <f t="shared" si="2"/>
        <v>Wodonga</v>
      </c>
      <c r="H22" s="71">
        <f t="shared" si="3"/>
        <v>12.259194395796849</v>
      </c>
      <c r="I22" s="69"/>
      <c r="J22" s="69"/>
      <c r="K22" s="69"/>
      <c r="L22" s="69"/>
      <c r="M22" s="69"/>
      <c r="N22" s="69"/>
      <c r="O22" s="69"/>
      <c r="P22" s="69"/>
      <c r="Q22" s="69"/>
      <c r="R22" s="62">
        <v>18</v>
      </c>
      <c r="S22" s="62">
        <v>21</v>
      </c>
      <c r="T22" s="62" t="s">
        <v>276</v>
      </c>
      <c r="U22" s="69"/>
      <c r="V22" s="69"/>
    </row>
    <row r="23" spans="1:22" x14ac:dyDescent="0.35">
      <c r="A23" s="69"/>
      <c r="B23" s="70">
        <v>19</v>
      </c>
      <c r="C23" s="62" t="s">
        <v>51</v>
      </c>
      <c r="D23" s="71">
        <f>VLOOKUP($E$4,Data!$A$4:$CD$158,2+Comparison!$B23)</f>
        <v>13.642052565707132</v>
      </c>
      <c r="E23" s="71">
        <f t="shared" si="0"/>
        <v>13.643952565707131</v>
      </c>
      <c r="F23" s="72">
        <f t="shared" si="1"/>
        <v>15</v>
      </c>
      <c r="G23" s="62" t="str">
        <f t="shared" si="2"/>
        <v>Yarriambiack</v>
      </c>
      <c r="H23" s="71">
        <f t="shared" si="3"/>
        <v>12.244897959183673</v>
      </c>
      <c r="I23" s="69"/>
      <c r="J23" s="69"/>
      <c r="K23" s="69"/>
      <c r="L23" s="69"/>
      <c r="M23" s="69"/>
      <c r="N23" s="69"/>
      <c r="O23" s="69"/>
      <c r="P23" s="69"/>
      <c r="Q23" s="69"/>
      <c r="R23" s="62">
        <v>19</v>
      </c>
      <c r="S23" s="62">
        <v>22</v>
      </c>
      <c r="T23" s="62" t="s">
        <v>270</v>
      </c>
      <c r="U23" s="69"/>
      <c r="V23" s="69"/>
    </row>
    <row r="24" spans="1:22" x14ac:dyDescent="0.35">
      <c r="A24" s="69"/>
      <c r="B24" s="70">
        <v>20</v>
      </c>
      <c r="C24" s="62" t="s">
        <v>9</v>
      </c>
      <c r="D24" s="71">
        <f>VLOOKUP($E$4,Data!$A$4:$CD$158,2+Comparison!$B24)</f>
        <v>8.9544089544089545</v>
      </c>
      <c r="E24" s="71">
        <f t="shared" si="0"/>
        <v>8.9564089544089551</v>
      </c>
      <c r="F24" s="72">
        <f t="shared" si="1"/>
        <v>40</v>
      </c>
      <c r="G24" s="62" t="str">
        <f t="shared" si="2"/>
        <v>Greater Shepparton</v>
      </c>
      <c r="H24" s="71">
        <f t="shared" si="3"/>
        <v>12.197928653624857</v>
      </c>
      <c r="I24" s="69"/>
      <c r="J24" s="69"/>
      <c r="K24" s="69"/>
      <c r="L24" s="69"/>
      <c r="M24" s="69"/>
      <c r="N24" s="69"/>
      <c r="O24" s="69"/>
      <c r="P24" s="69"/>
      <c r="Q24" s="69"/>
      <c r="R24" s="62">
        <v>20</v>
      </c>
      <c r="S24" s="62">
        <v>23</v>
      </c>
      <c r="T24" s="62" t="s">
        <v>251</v>
      </c>
      <c r="U24" s="69"/>
      <c r="V24" s="69"/>
    </row>
    <row r="25" spans="1:22" x14ac:dyDescent="0.35">
      <c r="A25" s="69"/>
      <c r="B25" s="70">
        <v>21</v>
      </c>
      <c r="C25" s="62" t="s">
        <v>52</v>
      </c>
      <c r="D25" s="71">
        <f>VLOOKUP($E$4,Data!$A$4:$CD$158,2+Comparison!$B25)</f>
        <v>18.617021276595743</v>
      </c>
      <c r="E25" s="71">
        <f t="shared" si="0"/>
        <v>18.619121276595742</v>
      </c>
      <c r="F25" s="72">
        <f t="shared" si="1"/>
        <v>2</v>
      </c>
      <c r="G25" s="62" t="str">
        <f t="shared" si="2"/>
        <v>Moira</v>
      </c>
      <c r="H25" s="71">
        <f t="shared" si="3"/>
        <v>11.979166666666668</v>
      </c>
      <c r="I25" s="69"/>
      <c r="J25" s="69"/>
      <c r="K25" s="69"/>
      <c r="L25" s="69"/>
      <c r="M25" s="69"/>
      <c r="N25" s="69"/>
      <c r="O25" s="69"/>
      <c r="P25" s="69"/>
      <c r="Q25" s="69"/>
      <c r="R25" s="62">
        <v>21</v>
      </c>
      <c r="S25" s="62">
        <v>24</v>
      </c>
      <c r="T25" s="62" t="s">
        <v>273</v>
      </c>
      <c r="U25" s="69"/>
      <c r="V25" s="69"/>
    </row>
    <row r="26" spans="1:22" x14ac:dyDescent="0.35">
      <c r="A26" s="69"/>
      <c r="B26" s="70">
        <v>22</v>
      </c>
      <c r="C26" s="62" t="s">
        <v>10</v>
      </c>
      <c r="D26" s="71">
        <f>VLOOKUP($E$4,Data!$A$4:$CD$158,2+Comparison!$B26)</f>
        <v>2.0520741394527802</v>
      </c>
      <c r="E26" s="71">
        <f t="shared" si="0"/>
        <v>2.0542741394527804</v>
      </c>
      <c r="F26" s="72">
        <f t="shared" si="1"/>
        <v>74</v>
      </c>
      <c r="G26" s="62" t="str">
        <f t="shared" si="2"/>
        <v>Mitchell</v>
      </c>
      <c r="H26" s="71">
        <f t="shared" si="3"/>
        <v>11.475409836065573</v>
      </c>
      <c r="I26" s="69"/>
      <c r="J26" s="69"/>
      <c r="K26" s="69"/>
      <c r="L26" s="69"/>
      <c r="M26" s="69"/>
      <c r="N26" s="69"/>
      <c r="O26" s="69"/>
      <c r="P26" s="69"/>
      <c r="Q26" s="69"/>
      <c r="R26" s="62">
        <v>22</v>
      </c>
      <c r="S26" s="62">
        <v>25</v>
      </c>
      <c r="T26" s="62" t="s">
        <v>254</v>
      </c>
      <c r="U26" s="69"/>
      <c r="V26" s="69"/>
    </row>
    <row r="27" spans="1:22" x14ac:dyDescent="0.35">
      <c r="A27" s="69"/>
      <c r="B27" s="70">
        <v>23</v>
      </c>
      <c r="C27" s="62" t="s">
        <v>53</v>
      </c>
      <c r="D27" s="71">
        <f>VLOOKUP($E$4,Data!$A$4:$CD$158,2+Comparison!$B27)</f>
        <v>13.966480446927374</v>
      </c>
      <c r="E27" s="71">
        <f t="shared" si="0"/>
        <v>13.968780446927374</v>
      </c>
      <c r="F27" s="72">
        <f t="shared" si="1"/>
        <v>14</v>
      </c>
      <c r="G27" s="62" t="str">
        <f t="shared" si="2"/>
        <v>Horsham</v>
      </c>
      <c r="H27" s="71">
        <f t="shared" si="3"/>
        <v>11.423220973782772</v>
      </c>
      <c r="I27" s="69"/>
      <c r="J27" s="69"/>
      <c r="K27" s="69"/>
      <c r="L27" s="69"/>
      <c r="M27" s="69"/>
      <c r="N27" s="69"/>
      <c r="O27" s="69"/>
      <c r="P27" s="69"/>
      <c r="Q27" s="69"/>
      <c r="R27" s="62">
        <v>23</v>
      </c>
      <c r="S27" s="62">
        <v>26</v>
      </c>
      <c r="T27" s="62" t="s">
        <v>274</v>
      </c>
      <c r="U27" s="69"/>
      <c r="V27" s="69"/>
    </row>
    <row r="28" spans="1:22" x14ac:dyDescent="0.35">
      <c r="A28" s="69"/>
      <c r="B28" s="70">
        <v>24</v>
      </c>
      <c r="C28" s="62" t="s">
        <v>54</v>
      </c>
      <c r="D28" s="71">
        <f>VLOOKUP($E$4,Data!$A$4:$CD$158,2+Comparison!$B28)</f>
        <v>8.3673469387755102</v>
      </c>
      <c r="E28" s="71">
        <f t="shared" si="0"/>
        <v>8.3697469387755099</v>
      </c>
      <c r="F28" s="72">
        <f t="shared" si="1"/>
        <v>44</v>
      </c>
      <c r="G28" s="62" t="str">
        <f t="shared" si="2"/>
        <v>Mansfield</v>
      </c>
      <c r="H28" s="71">
        <f t="shared" si="3"/>
        <v>11.023622047244094</v>
      </c>
      <c r="I28" s="69"/>
      <c r="J28" s="69"/>
      <c r="K28" s="69"/>
      <c r="L28" s="69"/>
      <c r="M28" s="69"/>
      <c r="N28" s="69"/>
      <c r="O28" s="69"/>
      <c r="P28" s="69"/>
      <c r="Q28" s="69"/>
      <c r="R28" s="62">
        <v>24</v>
      </c>
      <c r="S28" s="62">
        <v>27</v>
      </c>
      <c r="T28" s="62" t="s">
        <v>339</v>
      </c>
      <c r="U28" s="69"/>
      <c r="V28" s="69"/>
    </row>
    <row r="29" spans="1:22" x14ac:dyDescent="0.35">
      <c r="A29" s="69"/>
      <c r="B29" s="70">
        <v>25</v>
      </c>
      <c r="C29" s="62" t="s">
        <v>11</v>
      </c>
      <c r="D29" s="71">
        <f>VLOOKUP($E$4,Data!$A$4:$CD$158,2+Comparison!$B29)</f>
        <v>10.870818915801616</v>
      </c>
      <c r="E29" s="71">
        <f t="shared" si="0"/>
        <v>10.873318915801615</v>
      </c>
      <c r="F29" s="72">
        <f t="shared" si="1"/>
        <v>25</v>
      </c>
      <c r="G29" s="62" t="str">
        <f t="shared" si="2"/>
        <v>Greater Bendigo</v>
      </c>
      <c r="H29" s="71">
        <f t="shared" si="3"/>
        <v>10.870818915801616</v>
      </c>
      <c r="I29" s="69"/>
      <c r="J29" s="69"/>
      <c r="K29" s="69"/>
      <c r="L29" s="69"/>
      <c r="M29" s="69"/>
      <c r="N29" s="69"/>
      <c r="O29" s="69"/>
      <c r="P29" s="69"/>
      <c r="Q29" s="69"/>
      <c r="R29" s="62">
        <v>25</v>
      </c>
      <c r="S29" s="62">
        <v>28</v>
      </c>
      <c r="T29" s="62" t="s">
        <v>264</v>
      </c>
      <c r="U29" s="69"/>
      <c r="V29" s="69"/>
    </row>
    <row r="30" spans="1:22" x14ac:dyDescent="0.35">
      <c r="A30" s="69"/>
      <c r="B30" s="70">
        <v>26</v>
      </c>
      <c r="C30" s="62" t="s">
        <v>12</v>
      </c>
      <c r="D30" s="71">
        <f>VLOOKUP($E$4,Data!$A$4:$CD$158,2+Comparison!$B30)</f>
        <v>7.2241853160581071</v>
      </c>
      <c r="E30" s="71">
        <f t="shared" si="0"/>
        <v>7.2267853160581073</v>
      </c>
      <c r="F30" s="72">
        <f t="shared" si="1"/>
        <v>50</v>
      </c>
      <c r="G30" s="62" t="str">
        <f t="shared" si="2"/>
        <v>Mount Alexander</v>
      </c>
      <c r="H30" s="71">
        <f t="shared" si="3"/>
        <v>10.78838174273859</v>
      </c>
      <c r="I30" s="69"/>
      <c r="J30" s="69"/>
      <c r="K30" s="69"/>
      <c r="L30" s="69"/>
      <c r="M30" s="69"/>
      <c r="N30" s="69"/>
      <c r="O30" s="69"/>
      <c r="P30" s="69"/>
      <c r="Q30" s="69"/>
      <c r="R30" s="62">
        <v>26</v>
      </c>
      <c r="S30" s="62">
        <v>29</v>
      </c>
      <c r="T30" s="62" t="s">
        <v>252</v>
      </c>
      <c r="U30" s="69"/>
      <c r="V30" s="69"/>
    </row>
    <row r="31" spans="1:22" x14ac:dyDescent="0.35">
      <c r="A31" s="69"/>
      <c r="B31" s="70">
        <v>27</v>
      </c>
      <c r="C31" s="62" t="s">
        <v>13</v>
      </c>
      <c r="D31" s="71">
        <f>VLOOKUP($E$4,Data!$A$4:$CD$158,2+Comparison!$B31)</f>
        <v>7.0103349520607647</v>
      </c>
      <c r="E31" s="71">
        <f t="shared" si="0"/>
        <v>7.0130349520607647</v>
      </c>
      <c r="F31" s="72">
        <f t="shared" si="1"/>
        <v>54</v>
      </c>
      <c r="G31" s="62" t="str">
        <f t="shared" si="2"/>
        <v>Colac-Otway</v>
      </c>
      <c r="H31" s="71">
        <f t="shared" si="3"/>
        <v>10.698689956331878</v>
      </c>
      <c r="I31" s="69"/>
      <c r="J31" s="69"/>
      <c r="K31" s="69"/>
      <c r="L31" s="69"/>
      <c r="M31" s="69"/>
      <c r="N31" s="69"/>
      <c r="O31" s="69"/>
      <c r="P31" s="69"/>
      <c r="Q31" s="69"/>
      <c r="R31" s="62">
        <v>27</v>
      </c>
      <c r="S31" s="62">
        <v>30</v>
      </c>
      <c r="T31" s="62" t="s">
        <v>260</v>
      </c>
      <c r="U31" s="69"/>
      <c r="V31" s="69"/>
    </row>
    <row r="32" spans="1:22" x14ac:dyDescent="0.35">
      <c r="A32" s="69"/>
      <c r="B32" s="70">
        <v>28</v>
      </c>
      <c r="C32" s="62" t="s">
        <v>14</v>
      </c>
      <c r="D32" s="71">
        <f>VLOOKUP($E$4,Data!$A$4:$CD$158,2+Comparison!$B32)</f>
        <v>12.197928653624857</v>
      </c>
      <c r="E32" s="71">
        <f t="shared" si="0"/>
        <v>12.200728653624857</v>
      </c>
      <c r="F32" s="72">
        <f t="shared" si="1"/>
        <v>20</v>
      </c>
      <c r="G32" s="62" t="str">
        <f t="shared" si="2"/>
        <v>Ballarat</v>
      </c>
      <c r="H32" s="71">
        <f t="shared" si="3"/>
        <v>10.68835318036596</v>
      </c>
      <c r="I32" s="69"/>
      <c r="J32" s="69"/>
      <c r="K32" s="69"/>
      <c r="L32" s="69"/>
      <c r="M32" s="69"/>
      <c r="N32" s="69"/>
      <c r="O32" s="69"/>
      <c r="P32" s="69"/>
      <c r="Q32" s="69"/>
      <c r="R32" s="62">
        <v>28</v>
      </c>
      <c r="S32" s="62">
        <v>31</v>
      </c>
      <c r="T32" s="62" t="s">
        <v>268</v>
      </c>
      <c r="U32" s="69"/>
      <c r="V32" s="69"/>
    </row>
    <row r="33" spans="1:22" x14ac:dyDescent="0.35">
      <c r="A33" s="69"/>
      <c r="B33" s="70">
        <v>29</v>
      </c>
      <c r="C33" s="62" t="s">
        <v>55</v>
      </c>
      <c r="D33" s="71">
        <f>VLOOKUP($E$4,Data!$A$4:$CD$158,2+Comparison!$B33)</f>
        <v>10.294117647058822</v>
      </c>
      <c r="E33" s="71">
        <f t="shared" si="0"/>
        <v>10.297017647058823</v>
      </c>
      <c r="F33" s="72">
        <f t="shared" si="1"/>
        <v>31</v>
      </c>
      <c r="G33" s="62" t="str">
        <f t="shared" si="2"/>
        <v>Moyne</v>
      </c>
      <c r="H33" s="71">
        <f t="shared" si="3"/>
        <v>10.365853658536585</v>
      </c>
      <c r="I33" s="69"/>
      <c r="J33" s="69"/>
      <c r="K33" s="69"/>
      <c r="L33" s="69"/>
      <c r="M33" s="69"/>
      <c r="N33" s="69"/>
      <c r="O33" s="69"/>
      <c r="P33" s="69"/>
      <c r="Q33" s="69"/>
      <c r="R33" s="62">
        <v>29</v>
      </c>
      <c r="S33" s="62">
        <v>32</v>
      </c>
      <c r="T33" s="62" t="s">
        <v>267</v>
      </c>
      <c r="U33" s="69"/>
      <c r="V33" s="69"/>
    </row>
    <row r="34" spans="1:22" x14ac:dyDescent="0.35">
      <c r="A34" s="69"/>
      <c r="B34" s="70">
        <v>30</v>
      </c>
      <c r="C34" s="62" t="s">
        <v>56</v>
      </c>
      <c r="D34" s="71">
        <f>VLOOKUP($E$4,Data!$A$4:$CD$158,2+Comparison!$B34)</f>
        <v>7.5268817204301079</v>
      </c>
      <c r="E34" s="71">
        <f t="shared" si="0"/>
        <v>7.5298817204301081</v>
      </c>
      <c r="F34" s="72">
        <f t="shared" si="1"/>
        <v>49</v>
      </c>
      <c r="G34" s="62" t="str">
        <f t="shared" si="2"/>
        <v>Southern Grampians</v>
      </c>
      <c r="H34" s="71">
        <f t="shared" si="3"/>
        <v>10.355029585798817</v>
      </c>
      <c r="I34" s="69"/>
      <c r="J34" s="69"/>
      <c r="K34" s="69"/>
      <c r="L34" s="69"/>
      <c r="M34" s="69"/>
      <c r="N34" s="69"/>
      <c r="O34" s="69"/>
      <c r="P34" s="69"/>
      <c r="Q34" s="69"/>
      <c r="R34" s="62">
        <v>30</v>
      </c>
      <c r="S34" s="62">
        <v>33</v>
      </c>
      <c r="T34" s="62" t="s">
        <v>340</v>
      </c>
      <c r="U34" s="69"/>
      <c r="V34" s="69"/>
    </row>
    <row r="35" spans="1:22" x14ac:dyDescent="0.35">
      <c r="A35" s="69"/>
      <c r="B35" s="70">
        <v>31</v>
      </c>
      <c r="C35" s="62" t="s">
        <v>15</v>
      </c>
      <c r="D35" s="71">
        <f>VLOOKUP($E$4,Data!$A$4:$CD$158,2+Comparison!$B35)</f>
        <v>4.961464354527938</v>
      </c>
      <c r="E35" s="71">
        <f t="shared" si="0"/>
        <v>4.9645643545279379</v>
      </c>
      <c r="F35" s="72">
        <f t="shared" si="1"/>
        <v>60</v>
      </c>
      <c r="G35" s="62" t="str">
        <f t="shared" si="2"/>
        <v>Hepburn</v>
      </c>
      <c r="H35" s="71">
        <f t="shared" si="3"/>
        <v>10.294117647058822</v>
      </c>
      <c r="I35" s="69"/>
      <c r="J35" s="69"/>
      <c r="K35" s="69"/>
      <c r="L35" s="69"/>
      <c r="M35" s="69"/>
      <c r="N35" s="69"/>
      <c r="O35" s="69"/>
      <c r="P35" s="69"/>
      <c r="Q35" s="69"/>
      <c r="R35" s="62">
        <v>31</v>
      </c>
      <c r="S35" s="62">
        <v>34</v>
      </c>
      <c r="T35" s="62" t="s">
        <v>271</v>
      </c>
      <c r="U35" s="69"/>
      <c r="V35" s="69"/>
    </row>
    <row r="36" spans="1:22" x14ac:dyDescent="0.35">
      <c r="A36" s="69"/>
      <c r="B36" s="70">
        <v>32</v>
      </c>
      <c r="C36" s="62" t="s">
        <v>37</v>
      </c>
      <c r="D36" s="71">
        <f>VLOOKUP($E$4,Data!$A$4:$CD$158,2+Comparison!$B36)</f>
        <v>11.423220973782772</v>
      </c>
      <c r="E36" s="71">
        <f t="shared" si="0"/>
        <v>11.426420973782772</v>
      </c>
      <c r="F36" s="72">
        <f t="shared" si="1"/>
        <v>23</v>
      </c>
      <c r="G36" s="62" t="str">
        <f t="shared" si="2"/>
        <v>Baw Baw</v>
      </c>
      <c r="H36" s="71">
        <f t="shared" si="3"/>
        <v>10.254545454545456</v>
      </c>
      <c r="I36" s="69"/>
      <c r="J36" s="69"/>
      <c r="K36" s="69"/>
      <c r="L36" s="69"/>
      <c r="M36" s="69"/>
      <c r="N36" s="69"/>
      <c r="O36" s="69"/>
      <c r="P36" s="69"/>
      <c r="Q36" s="69"/>
      <c r="R36" s="62">
        <v>32</v>
      </c>
      <c r="S36" s="62">
        <v>35</v>
      </c>
      <c r="T36" s="62" t="s">
        <v>272</v>
      </c>
      <c r="U36" s="69"/>
      <c r="V36" s="69"/>
    </row>
    <row r="37" spans="1:22" x14ac:dyDescent="0.35">
      <c r="A37" s="69"/>
      <c r="B37" s="70">
        <v>33</v>
      </c>
      <c r="C37" s="62" t="s">
        <v>16</v>
      </c>
      <c r="D37" s="71">
        <f>VLOOKUP($E$4,Data!$A$4:$CD$158,2+Comparison!$B37)</f>
        <v>7.6240900066181343</v>
      </c>
      <c r="E37" s="71">
        <f t="shared" si="0"/>
        <v>7.6273900066181346</v>
      </c>
      <c r="F37" s="72">
        <f t="shared" si="1"/>
        <v>48</v>
      </c>
      <c r="G37" s="62" t="str">
        <f t="shared" si="2"/>
        <v>Queenscliffe</v>
      </c>
      <c r="H37" s="71">
        <f t="shared" si="3"/>
        <v>9.5238095238095237</v>
      </c>
      <c r="I37" s="69"/>
      <c r="J37" s="69"/>
      <c r="K37" s="69"/>
      <c r="L37" s="69"/>
      <c r="M37" s="69"/>
      <c r="N37" s="69"/>
      <c r="O37" s="69"/>
      <c r="P37" s="69"/>
      <c r="Q37" s="69"/>
      <c r="R37" s="62">
        <v>33</v>
      </c>
      <c r="S37" s="62">
        <v>36</v>
      </c>
      <c r="T37" s="62" t="s">
        <v>341</v>
      </c>
      <c r="U37" s="69"/>
      <c r="V37" s="69"/>
    </row>
    <row r="38" spans="1:22" x14ac:dyDescent="0.35">
      <c r="A38" s="69"/>
      <c r="B38" s="70">
        <v>34</v>
      </c>
      <c r="C38" s="62" t="s">
        <v>57</v>
      </c>
      <c r="D38" s="71">
        <f>VLOOKUP($E$4,Data!$A$4:$CD$158,2+Comparison!$B38)</f>
        <v>9.0277777777777768</v>
      </c>
      <c r="E38" s="71">
        <f t="shared" si="0"/>
        <v>9.031177777777776</v>
      </c>
      <c r="F38" s="72">
        <f t="shared" si="1"/>
        <v>39</v>
      </c>
      <c r="G38" s="62" t="str">
        <f t="shared" si="2"/>
        <v>Cardinia</v>
      </c>
      <c r="H38" s="71">
        <f t="shared" si="3"/>
        <v>9.1426858513189444</v>
      </c>
      <c r="I38" s="69"/>
      <c r="J38" s="69"/>
      <c r="K38" s="69"/>
      <c r="L38" s="69"/>
      <c r="M38" s="69"/>
      <c r="N38" s="69"/>
      <c r="O38" s="69"/>
      <c r="P38" s="69"/>
      <c r="Q38" s="69"/>
      <c r="R38" s="62">
        <v>34</v>
      </c>
      <c r="S38" s="62">
        <v>37</v>
      </c>
      <c r="T38" s="62" t="s">
        <v>255</v>
      </c>
      <c r="U38" s="69"/>
      <c r="V38" s="69"/>
    </row>
    <row r="39" spans="1:22" x14ac:dyDescent="0.35">
      <c r="A39" s="69"/>
      <c r="B39" s="70">
        <v>35</v>
      </c>
      <c r="C39" s="62" t="s">
        <v>17</v>
      </c>
      <c r="D39" s="71">
        <f>VLOOKUP($E$4,Data!$A$4:$CD$158,2+Comparison!$B39)</f>
        <v>2.8689583871801498</v>
      </c>
      <c r="E39" s="71">
        <f t="shared" si="0"/>
        <v>2.8724583871801497</v>
      </c>
      <c r="F39" s="72">
        <f t="shared" si="1"/>
        <v>70</v>
      </c>
      <c r="G39" s="62" t="str">
        <f t="shared" si="2"/>
        <v>Moorabool</v>
      </c>
      <c r="H39" s="71">
        <f t="shared" si="3"/>
        <v>9.1009988901220868</v>
      </c>
      <c r="I39" s="69"/>
      <c r="J39" s="69"/>
      <c r="K39" s="69"/>
      <c r="L39" s="69"/>
      <c r="M39" s="69"/>
      <c r="N39" s="69"/>
      <c r="O39" s="69"/>
      <c r="P39" s="69"/>
      <c r="Q39" s="69"/>
      <c r="R39" s="62">
        <v>35</v>
      </c>
      <c r="S39" s="62">
        <v>38</v>
      </c>
      <c r="T39" s="62" t="s">
        <v>342</v>
      </c>
      <c r="U39" s="69"/>
      <c r="V39" s="69"/>
    </row>
    <row r="40" spans="1:22" x14ac:dyDescent="0.35">
      <c r="A40" s="69"/>
      <c r="B40" s="70">
        <v>36</v>
      </c>
      <c r="C40" s="62" t="s">
        <v>18</v>
      </c>
      <c r="D40" s="71">
        <f>VLOOKUP($E$4,Data!$A$4:$CD$158,2+Comparison!$B40)</f>
        <v>5.1287793952967524</v>
      </c>
      <c r="E40" s="71">
        <f t="shared" si="0"/>
        <v>5.132379395296752</v>
      </c>
      <c r="F40" s="72">
        <f t="shared" si="1"/>
        <v>59</v>
      </c>
      <c r="G40" s="62" t="str">
        <f t="shared" si="2"/>
        <v>Towong</v>
      </c>
      <c r="H40" s="71">
        <f t="shared" si="3"/>
        <v>9.0909090909090917</v>
      </c>
      <c r="I40" s="69"/>
      <c r="J40" s="69"/>
      <c r="K40" s="69"/>
      <c r="L40" s="69"/>
      <c r="M40" s="69"/>
      <c r="N40" s="69"/>
      <c r="O40" s="69"/>
      <c r="P40" s="69"/>
      <c r="Q40" s="69"/>
      <c r="R40" s="62">
        <v>36</v>
      </c>
      <c r="S40" s="62">
        <v>39</v>
      </c>
      <c r="T40" s="62" t="s">
        <v>269</v>
      </c>
      <c r="U40" s="69"/>
      <c r="V40" s="69"/>
    </row>
    <row r="41" spans="1:22" x14ac:dyDescent="0.35">
      <c r="A41" s="69"/>
      <c r="B41" s="70">
        <v>37</v>
      </c>
      <c r="C41" s="62" t="s">
        <v>19</v>
      </c>
      <c r="D41" s="71">
        <f>VLOOKUP($E$4,Data!$A$4:$CD$158,2+Comparison!$B41)</f>
        <v>16.142131979695431</v>
      </c>
      <c r="E41" s="71">
        <f t="shared" si="0"/>
        <v>16.14583197969543</v>
      </c>
      <c r="F41" s="72">
        <f t="shared" si="1"/>
        <v>5</v>
      </c>
      <c r="G41" s="62" t="str">
        <f t="shared" si="2"/>
        <v>Warrnambool</v>
      </c>
      <c r="H41" s="71">
        <f t="shared" si="3"/>
        <v>9.0395480225988702</v>
      </c>
      <c r="I41" s="69"/>
      <c r="J41" s="69"/>
      <c r="K41" s="69"/>
      <c r="L41" s="69"/>
      <c r="M41" s="69"/>
      <c r="N41" s="69"/>
      <c r="O41" s="69"/>
      <c r="P41" s="69"/>
      <c r="Q41" s="69"/>
      <c r="R41" s="62">
        <v>37</v>
      </c>
      <c r="S41" s="62">
        <v>40</v>
      </c>
      <c r="T41" s="62" t="s">
        <v>253</v>
      </c>
      <c r="U41" s="69"/>
      <c r="V41" s="69"/>
    </row>
    <row r="42" spans="1:22" x14ac:dyDescent="0.35">
      <c r="A42" s="69"/>
      <c r="B42" s="70">
        <v>38</v>
      </c>
      <c r="C42" s="62" t="s">
        <v>58</v>
      </c>
      <c r="D42" s="71">
        <f>VLOOKUP($E$4,Data!$A$4:$CD$158,2+Comparison!$B42)</f>
        <v>6.7961165048543686</v>
      </c>
      <c r="E42" s="71">
        <f t="shared" si="0"/>
        <v>6.7999165048543686</v>
      </c>
      <c r="F42" s="72">
        <f t="shared" si="1"/>
        <v>56</v>
      </c>
      <c r="G42" s="62" t="str">
        <f t="shared" si="2"/>
        <v>Swan Hill</v>
      </c>
      <c r="H42" s="71">
        <f t="shared" si="3"/>
        <v>9.0384615384615383</v>
      </c>
      <c r="I42" s="69"/>
      <c r="J42" s="69"/>
      <c r="K42" s="69"/>
      <c r="L42" s="69"/>
      <c r="M42" s="69"/>
      <c r="N42" s="69"/>
      <c r="O42" s="69"/>
      <c r="P42" s="69"/>
      <c r="Q42" s="69"/>
      <c r="R42" s="62">
        <v>38</v>
      </c>
      <c r="S42" s="62">
        <v>41</v>
      </c>
      <c r="T42" s="62" t="s">
        <v>262</v>
      </c>
      <c r="U42" s="69"/>
      <c r="V42" s="69"/>
    </row>
    <row r="43" spans="1:22" x14ac:dyDescent="0.35">
      <c r="A43" s="69"/>
      <c r="B43" s="70">
        <v>39</v>
      </c>
      <c r="C43" s="62" t="s">
        <v>59</v>
      </c>
      <c r="D43" s="71">
        <f>VLOOKUP($E$4,Data!$A$4:$CD$158,2+Comparison!$B43)</f>
        <v>7.2110286320254513</v>
      </c>
      <c r="E43" s="71">
        <f t="shared" si="0"/>
        <v>7.2149286320254511</v>
      </c>
      <c r="F43" s="72">
        <f t="shared" si="1"/>
        <v>51</v>
      </c>
      <c r="G43" s="62" t="str">
        <f t="shared" si="2"/>
        <v>Indigo</v>
      </c>
      <c r="H43" s="71">
        <f t="shared" si="3"/>
        <v>9.0277777777777768</v>
      </c>
      <c r="I43" s="69"/>
      <c r="J43" s="69"/>
      <c r="K43" s="69"/>
      <c r="L43" s="69"/>
      <c r="M43" s="69"/>
      <c r="N43" s="69"/>
      <c r="O43" s="69"/>
      <c r="P43" s="69"/>
      <c r="Q43" s="69"/>
      <c r="R43" s="62">
        <v>39</v>
      </c>
      <c r="S43" s="62">
        <v>42</v>
      </c>
      <c r="T43" s="62" t="s">
        <v>257</v>
      </c>
      <c r="U43" s="69"/>
      <c r="V43" s="69"/>
    </row>
    <row r="44" spans="1:22" x14ac:dyDescent="0.35">
      <c r="A44" s="69"/>
      <c r="B44" s="70">
        <v>40</v>
      </c>
      <c r="C44" s="62" t="s">
        <v>20</v>
      </c>
      <c r="D44" s="71">
        <f>VLOOKUP($E$4,Data!$A$4:$CD$158,2+Comparison!$B44)</f>
        <v>1.7025089605734769</v>
      </c>
      <c r="E44" s="71">
        <f t="shared" si="0"/>
        <v>1.7065089605734769</v>
      </c>
      <c r="F44" s="72">
        <f t="shared" si="1"/>
        <v>77</v>
      </c>
      <c r="G44" s="62" t="str">
        <f t="shared" si="2"/>
        <v>Frankston</v>
      </c>
      <c r="H44" s="71">
        <f t="shared" si="3"/>
        <v>8.9544089544089545</v>
      </c>
      <c r="I44" s="69"/>
      <c r="J44" s="69"/>
      <c r="K44" s="69"/>
      <c r="L44" s="69"/>
      <c r="M44" s="69"/>
      <c r="N44" s="69"/>
      <c r="O44" s="69"/>
      <c r="P44" s="69"/>
      <c r="Q44" s="69"/>
      <c r="R44" s="62">
        <v>40</v>
      </c>
      <c r="S44" s="62">
        <v>43</v>
      </c>
      <c r="T44" s="62" t="s">
        <v>277</v>
      </c>
      <c r="U44" s="69"/>
      <c r="V44" s="69"/>
    </row>
    <row r="45" spans="1:22" x14ac:dyDescent="0.35">
      <c r="A45" s="69"/>
      <c r="B45" s="70">
        <v>41</v>
      </c>
      <c r="C45" s="62" t="s">
        <v>60</v>
      </c>
      <c r="D45" s="71">
        <f>VLOOKUP($E$4,Data!$A$4:$CD$158,2+Comparison!$B45)</f>
        <v>11.023622047244094</v>
      </c>
      <c r="E45" s="71">
        <f t="shared" si="0"/>
        <v>11.027722047244094</v>
      </c>
      <c r="F45" s="72">
        <f t="shared" si="1"/>
        <v>24</v>
      </c>
      <c r="G45" s="62" t="str">
        <f t="shared" si="2"/>
        <v>Melton</v>
      </c>
      <c r="H45" s="71">
        <f t="shared" si="3"/>
        <v>8.6614173228346463</v>
      </c>
      <c r="I45" s="69"/>
      <c r="J45" s="69"/>
      <c r="K45" s="69"/>
      <c r="L45" s="69"/>
      <c r="M45" s="69"/>
      <c r="N45" s="69"/>
      <c r="O45" s="69"/>
      <c r="P45" s="69"/>
      <c r="Q45" s="69"/>
      <c r="R45" s="62">
        <v>41</v>
      </c>
      <c r="S45" s="62">
        <v>44</v>
      </c>
      <c r="T45" s="62" t="s">
        <v>261</v>
      </c>
      <c r="U45" s="69"/>
      <c r="V45" s="69"/>
    </row>
    <row r="46" spans="1:22" x14ac:dyDescent="0.35">
      <c r="A46" s="69"/>
      <c r="B46" s="70">
        <v>42</v>
      </c>
      <c r="C46" s="62" t="s">
        <v>21</v>
      </c>
      <c r="D46" s="71">
        <f>VLOOKUP($E$4,Data!$A$4:$CD$158,2+Comparison!$B46)</f>
        <v>4.0093421564811207</v>
      </c>
      <c r="E46" s="71">
        <f t="shared" si="0"/>
        <v>4.0135421564811207</v>
      </c>
      <c r="F46" s="72">
        <f t="shared" si="1"/>
        <v>63</v>
      </c>
      <c r="G46" s="62" t="str">
        <f t="shared" si="2"/>
        <v>Alpine</v>
      </c>
      <c r="H46" s="71">
        <f t="shared" si="3"/>
        <v>8.5470085470085468</v>
      </c>
      <c r="I46" s="69"/>
      <c r="J46" s="69"/>
      <c r="K46" s="69"/>
      <c r="L46" s="69"/>
      <c r="M46" s="69"/>
      <c r="N46" s="69"/>
      <c r="O46" s="69"/>
      <c r="P46" s="69"/>
      <c r="Q46" s="69"/>
      <c r="R46" s="62">
        <v>42</v>
      </c>
      <c r="S46" s="62">
        <v>45</v>
      </c>
      <c r="T46" s="62" t="s">
        <v>263</v>
      </c>
      <c r="U46" s="69"/>
      <c r="V46" s="69"/>
    </row>
    <row r="47" spans="1:22" x14ac:dyDescent="0.35">
      <c r="A47" s="69"/>
      <c r="B47" s="70">
        <v>43</v>
      </c>
      <c r="C47" s="62" t="s">
        <v>22</v>
      </c>
      <c r="D47" s="71">
        <f>VLOOKUP($E$4,Data!$A$4:$CD$158,2+Comparison!$B47)</f>
        <v>6.2562065541211522</v>
      </c>
      <c r="E47" s="71">
        <f t="shared" si="0"/>
        <v>6.260506554121152</v>
      </c>
      <c r="F47" s="72">
        <f t="shared" si="1"/>
        <v>57</v>
      </c>
      <c r="G47" s="62" t="str">
        <f t="shared" si="2"/>
        <v>South Gippsland</v>
      </c>
      <c r="H47" s="71">
        <f t="shared" si="3"/>
        <v>8.5239085239085242</v>
      </c>
      <c r="I47" s="69"/>
      <c r="J47" s="69"/>
      <c r="K47" s="69"/>
      <c r="L47" s="69"/>
      <c r="M47" s="69"/>
      <c r="N47" s="69"/>
      <c r="O47" s="69"/>
      <c r="P47" s="69"/>
      <c r="Q47" s="69"/>
      <c r="R47" s="62">
        <v>43</v>
      </c>
      <c r="S47" s="62">
        <v>46</v>
      </c>
      <c r="T47" s="62" t="s">
        <v>258</v>
      </c>
      <c r="U47" s="69"/>
      <c r="V47" s="69"/>
    </row>
    <row r="48" spans="1:22" x14ac:dyDescent="0.35">
      <c r="A48" s="69"/>
      <c r="B48" s="70">
        <v>44</v>
      </c>
      <c r="C48" s="62" t="s">
        <v>23</v>
      </c>
      <c r="D48" s="71">
        <f>VLOOKUP($E$4,Data!$A$4:$CD$158,2+Comparison!$B48)</f>
        <v>2.1988604445871118</v>
      </c>
      <c r="E48" s="71">
        <f t="shared" si="0"/>
        <v>2.2032604445871118</v>
      </c>
      <c r="F48" s="72">
        <f t="shared" si="1"/>
        <v>72</v>
      </c>
      <c r="G48" s="62" t="str">
        <f t="shared" si="2"/>
        <v>Golden Plains</v>
      </c>
      <c r="H48" s="71">
        <f t="shared" si="3"/>
        <v>8.3673469387755102</v>
      </c>
      <c r="I48" s="69"/>
      <c r="J48" s="69"/>
      <c r="K48" s="69"/>
      <c r="L48" s="69"/>
      <c r="M48" s="69"/>
      <c r="N48" s="69"/>
      <c r="O48" s="69"/>
      <c r="P48" s="69"/>
      <c r="Q48" s="69"/>
      <c r="R48" s="62">
        <v>44</v>
      </c>
      <c r="S48" s="62">
        <v>47</v>
      </c>
      <c r="T48" s="62" t="s">
        <v>275</v>
      </c>
      <c r="U48" s="69"/>
      <c r="V48" s="69"/>
    </row>
    <row r="49" spans="1:22" x14ac:dyDescent="0.35">
      <c r="A49" s="69"/>
      <c r="B49" s="70">
        <v>45</v>
      </c>
      <c r="C49" s="62" t="s">
        <v>24</v>
      </c>
      <c r="D49" s="71">
        <f>VLOOKUP($E$4,Data!$A$4:$CD$158,2+Comparison!$B49)</f>
        <v>8.6614173228346463</v>
      </c>
      <c r="E49" s="71">
        <f t="shared" si="0"/>
        <v>8.6659173228346464</v>
      </c>
      <c r="F49" s="72">
        <f t="shared" si="1"/>
        <v>41</v>
      </c>
      <c r="G49" s="62" t="str">
        <f t="shared" si="2"/>
        <v>Corangamite</v>
      </c>
      <c r="H49" s="71">
        <f t="shared" si="3"/>
        <v>8.1967213114754092</v>
      </c>
      <c r="I49" s="69"/>
      <c r="J49" s="69"/>
      <c r="K49" s="69"/>
      <c r="L49" s="69"/>
      <c r="M49" s="69"/>
      <c r="N49" s="69"/>
      <c r="O49" s="69"/>
      <c r="P49" s="69"/>
      <c r="Q49" s="69"/>
      <c r="R49" s="62">
        <v>45</v>
      </c>
      <c r="S49" s="62">
        <v>48</v>
      </c>
      <c r="T49" s="62" t="s">
        <v>343</v>
      </c>
      <c r="U49" s="69"/>
      <c r="V49" s="69"/>
    </row>
    <row r="50" spans="1:22" x14ac:dyDescent="0.35">
      <c r="A50" s="69"/>
      <c r="B50" s="70">
        <v>46</v>
      </c>
      <c r="C50" s="62" t="s">
        <v>38</v>
      </c>
      <c r="D50" s="71">
        <f>VLOOKUP($E$4,Data!$A$4:$CD$158,2+Comparison!$B50)</f>
        <v>15.188076650106458</v>
      </c>
      <c r="E50" s="71">
        <f t="shared" si="0"/>
        <v>15.192676650106458</v>
      </c>
      <c r="F50" s="72">
        <f t="shared" si="1"/>
        <v>8</v>
      </c>
      <c r="G50" s="62" t="str">
        <f t="shared" si="2"/>
        <v>Casey</v>
      </c>
      <c r="H50" s="71">
        <f t="shared" si="3"/>
        <v>7.8815530506351763</v>
      </c>
      <c r="I50" s="69"/>
      <c r="J50" s="69"/>
      <c r="K50" s="69"/>
      <c r="L50" s="69"/>
      <c r="M50" s="69"/>
      <c r="N50" s="69"/>
      <c r="O50" s="69"/>
      <c r="P50" s="69"/>
      <c r="Q50" s="69"/>
      <c r="R50" s="62">
        <v>46</v>
      </c>
      <c r="S50" s="62">
        <v>49</v>
      </c>
      <c r="T50" s="62" t="s">
        <v>265</v>
      </c>
      <c r="U50" s="69"/>
      <c r="V50" s="69"/>
    </row>
    <row r="51" spans="1:22" x14ac:dyDescent="0.35">
      <c r="A51" s="69"/>
      <c r="B51" s="70">
        <v>47</v>
      </c>
      <c r="C51" s="62" t="s">
        <v>61</v>
      </c>
      <c r="D51" s="71">
        <f>VLOOKUP($E$4,Data!$A$4:$CD$158,2+Comparison!$B51)</f>
        <v>11.475409836065573</v>
      </c>
      <c r="E51" s="71">
        <f t="shared" si="0"/>
        <v>11.480109836065573</v>
      </c>
      <c r="F51" s="72">
        <f t="shared" si="1"/>
        <v>22</v>
      </c>
      <c r="G51" s="62" t="str">
        <f t="shared" si="2"/>
        <v>Yarra Ranges</v>
      </c>
      <c r="H51" s="71">
        <f t="shared" si="3"/>
        <v>7.7605321507760534</v>
      </c>
      <c r="I51" s="69"/>
      <c r="J51" s="69"/>
      <c r="K51" s="69"/>
      <c r="L51" s="69"/>
      <c r="M51" s="69"/>
      <c r="N51" s="69"/>
      <c r="O51" s="69"/>
      <c r="P51" s="69"/>
      <c r="Q51" s="69"/>
      <c r="R51" s="62">
        <v>47</v>
      </c>
      <c r="S51" s="62">
        <v>50</v>
      </c>
      <c r="T51" s="62" t="s">
        <v>344</v>
      </c>
      <c r="U51" s="69"/>
      <c r="V51" s="69"/>
    </row>
    <row r="52" spans="1:22" x14ac:dyDescent="0.35">
      <c r="A52" s="69"/>
      <c r="B52" s="70">
        <v>48</v>
      </c>
      <c r="C52" s="62" t="s">
        <v>62</v>
      </c>
      <c r="D52" s="71">
        <f>VLOOKUP($E$4,Data!$A$4:$CD$158,2+Comparison!$B52)</f>
        <v>11.979166666666668</v>
      </c>
      <c r="E52" s="71">
        <f t="shared" si="0"/>
        <v>11.983966666666667</v>
      </c>
      <c r="F52" s="72">
        <f t="shared" si="1"/>
        <v>21</v>
      </c>
      <c r="G52" s="62" t="str">
        <f t="shared" si="2"/>
        <v>Hume</v>
      </c>
      <c r="H52" s="71">
        <f t="shared" si="3"/>
        <v>7.6240900066181343</v>
      </c>
      <c r="I52" s="69"/>
      <c r="J52" s="69"/>
      <c r="K52" s="69"/>
      <c r="L52" s="69"/>
      <c r="M52" s="69"/>
      <c r="N52" s="69"/>
      <c r="O52" s="69"/>
      <c r="P52" s="69"/>
      <c r="Q52" s="69"/>
      <c r="R52" s="62">
        <v>48</v>
      </c>
      <c r="S52" s="62">
        <v>51</v>
      </c>
      <c r="T52" s="62" t="s">
        <v>266</v>
      </c>
      <c r="U52" s="69"/>
      <c r="V52" s="69"/>
    </row>
    <row r="53" spans="1:22" x14ac:dyDescent="0.35">
      <c r="A53" s="69"/>
      <c r="B53" s="70">
        <v>49</v>
      </c>
      <c r="C53" s="62" t="s">
        <v>25</v>
      </c>
      <c r="D53" s="71">
        <f>VLOOKUP($E$4,Data!$A$4:$CD$158,2+Comparison!$B53)</f>
        <v>1.9521855990946384</v>
      </c>
      <c r="E53" s="71">
        <f t="shared" si="0"/>
        <v>1.9570855990946383</v>
      </c>
      <c r="F53" s="72">
        <f t="shared" si="1"/>
        <v>76</v>
      </c>
      <c r="G53" s="62" t="str">
        <f t="shared" si="2"/>
        <v>Hindmarsh</v>
      </c>
      <c r="H53" s="71">
        <f t="shared" si="3"/>
        <v>7.5268817204301079</v>
      </c>
      <c r="I53" s="69"/>
      <c r="J53" s="69"/>
      <c r="K53" s="69"/>
      <c r="L53" s="69"/>
      <c r="M53" s="69"/>
      <c r="N53" s="69"/>
      <c r="O53" s="69"/>
      <c r="P53" s="69"/>
      <c r="Q53" s="69"/>
      <c r="R53" s="62">
        <v>49</v>
      </c>
      <c r="S53" s="62">
        <v>52</v>
      </c>
      <c r="T53" s="62" t="s">
        <v>256</v>
      </c>
      <c r="U53" s="69"/>
      <c r="V53" s="69"/>
    </row>
    <row r="54" spans="1:22" x14ac:dyDescent="0.35">
      <c r="A54" s="69"/>
      <c r="B54" s="70">
        <v>50</v>
      </c>
      <c r="C54" s="62" t="s">
        <v>26</v>
      </c>
      <c r="D54" s="71">
        <f>VLOOKUP($E$4,Data!$A$4:$CD$158,2+Comparison!$B54)</f>
        <v>3.4013605442176873</v>
      </c>
      <c r="E54" s="71">
        <f t="shared" si="0"/>
        <v>3.4063605442176872</v>
      </c>
      <c r="F54" s="72">
        <f t="shared" si="1"/>
        <v>65</v>
      </c>
      <c r="G54" s="62" t="str">
        <f t="shared" si="2"/>
        <v>Greater Dandenong</v>
      </c>
      <c r="H54" s="71">
        <f t="shared" si="3"/>
        <v>7.2241853160581071</v>
      </c>
      <c r="I54" s="69"/>
      <c r="J54" s="69"/>
      <c r="K54" s="69"/>
      <c r="L54" s="69"/>
      <c r="M54" s="69"/>
      <c r="N54" s="69"/>
      <c r="O54" s="69"/>
      <c r="P54" s="69"/>
      <c r="Q54" s="69"/>
      <c r="R54" s="62">
        <v>50</v>
      </c>
      <c r="S54" s="62">
        <v>53</v>
      </c>
      <c r="T54" s="62"/>
      <c r="U54" s="69"/>
      <c r="V54" s="69"/>
    </row>
    <row r="55" spans="1:22" x14ac:dyDescent="0.35">
      <c r="A55" s="69"/>
      <c r="B55" s="70">
        <v>51</v>
      </c>
      <c r="C55" s="62" t="s">
        <v>63</v>
      </c>
      <c r="D55" s="71">
        <f>VLOOKUP($E$4,Data!$A$4:$CD$158,2+Comparison!$B55)</f>
        <v>9.1009988901220868</v>
      </c>
      <c r="E55" s="71">
        <f t="shared" si="0"/>
        <v>9.1060988901220874</v>
      </c>
      <c r="F55" s="72">
        <f t="shared" si="1"/>
        <v>35</v>
      </c>
      <c r="G55" s="62" t="str">
        <f t="shared" si="2"/>
        <v>Macedon Ranges</v>
      </c>
      <c r="H55" s="71">
        <f t="shared" si="3"/>
        <v>7.2110286320254513</v>
      </c>
      <c r="I55" s="69"/>
      <c r="J55" s="69"/>
      <c r="K55" s="69"/>
      <c r="L55" s="69"/>
      <c r="M55" s="69"/>
      <c r="N55" s="69"/>
      <c r="O55" s="69"/>
      <c r="P55" s="69"/>
      <c r="Q55" s="69"/>
      <c r="R55" s="62">
        <v>51</v>
      </c>
      <c r="S55" s="62">
        <v>54</v>
      </c>
      <c r="T55" s="63" t="s">
        <v>111</v>
      </c>
      <c r="U55" s="69"/>
      <c r="V55" s="69"/>
    </row>
    <row r="56" spans="1:22" x14ac:dyDescent="0.35">
      <c r="A56" s="69"/>
      <c r="B56" s="70">
        <v>52</v>
      </c>
      <c r="C56" s="62" t="s">
        <v>27</v>
      </c>
      <c r="D56" s="71">
        <f>VLOOKUP($E$4,Data!$A$4:$CD$158,2+Comparison!$B56)</f>
        <v>3.111480865224626</v>
      </c>
      <c r="E56" s="71">
        <f t="shared" si="0"/>
        <v>3.1166808652246258</v>
      </c>
      <c r="F56" s="72">
        <f t="shared" si="1"/>
        <v>68</v>
      </c>
      <c r="G56" s="62" t="str">
        <f t="shared" si="2"/>
        <v>Buloke</v>
      </c>
      <c r="H56" s="71">
        <f t="shared" si="3"/>
        <v>7.1428571428571423</v>
      </c>
      <c r="I56" s="69"/>
      <c r="J56" s="69"/>
      <c r="K56" s="69"/>
      <c r="L56" s="69"/>
      <c r="M56" s="69"/>
      <c r="N56" s="69"/>
      <c r="O56" s="69"/>
      <c r="P56" s="69"/>
      <c r="Q56" s="69"/>
      <c r="R56" s="62">
        <v>52</v>
      </c>
      <c r="S56" s="62">
        <v>55</v>
      </c>
      <c r="T56" s="64" t="s">
        <v>345</v>
      </c>
      <c r="U56" s="69"/>
      <c r="V56" s="69"/>
    </row>
    <row r="57" spans="1:22" x14ac:dyDescent="0.35">
      <c r="A57" s="69"/>
      <c r="B57" s="70">
        <v>53</v>
      </c>
      <c r="C57" s="62" t="s">
        <v>64</v>
      </c>
      <c r="D57" s="71">
        <f>VLOOKUP($E$4,Data!$A$4:$CD$158,2+Comparison!$B57)</f>
        <v>7.0965842167255602</v>
      </c>
      <c r="E57" s="71">
        <f t="shared" si="0"/>
        <v>7.1018842167255603</v>
      </c>
      <c r="F57" s="72">
        <f t="shared" si="1"/>
        <v>53</v>
      </c>
      <c r="G57" s="62" t="str">
        <f t="shared" si="2"/>
        <v>Mornington Peninsula</v>
      </c>
      <c r="H57" s="71">
        <f t="shared" si="3"/>
        <v>7.0965842167255602</v>
      </c>
      <c r="I57" s="69"/>
      <c r="J57" s="69"/>
      <c r="K57" s="69"/>
      <c r="L57" s="69"/>
      <c r="M57" s="69"/>
      <c r="N57" s="69"/>
      <c r="O57" s="69"/>
      <c r="P57" s="69"/>
      <c r="Q57" s="69"/>
      <c r="R57" s="62">
        <v>53</v>
      </c>
      <c r="S57" s="62">
        <v>56</v>
      </c>
      <c r="T57" s="64" t="s">
        <v>244</v>
      </c>
      <c r="U57" s="69"/>
      <c r="V57" s="69"/>
    </row>
    <row r="58" spans="1:22" x14ac:dyDescent="0.35">
      <c r="A58" s="69"/>
      <c r="B58" s="70">
        <v>54</v>
      </c>
      <c r="C58" s="62" t="s">
        <v>65</v>
      </c>
      <c r="D58" s="71">
        <f>VLOOKUP($E$4,Data!$A$4:$CD$158,2+Comparison!$B58)</f>
        <v>10.78838174273859</v>
      </c>
      <c r="E58" s="71">
        <f t="shared" si="0"/>
        <v>10.79378174273859</v>
      </c>
      <c r="F58" s="72">
        <f t="shared" si="1"/>
        <v>26</v>
      </c>
      <c r="G58" s="62" t="str">
        <f t="shared" si="2"/>
        <v>Greater Geelong</v>
      </c>
      <c r="H58" s="71">
        <f t="shared" si="3"/>
        <v>7.0103349520607647</v>
      </c>
      <c r="I58" s="69"/>
      <c r="J58" s="69"/>
      <c r="K58" s="69"/>
      <c r="L58" s="69"/>
      <c r="M58" s="69"/>
      <c r="N58" s="69"/>
      <c r="O58" s="69"/>
      <c r="P58" s="69"/>
      <c r="Q58" s="69"/>
      <c r="R58" s="62">
        <v>54</v>
      </c>
      <c r="S58" s="62">
        <v>57</v>
      </c>
      <c r="T58" s="64" t="s">
        <v>245</v>
      </c>
      <c r="U58" s="69"/>
      <c r="V58" s="69"/>
    </row>
    <row r="59" spans="1:22" x14ac:dyDescent="0.35">
      <c r="A59" s="69"/>
      <c r="B59" s="70">
        <v>55</v>
      </c>
      <c r="C59" s="62" t="s">
        <v>66</v>
      </c>
      <c r="D59" s="71">
        <f>VLOOKUP($E$4,Data!$A$4:$CD$158,2+Comparison!$B59)</f>
        <v>10.365853658536585</v>
      </c>
      <c r="E59" s="71">
        <f t="shared" si="0"/>
        <v>10.371353658536584</v>
      </c>
      <c r="F59" s="72">
        <f t="shared" si="1"/>
        <v>29</v>
      </c>
      <c r="G59" s="62" t="str">
        <f t="shared" si="2"/>
        <v>Wyndham</v>
      </c>
      <c r="H59" s="71">
        <f t="shared" si="3"/>
        <v>7.0034888228453287</v>
      </c>
      <c r="I59" s="69"/>
      <c r="J59" s="69"/>
      <c r="K59" s="69"/>
      <c r="L59" s="69"/>
      <c r="M59" s="69"/>
      <c r="N59" s="69"/>
      <c r="O59" s="69"/>
      <c r="P59" s="69"/>
      <c r="Q59" s="69"/>
      <c r="R59" s="62">
        <v>55</v>
      </c>
      <c r="S59" s="62">
        <v>58</v>
      </c>
      <c r="T59" s="64" t="s">
        <v>246</v>
      </c>
      <c r="U59" s="69"/>
      <c r="V59" s="69"/>
    </row>
    <row r="60" spans="1:22" x14ac:dyDescent="0.35">
      <c r="A60" s="69"/>
      <c r="B60" s="70">
        <v>56</v>
      </c>
      <c r="C60" s="62" t="s">
        <v>67</v>
      </c>
      <c r="D60" s="71">
        <f>VLOOKUP($E$4,Data!$A$4:$CD$158,2+Comparison!$B60)</f>
        <v>14.23076923076923</v>
      </c>
      <c r="E60" s="71">
        <f t="shared" si="0"/>
        <v>14.236369230769229</v>
      </c>
      <c r="F60" s="72">
        <f t="shared" si="1"/>
        <v>11</v>
      </c>
      <c r="G60" s="62" t="str">
        <f t="shared" si="2"/>
        <v>Loddon</v>
      </c>
      <c r="H60" s="71">
        <f t="shared" si="3"/>
        <v>6.7961165048543686</v>
      </c>
      <c r="I60" s="69"/>
      <c r="J60" s="69"/>
      <c r="K60" s="69"/>
      <c r="L60" s="69"/>
      <c r="M60" s="69"/>
      <c r="N60" s="69"/>
      <c r="O60" s="69"/>
      <c r="P60" s="69"/>
      <c r="Q60" s="69"/>
      <c r="R60" s="62">
        <v>56</v>
      </c>
      <c r="S60" s="62">
        <v>59</v>
      </c>
      <c r="T60" s="64" t="s">
        <v>247</v>
      </c>
      <c r="U60" s="69"/>
      <c r="V60" s="69"/>
    </row>
    <row r="61" spans="1:22" x14ac:dyDescent="0.35">
      <c r="A61" s="69"/>
      <c r="B61" s="70">
        <v>57</v>
      </c>
      <c r="C61" s="62" t="s">
        <v>68</v>
      </c>
      <c r="D61" s="71">
        <f>VLOOKUP($E$4,Data!$A$4:$CD$158,2+Comparison!$B61)</f>
        <v>2.5142857142857142</v>
      </c>
      <c r="E61" s="71">
        <f t="shared" si="0"/>
        <v>2.5199857142857143</v>
      </c>
      <c r="F61" s="72">
        <f t="shared" si="1"/>
        <v>71</v>
      </c>
      <c r="G61" s="62" t="str">
        <f t="shared" si="2"/>
        <v>Maroondah</v>
      </c>
      <c r="H61" s="71">
        <f t="shared" si="3"/>
        <v>6.2562065541211522</v>
      </c>
      <c r="I61" s="69"/>
      <c r="J61" s="69"/>
      <c r="K61" s="69"/>
      <c r="L61" s="69"/>
      <c r="M61" s="69"/>
      <c r="N61" s="69"/>
      <c r="O61" s="69"/>
      <c r="P61" s="69"/>
      <c r="Q61" s="69"/>
      <c r="R61" s="62">
        <v>57</v>
      </c>
      <c r="S61" s="62">
        <v>60</v>
      </c>
      <c r="T61" s="64" t="s">
        <v>248</v>
      </c>
      <c r="U61" s="69"/>
      <c r="V61" s="69"/>
    </row>
    <row r="62" spans="1:22" x14ac:dyDescent="0.35">
      <c r="A62" s="69"/>
      <c r="B62" s="70">
        <v>58</v>
      </c>
      <c r="C62" s="62" t="s">
        <v>69</v>
      </c>
      <c r="D62" s="71">
        <f>VLOOKUP($E$4,Data!$A$4:$CD$158,2+Comparison!$B62)</f>
        <v>14.227642276422763</v>
      </c>
      <c r="E62" s="71">
        <f t="shared" si="0"/>
        <v>14.233442276422764</v>
      </c>
      <c r="F62" s="72">
        <f t="shared" si="1"/>
        <v>12</v>
      </c>
      <c r="G62" s="62" t="str">
        <f t="shared" si="2"/>
        <v>Whittlesea</v>
      </c>
      <c r="H62" s="71">
        <f t="shared" si="3"/>
        <v>5.5631554947560415</v>
      </c>
      <c r="I62" s="69"/>
      <c r="J62" s="69"/>
      <c r="K62" s="69"/>
      <c r="L62" s="69"/>
      <c r="M62" s="69"/>
      <c r="N62" s="69"/>
      <c r="O62" s="69"/>
      <c r="P62" s="69"/>
      <c r="Q62" s="69"/>
      <c r="R62" s="62">
        <v>58</v>
      </c>
      <c r="S62" s="62">
        <v>63</v>
      </c>
      <c r="T62" s="63" t="s">
        <v>112</v>
      </c>
      <c r="U62" s="69"/>
      <c r="V62" s="69"/>
    </row>
    <row r="63" spans="1:22" x14ac:dyDescent="0.35">
      <c r="A63" s="69"/>
      <c r="B63" s="70">
        <v>59</v>
      </c>
      <c r="C63" s="62" t="s">
        <v>28</v>
      </c>
      <c r="D63" s="71">
        <f>VLOOKUP($E$4,Data!$A$4:$CD$158,2+Comparison!$B63)</f>
        <v>3.2889874353288988</v>
      </c>
      <c r="E63" s="71">
        <f t="shared" si="0"/>
        <v>3.2948874353288988</v>
      </c>
      <c r="F63" s="72">
        <f t="shared" si="1"/>
        <v>66</v>
      </c>
      <c r="G63" s="62" t="str">
        <f t="shared" si="2"/>
        <v>Knox</v>
      </c>
      <c r="H63" s="71">
        <f t="shared" si="3"/>
        <v>5.1287793952967524</v>
      </c>
      <c r="I63" s="69"/>
      <c r="J63" s="69"/>
      <c r="K63" s="69"/>
      <c r="L63" s="69"/>
      <c r="M63" s="69"/>
      <c r="N63" s="69"/>
      <c r="O63" s="69"/>
      <c r="P63" s="69"/>
      <c r="Q63" s="69"/>
      <c r="R63" s="62">
        <v>59</v>
      </c>
      <c r="S63" s="62">
        <v>64</v>
      </c>
      <c r="T63" s="64" t="s">
        <v>243</v>
      </c>
      <c r="U63" s="69"/>
      <c r="V63" s="69"/>
    </row>
    <row r="64" spans="1:22" x14ac:dyDescent="0.35">
      <c r="A64" s="69"/>
      <c r="B64" s="70">
        <v>60</v>
      </c>
      <c r="C64" s="62" t="s">
        <v>70</v>
      </c>
      <c r="D64" s="71">
        <f>VLOOKUP($E$4,Data!$A$4:$CD$158,2+Comparison!$B64)</f>
        <v>14.960629921259844</v>
      </c>
      <c r="E64" s="71">
        <f t="shared" si="0"/>
        <v>14.966629921259845</v>
      </c>
      <c r="F64" s="72">
        <f t="shared" si="1"/>
        <v>9</v>
      </c>
      <c r="G64" s="62" t="str">
        <f t="shared" si="2"/>
        <v>Hobsons Bay</v>
      </c>
      <c r="H64" s="71">
        <f t="shared" si="3"/>
        <v>4.961464354527938</v>
      </c>
      <c r="I64" s="69"/>
      <c r="J64" s="69"/>
      <c r="K64" s="69"/>
      <c r="L64" s="69"/>
      <c r="M64" s="69"/>
      <c r="N64" s="69"/>
      <c r="O64" s="69"/>
      <c r="P64" s="69"/>
      <c r="Q64" s="69"/>
      <c r="R64" s="62">
        <v>60</v>
      </c>
      <c r="S64" s="62">
        <v>65</v>
      </c>
      <c r="T64" s="64" t="s">
        <v>94</v>
      </c>
      <c r="U64" s="69"/>
      <c r="V64" s="69"/>
    </row>
    <row r="65" spans="1:22" x14ac:dyDescent="0.35">
      <c r="A65" s="69"/>
      <c r="B65" s="70">
        <v>61</v>
      </c>
      <c r="C65" s="62" t="s">
        <v>205</v>
      </c>
      <c r="D65" s="71">
        <f>VLOOKUP($E$4,Data!$A$4:$CD$158,2+Comparison!$B65)</f>
        <v>9.5238095238095237</v>
      </c>
      <c r="E65" s="71">
        <f t="shared" si="0"/>
        <v>9.5299095238095237</v>
      </c>
      <c r="F65" s="72">
        <f t="shared" si="1"/>
        <v>33</v>
      </c>
      <c r="G65" s="62" t="str">
        <f t="shared" si="2"/>
        <v>Brimbank</v>
      </c>
      <c r="H65" s="71">
        <f t="shared" si="3"/>
        <v>4.9205020920502092</v>
      </c>
      <c r="I65" s="69"/>
      <c r="J65" s="69"/>
      <c r="K65" s="69"/>
      <c r="L65" s="69"/>
      <c r="M65" s="69"/>
      <c r="N65" s="69"/>
      <c r="O65" s="69"/>
      <c r="P65" s="69"/>
      <c r="Q65" s="69"/>
      <c r="R65" s="62">
        <v>61</v>
      </c>
      <c r="S65" s="62">
        <v>66</v>
      </c>
      <c r="T65" s="62"/>
      <c r="U65" s="69"/>
      <c r="V65" s="69"/>
    </row>
    <row r="66" spans="1:22" x14ac:dyDescent="0.35">
      <c r="A66" s="69"/>
      <c r="B66" s="70">
        <v>62</v>
      </c>
      <c r="C66" s="62" t="s">
        <v>71</v>
      </c>
      <c r="D66" s="71">
        <f>VLOOKUP($E$4,Data!$A$4:$CD$158,2+Comparison!$B66)</f>
        <v>8.5239085239085242</v>
      </c>
      <c r="E66" s="71">
        <f t="shared" si="0"/>
        <v>8.5301085239085239</v>
      </c>
      <c r="F66" s="72">
        <f t="shared" si="1"/>
        <v>43</v>
      </c>
      <c r="G66" s="62" t="str">
        <f t="shared" si="2"/>
        <v>Surf Coast</v>
      </c>
      <c r="H66" s="71">
        <f t="shared" si="3"/>
        <v>4.2335766423357661</v>
      </c>
      <c r="I66" s="69"/>
      <c r="J66" s="69"/>
      <c r="K66" s="69"/>
      <c r="L66" s="69"/>
      <c r="M66" s="69"/>
      <c r="N66" s="69"/>
      <c r="O66" s="69"/>
      <c r="P66" s="69"/>
      <c r="Q66" s="69"/>
      <c r="R66" s="62">
        <v>62</v>
      </c>
      <c r="S66" s="62">
        <v>67</v>
      </c>
      <c r="T66" s="63" t="s">
        <v>113</v>
      </c>
      <c r="U66" s="69"/>
      <c r="V66" s="69"/>
    </row>
    <row r="67" spans="1:22" x14ac:dyDescent="0.35">
      <c r="A67" s="69"/>
      <c r="B67" s="70">
        <v>63</v>
      </c>
      <c r="C67" s="62" t="s">
        <v>72</v>
      </c>
      <c r="D67" s="71">
        <f>VLOOKUP($E$4,Data!$A$4:$CD$158,2+Comparison!$B67)</f>
        <v>10.355029585798817</v>
      </c>
      <c r="E67" s="71">
        <f t="shared" si="0"/>
        <v>10.361329585798817</v>
      </c>
      <c r="F67" s="72">
        <f t="shared" si="1"/>
        <v>30</v>
      </c>
      <c r="G67" s="62" t="str">
        <f t="shared" si="2"/>
        <v>Maribyrnong</v>
      </c>
      <c r="H67" s="71">
        <f t="shared" si="3"/>
        <v>4.0093421564811207</v>
      </c>
      <c r="I67" s="69"/>
      <c r="J67" s="69"/>
      <c r="K67" s="69"/>
      <c r="L67" s="69"/>
      <c r="M67" s="69"/>
      <c r="N67" s="69"/>
      <c r="O67" s="69"/>
      <c r="P67" s="69"/>
      <c r="Q67" s="69"/>
      <c r="R67" s="62">
        <v>63</v>
      </c>
      <c r="S67" s="62">
        <v>68</v>
      </c>
      <c r="T67" s="64" t="s">
        <v>285</v>
      </c>
      <c r="U67" s="69"/>
      <c r="V67" s="69"/>
    </row>
    <row r="68" spans="1:22" x14ac:dyDescent="0.35">
      <c r="A68" s="69"/>
      <c r="B68" s="70">
        <v>64</v>
      </c>
      <c r="C68" s="62" t="s">
        <v>29</v>
      </c>
      <c r="D68" s="71">
        <f>VLOOKUP($E$4,Data!$A$4:$CD$158,2+Comparison!$B68)</f>
        <v>1.5887850467289719</v>
      </c>
      <c r="E68" s="71">
        <f t="shared" si="0"/>
        <v>1.5951850467289719</v>
      </c>
      <c r="F68" s="72">
        <f t="shared" si="1"/>
        <v>78</v>
      </c>
      <c r="G68" s="62" t="str">
        <f t="shared" si="2"/>
        <v>Darebin</v>
      </c>
      <c r="H68" s="71">
        <f t="shared" si="3"/>
        <v>3.6506159014557671</v>
      </c>
      <c r="I68" s="69"/>
      <c r="J68" s="69"/>
      <c r="K68" s="69"/>
      <c r="L68" s="69"/>
      <c r="M68" s="69"/>
      <c r="N68" s="69"/>
      <c r="O68" s="69"/>
      <c r="P68" s="69"/>
      <c r="Q68" s="69"/>
      <c r="R68" s="62">
        <v>64</v>
      </c>
      <c r="S68" s="62">
        <v>69</v>
      </c>
      <c r="T68" s="64" t="s">
        <v>286</v>
      </c>
      <c r="U68" s="69"/>
      <c r="V68" s="69"/>
    </row>
    <row r="69" spans="1:22" x14ac:dyDescent="0.35">
      <c r="A69" s="69"/>
      <c r="B69" s="70">
        <v>65</v>
      </c>
      <c r="C69" s="62" t="s">
        <v>73</v>
      </c>
      <c r="D69" s="71">
        <f>VLOOKUP($E$4,Data!$A$4:$CD$158,2+Comparison!$B69)</f>
        <v>13.071895424836603</v>
      </c>
      <c r="E69" s="71">
        <f t="shared" si="0"/>
        <v>13.078395424836604</v>
      </c>
      <c r="F69" s="72">
        <f t="shared" si="1"/>
        <v>17</v>
      </c>
      <c r="G69" s="62" t="str">
        <f t="shared" si="2"/>
        <v>Moonee Valley</v>
      </c>
      <c r="H69" s="71">
        <f t="shared" si="3"/>
        <v>3.4013605442176873</v>
      </c>
      <c r="I69" s="69"/>
      <c r="J69" s="69"/>
      <c r="K69" s="69"/>
      <c r="L69" s="69"/>
      <c r="M69" s="69"/>
      <c r="N69" s="69"/>
      <c r="O69" s="69"/>
      <c r="P69" s="69"/>
      <c r="Q69" s="69"/>
      <c r="R69" s="62">
        <v>65</v>
      </c>
      <c r="S69" s="62">
        <v>70</v>
      </c>
      <c r="T69" s="62"/>
      <c r="U69" s="69"/>
      <c r="V69" s="69"/>
    </row>
    <row r="70" spans="1:22" x14ac:dyDescent="0.35">
      <c r="A70" s="69"/>
      <c r="B70" s="70">
        <v>66</v>
      </c>
      <c r="C70" s="62" t="s">
        <v>74</v>
      </c>
      <c r="D70" s="71">
        <f>VLOOKUP($E$4,Data!$A$4:$CD$158,2+Comparison!$B70)</f>
        <v>4.2335766423357661</v>
      </c>
      <c r="E70" s="71">
        <f t="shared" ref="E70:E83" si="4">D70+0.0001*B70</f>
        <v>4.2401766423357659</v>
      </c>
      <c r="F70" s="72">
        <f t="shared" ref="F70:F83" si="5">RANK(E70,E$5:E$83)</f>
        <v>62</v>
      </c>
      <c r="G70" s="62" t="str">
        <f t="shared" ref="G70:G83" si="6">VLOOKUP(MATCH($B70,$F$5:$F$83,0),$B$5:$D$83,2)</f>
        <v>Port Phillip</v>
      </c>
      <c r="H70" s="71">
        <f t="shared" ref="H70:H83" si="7">VLOOKUP(MATCH($B70,$F$5:$F$83,0),$B$5:$D$83,3)</f>
        <v>3.2889874353288988</v>
      </c>
      <c r="I70" s="69"/>
      <c r="J70" s="69"/>
      <c r="K70" s="69"/>
      <c r="L70" s="69"/>
      <c r="M70" s="69"/>
      <c r="N70" s="69"/>
      <c r="O70" s="69"/>
      <c r="P70" s="69"/>
      <c r="Q70" s="69"/>
      <c r="R70" s="62">
        <v>66</v>
      </c>
      <c r="S70" s="62">
        <v>71</v>
      </c>
      <c r="T70" s="63" t="s">
        <v>168</v>
      </c>
      <c r="U70" s="69"/>
      <c r="V70" s="69"/>
    </row>
    <row r="71" spans="1:22" x14ac:dyDescent="0.35">
      <c r="A71" s="69"/>
      <c r="B71" s="70">
        <v>67</v>
      </c>
      <c r="C71" s="62" t="s">
        <v>39</v>
      </c>
      <c r="D71" s="71">
        <f>VLOOKUP($E$4,Data!$A$4:$CD$158,2+Comparison!$B71)</f>
        <v>9.0384615384615383</v>
      </c>
      <c r="E71" s="71">
        <f t="shared" si="4"/>
        <v>9.0451615384615387</v>
      </c>
      <c r="F71" s="72">
        <f t="shared" si="5"/>
        <v>38</v>
      </c>
      <c r="G71" s="62" t="str">
        <f t="shared" si="6"/>
        <v>Banyule</v>
      </c>
      <c r="H71" s="71">
        <f t="shared" si="7"/>
        <v>3.2621951219512195</v>
      </c>
      <c r="I71" s="69"/>
      <c r="J71" s="69"/>
      <c r="K71" s="69"/>
      <c r="L71" s="69"/>
      <c r="M71" s="69"/>
      <c r="N71" s="69"/>
      <c r="O71" s="69"/>
      <c r="P71" s="69"/>
      <c r="Q71" s="69"/>
      <c r="R71" s="62">
        <v>67</v>
      </c>
      <c r="S71" s="62">
        <v>72</v>
      </c>
      <c r="T71" s="64" t="s">
        <v>241</v>
      </c>
      <c r="U71" s="69"/>
      <c r="V71" s="69"/>
    </row>
    <row r="72" spans="1:22" x14ac:dyDescent="0.35">
      <c r="A72" s="69"/>
      <c r="B72" s="70">
        <v>68</v>
      </c>
      <c r="C72" s="62" t="s">
        <v>75</v>
      </c>
      <c r="D72" s="71">
        <f>VLOOKUP($E$4,Data!$A$4:$CD$158,2+Comparison!$B72)</f>
        <v>9.0909090909090917</v>
      </c>
      <c r="E72" s="71">
        <f t="shared" si="4"/>
        <v>9.0977090909090919</v>
      </c>
      <c r="F72" s="72">
        <f t="shared" si="5"/>
        <v>36</v>
      </c>
      <c r="G72" s="62" t="str">
        <f t="shared" si="6"/>
        <v>Moreland</v>
      </c>
      <c r="H72" s="71">
        <f t="shared" si="7"/>
        <v>3.111480865224626</v>
      </c>
      <c r="I72" s="69"/>
      <c r="J72" s="69"/>
      <c r="K72" s="69"/>
      <c r="L72" s="69"/>
      <c r="M72" s="69"/>
      <c r="N72" s="69"/>
      <c r="O72" s="69"/>
      <c r="P72" s="69"/>
      <c r="Q72" s="69"/>
      <c r="R72" s="62">
        <v>68</v>
      </c>
      <c r="S72" s="62">
        <v>73</v>
      </c>
      <c r="T72" s="64" t="s">
        <v>242</v>
      </c>
      <c r="U72" s="69"/>
      <c r="V72" s="69"/>
    </row>
    <row r="73" spans="1:22" x14ac:dyDescent="0.35">
      <c r="A73" s="69"/>
      <c r="B73" s="70">
        <v>69</v>
      </c>
      <c r="C73" s="62" t="s">
        <v>40</v>
      </c>
      <c r="D73" s="71">
        <f>VLOOKUP($E$4,Data!$A$4:$CD$158,2+Comparison!$B73)</f>
        <v>15.259740259740258</v>
      </c>
      <c r="E73" s="71">
        <f t="shared" si="4"/>
        <v>15.266640259740258</v>
      </c>
      <c r="F73" s="72">
        <f t="shared" si="5"/>
        <v>6</v>
      </c>
      <c r="G73" s="62" t="str">
        <f t="shared" si="6"/>
        <v>Whitehorse</v>
      </c>
      <c r="H73" s="71">
        <f t="shared" si="7"/>
        <v>2.894507410636443</v>
      </c>
      <c r="I73" s="69"/>
      <c r="J73" s="69"/>
      <c r="K73" s="69"/>
      <c r="L73" s="69"/>
      <c r="M73" s="69"/>
      <c r="N73" s="69"/>
      <c r="O73" s="69"/>
      <c r="P73" s="69"/>
      <c r="Q73" s="69"/>
      <c r="R73" s="62">
        <v>69</v>
      </c>
      <c r="S73" s="62">
        <v>74</v>
      </c>
      <c r="T73" s="62"/>
      <c r="U73" s="69"/>
      <c r="V73" s="69"/>
    </row>
    <row r="74" spans="1:22" x14ac:dyDescent="0.35">
      <c r="A74" s="69"/>
      <c r="B74" s="70">
        <v>70</v>
      </c>
      <c r="C74" s="62" t="s">
        <v>30</v>
      </c>
      <c r="D74" s="71">
        <f>VLOOKUP($E$4,Data!$A$4:$CD$158,2+Comparison!$B74)</f>
        <v>9.0395480225988702</v>
      </c>
      <c r="E74" s="71">
        <f t="shared" si="4"/>
        <v>9.0465480225988699</v>
      </c>
      <c r="F74" s="72">
        <f t="shared" si="5"/>
        <v>37</v>
      </c>
      <c r="G74" s="62" t="str">
        <f t="shared" si="6"/>
        <v>Kingston</v>
      </c>
      <c r="H74" s="71">
        <f t="shared" si="7"/>
        <v>2.8689583871801498</v>
      </c>
      <c r="I74" s="69"/>
      <c r="J74" s="69"/>
      <c r="K74" s="69"/>
      <c r="L74" s="69"/>
      <c r="M74" s="69"/>
      <c r="N74" s="69"/>
      <c r="O74" s="69"/>
      <c r="P74" s="69"/>
      <c r="Q74" s="69"/>
      <c r="R74" s="62">
        <v>70</v>
      </c>
      <c r="S74" s="62">
        <v>75</v>
      </c>
      <c r="T74" s="63" t="s">
        <v>169</v>
      </c>
      <c r="U74" s="69"/>
      <c r="V74" s="69"/>
    </row>
    <row r="75" spans="1:22" x14ac:dyDescent="0.35">
      <c r="A75" s="69"/>
      <c r="B75" s="70">
        <v>71</v>
      </c>
      <c r="C75" s="62" t="s">
        <v>76</v>
      </c>
      <c r="D75" s="71">
        <f>VLOOKUP($E$4,Data!$A$4:$CD$158,2+Comparison!$B75)</f>
        <v>13.412017167381974</v>
      </c>
      <c r="E75" s="71">
        <f t="shared" si="4"/>
        <v>13.419117167381973</v>
      </c>
      <c r="F75" s="72">
        <f t="shared" si="5"/>
        <v>16</v>
      </c>
      <c r="G75" s="62" t="str">
        <f t="shared" si="6"/>
        <v>Nillumbik</v>
      </c>
      <c r="H75" s="71">
        <f t="shared" si="7"/>
        <v>2.5142857142857142</v>
      </c>
      <c r="I75" s="69"/>
      <c r="J75" s="69"/>
      <c r="K75" s="69"/>
      <c r="L75" s="69"/>
      <c r="M75" s="69"/>
      <c r="N75" s="69"/>
      <c r="O75" s="69"/>
      <c r="P75" s="69"/>
      <c r="Q75" s="69"/>
      <c r="R75" s="62">
        <v>71</v>
      </c>
      <c r="S75" s="62">
        <v>76</v>
      </c>
      <c r="T75" s="62" t="s">
        <v>346</v>
      </c>
      <c r="U75" s="69"/>
      <c r="V75" s="69"/>
    </row>
    <row r="76" spans="1:22" x14ac:dyDescent="0.35">
      <c r="A76" s="69"/>
      <c r="B76" s="70">
        <v>72</v>
      </c>
      <c r="C76" s="62" t="s">
        <v>77</v>
      </c>
      <c r="D76" s="71">
        <f>VLOOKUP($E$4,Data!$A$4:$CD$158,2+Comparison!$B76)</f>
        <v>18</v>
      </c>
      <c r="E76" s="71">
        <f t="shared" si="4"/>
        <v>18.007200000000001</v>
      </c>
      <c r="F76" s="72">
        <f t="shared" si="5"/>
        <v>3</v>
      </c>
      <c r="G76" s="62" t="str">
        <f t="shared" si="6"/>
        <v>Melbourne</v>
      </c>
      <c r="H76" s="71">
        <f t="shared" si="7"/>
        <v>2.1988604445871118</v>
      </c>
      <c r="I76" s="69"/>
      <c r="J76" s="69"/>
      <c r="K76" s="69"/>
      <c r="L76" s="69"/>
      <c r="M76" s="69"/>
      <c r="N76" s="69"/>
      <c r="O76" s="69"/>
      <c r="P76" s="69"/>
      <c r="Q76" s="69"/>
      <c r="R76" s="62">
        <v>72</v>
      </c>
      <c r="S76" s="62">
        <v>77</v>
      </c>
      <c r="T76" s="62" t="s">
        <v>347</v>
      </c>
      <c r="U76" s="69"/>
      <c r="V76" s="69"/>
    </row>
    <row r="77" spans="1:22" x14ac:dyDescent="0.35">
      <c r="A77" s="69"/>
      <c r="B77" s="70">
        <v>73</v>
      </c>
      <c r="C77" s="62" t="s">
        <v>31</v>
      </c>
      <c r="D77" s="71">
        <f>VLOOKUP($E$4,Data!$A$4:$CD$158,2+Comparison!$B77)</f>
        <v>2.894507410636443</v>
      </c>
      <c r="E77" s="71">
        <f t="shared" si="4"/>
        <v>2.9018074106364429</v>
      </c>
      <c r="F77" s="72">
        <f t="shared" si="5"/>
        <v>69</v>
      </c>
      <c r="G77" s="62" t="str">
        <f t="shared" si="6"/>
        <v>Yarra</v>
      </c>
      <c r="H77" s="71">
        <f t="shared" si="7"/>
        <v>2.0827306913508821</v>
      </c>
      <c r="I77" s="69"/>
      <c r="J77" s="69"/>
      <c r="K77" s="69"/>
      <c r="L77" s="69"/>
      <c r="M77" s="69"/>
      <c r="N77" s="69"/>
      <c r="O77" s="69"/>
      <c r="P77" s="69"/>
      <c r="Q77" s="69"/>
      <c r="R77" s="62">
        <v>73</v>
      </c>
      <c r="S77" s="62">
        <v>78</v>
      </c>
      <c r="T77" s="62" t="s">
        <v>348</v>
      </c>
      <c r="U77" s="69"/>
      <c r="V77" s="69"/>
    </row>
    <row r="78" spans="1:22" x14ac:dyDescent="0.35">
      <c r="A78" s="69"/>
      <c r="B78" s="70">
        <v>74</v>
      </c>
      <c r="C78" s="62" t="s">
        <v>32</v>
      </c>
      <c r="D78" s="71">
        <f>VLOOKUP($E$4,Data!$A$4:$CD$158,2+Comparison!$B78)</f>
        <v>5.5631554947560415</v>
      </c>
      <c r="E78" s="71">
        <f t="shared" si="4"/>
        <v>5.5705554947560412</v>
      </c>
      <c r="F78" s="72">
        <f t="shared" si="5"/>
        <v>58</v>
      </c>
      <c r="G78" s="62" t="str">
        <f t="shared" si="6"/>
        <v>Glen Eira</v>
      </c>
      <c r="H78" s="71">
        <f t="shared" si="7"/>
        <v>2.0520741394527802</v>
      </c>
      <c r="I78" s="69"/>
      <c r="J78" s="69"/>
      <c r="K78" s="69"/>
      <c r="L78" s="69"/>
      <c r="M78" s="69"/>
      <c r="N78" s="69"/>
      <c r="O78" s="69"/>
      <c r="P78" s="69"/>
      <c r="Q78" s="69"/>
      <c r="R78" s="62">
        <v>74</v>
      </c>
      <c r="S78" s="62">
        <v>79</v>
      </c>
      <c r="T78" s="62" t="s">
        <v>349</v>
      </c>
      <c r="U78" s="69"/>
      <c r="V78" s="69"/>
    </row>
    <row r="79" spans="1:22" x14ac:dyDescent="0.35">
      <c r="A79" s="69"/>
      <c r="B79" s="70">
        <v>75</v>
      </c>
      <c r="C79" s="62" t="s">
        <v>41</v>
      </c>
      <c r="D79" s="71">
        <f>VLOOKUP($E$4,Data!$A$4:$CD$158,2+Comparison!$B79)</f>
        <v>12.259194395796849</v>
      </c>
      <c r="E79" s="71">
        <f t="shared" si="4"/>
        <v>12.266694395796849</v>
      </c>
      <c r="F79" s="72">
        <f t="shared" si="5"/>
        <v>18</v>
      </c>
      <c r="G79" s="62" t="str">
        <f t="shared" si="6"/>
        <v>Bayside</v>
      </c>
      <c r="H79" s="71">
        <f t="shared" si="7"/>
        <v>1.9591496456857025</v>
      </c>
      <c r="I79" s="69"/>
      <c r="J79" s="69"/>
      <c r="K79" s="69"/>
      <c r="L79" s="69"/>
      <c r="M79" s="69"/>
      <c r="N79" s="69"/>
      <c r="O79" s="69"/>
      <c r="P79" s="69"/>
      <c r="Q79" s="69"/>
      <c r="R79" s="62">
        <v>75</v>
      </c>
      <c r="S79" s="62">
        <v>80</v>
      </c>
      <c r="T79" s="62" t="s">
        <v>350</v>
      </c>
      <c r="U79" s="69"/>
      <c r="V79" s="69"/>
    </row>
    <row r="80" spans="1:22" x14ac:dyDescent="0.35">
      <c r="A80" s="69"/>
      <c r="B80" s="70">
        <v>76</v>
      </c>
      <c r="C80" s="62" t="s">
        <v>33</v>
      </c>
      <c r="D80" s="71">
        <f>VLOOKUP($E$4,Data!$A$4:$CD$158,2+Comparison!$B80)</f>
        <v>7.0034888228453287</v>
      </c>
      <c r="E80" s="71">
        <f t="shared" si="4"/>
        <v>7.0110888228453287</v>
      </c>
      <c r="F80" s="72">
        <f t="shared" si="5"/>
        <v>55</v>
      </c>
      <c r="G80" s="62" t="str">
        <f t="shared" si="6"/>
        <v>Monash</v>
      </c>
      <c r="H80" s="71">
        <f t="shared" si="7"/>
        <v>1.9521855990946384</v>
      </c>
      <c r="I80" s="69"/>
      <c r="J80" s="69"/>
      <c r="K80" s="69"/>
      <c r="L80" s="69"/>
      <c r="M80" s="69"/>
      <c r="N80" s="69"/>
      <c r="O80" s="69"/>
      <c r="P80" s="69"/>
      <c r="Q80" s="69"/>
      <c r="R80" s="62">
        <v>76</v>
      </c>
      <c r="S80" s="62">
        <v>81</v>
      </c>
      <c r="T80" s="62" t="s">
        <v>351</v>
      </c>
      <c r="U80" s="69"/>
      <c r="V80" s="69"/>
    </row>
    <row r="81" spans="1:22" x14ac:dyDescent="0.35">
      <c r="A81" s="69"/>
      <c r="B81" s="70">
        <v>77</v>
      </c>
      <c r="C81" s="62" t="s">
        <v>34</v>
      </c>
      <c r="D81" s="71">
        <f>VLOOKUP($E$4,Data!$A$4:$CD$158,2+Comparison!$B81)</f>
        <v>2.0827306913508821</v>
      </c>
      <c r="E81" s="71">
        <f t="shared" si="4"/>
        <v>2.0904306913508819</v>
      </c>
      <c r="F81" s="72">
        <f t="shared" si="5"/>
        <v>73</v>
      </c>
      <c r="G81" s="62" t="str">
        <f t="shared" si="6"/>
        <v>Manningham</v>
      </c>
      <c r="H81" s="71">
        <f t="shared" si="7"/>
        <v>1.7025089605734769</v>
      </c>
      <c r="I81" s="69"/>
      <c r="J81" s="69"/>
      <c r="K81" s="69"/>
      <c r="L81" s="69"/>
      <c r="M81" s="69"/>
      <c r="N81" s="69"/>
      <c r="O81" s="69"/>
      <c r="P81" s="69"/>
      <c r="Q81" s="69"/>
      <c r="R81" s="62">
        <v>77</v>
      </c>
      <c r="S81" s="62">
        <v>82</v>
      </c>
      <c r="T81" s="62" t="s">
        <v>352</v>
      </c>
      <c r="U81" s="69"/>
      <c r="V81" s="69"/>
    </row>
    <row r="82" spans="1:22" x14ac:dyDescent="0.35">
      <c r="A82" s="69"/>
      <c r="B82" s="70">
        <v>78</v>
      </c>
      <c r="C82" s="62" t="s">
        <v>78</v>
      </c>
      <c r="D82" s="71">
        <f>VLOOKUP($E$4,Data!$A$4:$CD$158,2+Comparison!$B82)</f>
        <v>7.7605321507760534</v>
      </c>
      <c r="E82" s="71">
        <f t="shared" si="4"/>
        <v>7.768332150776053</v>
      </c>
      <c r="F82" s="72">
        <f t="shared" si="5"/>
        <v>47</v>
      </c>
      <c r="G82" s="62" t="str">
        <f t="shared" si="6"/>
        <v>Stonnington</v>
      </c>
      <c r="H82" s="71">
        <f t="shared" si="7"/>
        <v>1.5887850467289719</v>
      </c>
      <c r="I82" s="69"/>
      <c r="J82" s="69"/>
      <c r="K82" s="69"/>
      <c r="L82" s="69"/>
      <c r="M82" s="69"/>
      <c r="N82" s="69"/>
      <c r="O82" s="69"/>
      <c r="P82" s="69"/>
      <c r="Q82" s="69"/>
      <c r="R82" s="62">
        <v>78</v>
      </c>
      <c r="S82" s="62">
        <v>83</v>
      </c>
      <c r="T82" s="62" t="s">
        <v>353</v>
      </c>
      <c r="U82" s="69"/>
      <c r="V82" s="69"/>
    </row>
    <row r="83" spans="1:22" x14ac:dyDescent="0.35">
      <c r="A83" s="69"/>
      <c r="B83" s="70">
        <v>79</v>
      </c>
      <c r="C83" s="62" t="s">
        <v>79</v>
      </c>
      <c r="D83" s="71">
        <f>VLOOKUP($E$4,Data!$A$4:$CD$158,2+Comparison!$B83)</f>
        <v>12.244897959183673</v>
      </c>
      <c r="E83" s="71">
        <f t="shared" si="4"/>
        <v>12.252797959183672</v>
      </c>
      <c r="F83" s="72">
        <f t="shared" si="5"/>
        <v>19</v>
      </c>
      <c r="G83" s="62" t="str">
        <f t="shared" si="6"/>
        <v>Boroondara</v>
      </c>
      <c r="H83" s="71">
        <f t="shared" si="7"/>
        <v>1.0821778829895163</v>
      </c>
      <c r="I83" s="69"/>
      <c r="J83" s="69"/>
      <c r="K83" s="69"/>
      <c r="L83" s="69"/>
      <c r="M83" s="69"/>
      <c r="N83" s="69"/>
      <c r="O83" s="69"/>
      <c r="P83" s="69"/>
      <c r="Q83" s="69"/>
      <c r="R83" s="62">
        <v>79</v>
      </c>
      <c r="S83" s="62">
        <v>84</v>
      </c>
      <c r="T83" s="62" t="s">
        <v>354</v>
      </c>
      <c r="U83" s="69"/>
      <c r="V83" s="69"/>
    </row>
    <row r="84" spans="1:22" x14ac:dyDescent="0.35">
      <c r="A84" s="69"/>
      <c r="B84" s="70">
        <v>80</v>
      </c>
      <c r="C84" s="62" t="s">
        <v>0</v>
      </c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2">
        <v>80</v>
      </c>
      <c r="S84" s="62">
        <v>85</v>
      </c>
      <c r="T84" s="62" t="s">
        <v>355</v>
      </c>
      <c r="U84" s="69"/>
      <c r="V84" s="69"/>
    </row>
    <row r="85" spans="1:22" x14ac:dyDescent="0.3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2">
        <v>81</v>
      </c>
      <c r="S85" s="62">
        <v>86</v>
      </c>
      <c r="T85" s="62" t="s">
        <v>356</v>
      </c>
      <c r="U85" s="69"/>
      <c r="V85" s="69"/>
    </row>
    <row r="86" spans="1:22" x14ac:dyDescent="0.3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2">
        <v>82</v>
      </c>
      <c r="S86" s="62">
        <v>87</v>
      </c>
      <c r="T86" s="62" t="s">
        <v>357</v>
      </c>
      <c r="U86" s="69"/>
      <c r="V86" s="69"/>
    </row>
    <row r="87" spans="1:22" x14ac:dyDescent="0.3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2">
        <v>83</v>
      </c>
      <c r="S87" s="62">
        <v>88</v>
      </c>
      <c r="T87" s="62" t="s">
        <v>358</v>
      </c>
      <c r="U87" s="69"/>
      <c r="V87" s="69"/>
    </row>
    <row r="88" spans="1:22" x14ac:dyDescent="0.35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2">
        <v>84</v>
      </c>
      <c r="S88" s="62">
        <v>89</v>
      </c>
      <c r="T88" s="62" t="s">
        <v>359</v>
      </c>
      <c r="U88" s="69"/>
      <c r="V88" s="69"/>
    </row>
    <row r="89" spans="1:22" x14ac:dyDescent="0.35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2">
        <v>85</v>
      </c>
      <c r="S89" s="62">
        <v>90</v>
      </c>
      <c r="T89" s="62" t="s">
        <v>360</v>
      </c>
      <c r="U89" s="69"/>
      <c r="V89" s="69"/>
    </row>
    <row r="90" spans="1:22" x14ac:dyDescent="0.35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2">
        <v>86</v>
      </c>
      <c r="S90" s="62">
        <v>91</v>
      </c>
      <c r="T90" s="62" t="s">
        <v>361</v>
      </c>
      <c r="U90" s="69"/>
      <c r="V90" s="69"/>
    </row>
    <row r="91" spans="1:22" x14ac:dyDescent="0.35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2">
        <v>87</v>
      </c>
      <c r="S91" s="62">
        <v>92</v>
      </c>
      <c r="T91" s="62" t="s">
        <v>362</v>
      </c>
      <c r="U91" s="69"/>
      <c r="V91" s="69"/>
    </row>
    <row r="92" spans="1:22" x14ac:dyDescent="0.35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2">
        <v>88</v>
      </c>
      <c r="S92" s="62">
        <v>93</v>
      </c>
      <c r="T92" s="62" t="s">
        <v>363</v>
      </c>
      <c r="U92" s="69"/>
      <c r="V92" s="69"/>
    </row>
    <row r="93" spans="1:22" x14ac:dyDescent="0.35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2">
        <v>89</v>
      </c>
      <c r="S93" s="62">
        <v>94</v>
      </c>
      <c r="T93" s="62" t="s">
        <v>364</v>
      </c>
      <c r="U93" s="69"/>
      <c r="V93" s="69"/>
    </row>
    <row r="94" spans="1:22" x14ac:dyDescent="0.35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2">
        <v>90</v>
      </c>
      <c r="S94" s="62">
        <v>95</v>
      </c>
      <c r="T94" s="62" t="s">
        <v>365</v>
      </c>
      <c r="U94" s="69"/>
      <c r="V94" s="69"/>
    </row>
    <row r="95" spans="1:22" x14ac:dyDescent="0.35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2">
        <v>91</v>
      </c>
      <c r="S95" s="62">
        <v>96</v>
      </c>
      <c r="T95" s="62" t="s">
        <v>366</v>
      </c>
      <c r="U95" s="69"/>
      <c r="V95" s="69"/>
    </row>
    <row r="96" spans="1:22" x14ac:dyDescent="0.35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2">
        <v>92</v>
      </c>
      <c r="S96" s="62">
        <v>97</v>
      </c>
      <c r="T96" s="62" t="s">
        <v>367</v>
      </c>
      <c r="U96" s="69"/>
      <c r="V96" s="69"/>
    </row>
    <row r="97" spans="1:22" x14ac:dyDescent="0.35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2">
        <v>93</v>
      </c>
      <c r="S97" s="62">
        <v>98</v>
      </c>
      <c r="T97" s="62" t="s">
        <v>368</v>
      </c>
      <c r="U97" s="69"/>
      <c r="V97" s="69"/>
    </row>
    <row r="98" spans="1:22" x14ac:dyDescent="0.3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2">
        <v>94</v>
      </c>
      <c r="S98" s="62">
        <v>99</v>
      </c>
      <c r="T98" s="62" t="s">
        <v>369</v>
      </c>
      <c r="U98" s="69"/>
      <c r="V98" s="69"/>
    </row>
    <row r="99" spans="1:22" x14ac:dyDescent="0.35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2">
        <v>95</v>
      </c>
      <c r="S99" s="62">
        <v>100</v>
      </c>
      <c r="T99" s="62" t="s">
        <v>370</v>
      </c>
      <c r="U99" s="69"/>
      <c r="V99" s="69"/>
    </row>
    <row r="100" spans="1:22" x14ac:dyDescent="0.35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2">
        <v>96</v>
      </c>
      <c r="S100" s="62">
        <v>101</v>
      </c>
      <c r="T100" s="62" t="s">
        <v>371</v>
      </c>
      <c r="U100" s="69"/>
      <c r="V100" s="69"/>
    </row>
    <row r="101" spans="1:22" x14ac:dyDescent="0.35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2">
        <v>97</v>
      </c>
      <c r="S101" s="62">
        <v>102</v>
      </c>
      <c r="T101" s="62" t="s">
        <v>372</v>
      </c>
      <c r="U101" s="69"/>
      <c r="V101" s="69"/>
    </row>
    <row r="102" spans="1:22" x14ac:dyDescent="0.35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2">
        <v>98</v>
      </c>
      <c r="S102" s="62">
        <v>103</v>
      </c>
      <c r="T102" s="62" t="s">
        <v>373</v>
      </c>
      <c r="U102" s="69"/>
      <c r="V102" s="69"/>
    </row>
    <row r="103" spans="1:22" x14ac:dyDescent="0.35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2">
        <v>99</v>
      </c>
      <c r="S103" s="62">
        <v>104</v>
      </c>
      <c r="T103" s="62" t="s">
        <v>374</v>
      </c>
      <c r="U103" s="69"/>
      <c r="V103" s="69"/>
    </row>
    <row r="104" spans="1:22" x14ac:dyDescent="0.35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2">
        <v>100</v>
      </c>
      <c r="S104" s="62">
        <v>105</v>
      </c>
      <c r="T104" s="62" t="s">
        <v>375</v>
      </c>
      <c r="U104" s="69"/>
      <c r="V104" s="69"/>
    </row>
    <row r="105" spans="1:22" x14ac:dyDescent="0.35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2">
        <v>101</v>
      </c>
      <c r="S105" s="62">
        <v>106</v>
      </c>
      <c r="T105" s="62" t="s">
        <v>376</v>
      </c>
      <c r="U105" s="69"/>
      <c r="V105" s="69"/>
    </row>
    <row r="106" spans="1:22" x14ac:dyDescent="0.35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2">
        <v>102</v>
      </c>
      <c r="S106" s="62">
        <v>107</v>
      </c>
      <c r="T106" s="62" t="s">
        <v>377</v>
      </c>
      <c r="U106" s="69"/>
      <c r="V106" s="69"/>
    </row>
    <row r="107" spans="1:22" x14ac:dyDescent="0.35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2">
        <v>103</v>
      </c>
      <c r="S107" s="62">
        <v>108</v>
      </c>
      <c r="T107" s="62" t="s">
        <v>378</v>
      </c>
      <c r="U107" s="69"/>
      <c r="V107" s="69"/>
    </row>
    <row r="108" spans="1:22" x14ac:dyDescent="0.35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2">
        <v>104</v>
      </c>
      <c r="S108" s="62">
        <v>109</v>
      </c>
      <c r="T108" s="62" t="s">
        <v>379</v>
      </c>
      <c r="U108" s="69"/>
      <c r="V108" s="69"/>
    </row>
    <row r="109" spans="1:22" x14ac:dyDescent="0.35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2">
        <v>105</v>
      </c>
      <c r="S109" s="62">
        <v>110</v>
      </c>
      <c r="T109" s="62"/>
      <c r="U109" s="69"/>
      <c r="V109" s="69"/>
    </row>
    <row r="110" spans="1:22" x14ac:dyDescent="0.35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2">
        <v>106</v>
      </c>
      <c r="S110" s="62">
        <v>111</v>
      </c>
      <c r="T110" s="63" t="s">
        <v>96</v>
      </c>
      <c r="U110" s="69"/>
      <c r="V110" s="69"/>
    </row>
    <row r="111" spans="1:22" x14ac:dyDescent="0.35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2">
        <v>107</v>
      </c>
      <c r="S111" s="62">
        <v>112</v>
      </c>
      <c r="T111" s="64" t="s">
        <v>97</v>
      </c>
      <c r="U111" s="69"/>
      <c r="V111" s="69"/>
    </row>
    <row r="112" spans="1:22" x14ac:dyDescent="0.35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2">
        <v>108</v>
      </c>
      <c r="S112" s="62">
        <v>113</v>
      </c>
      <c r="T112" s="64" t="s">
        <v>98</v>
      </c>
      <c r="U112" s="69"/>
      <c r="V112" s="69"/>
    </row>
    <row r="113" spans="1:22" x14ac:dyDescent="0.35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2">
        <v>109</v>
      </c>
      <c r="S113" s="62">
        <v>114</v>
      </c>
      <c r="T113" s="64" t="s">
        <v>99</v>
      </c>
      <c r="U113" s="69"/>
      <c r="V113" s="69"/>
    </row>
    <row r="114" spans="1:22" x14ac:dyDescent="0.35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2">
        <v>110</v>
      </c>
      <c r="S114" s="62">
        <v>115</v>
      </c>
      <c r="T114" s="62"/>
      <c r="U114" s="69"/>
      <c r="V114" s="69"/>
    </row>
    <row r="115" spans="1:22" x14ac:dyDescent="0.35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2">
        <v>111</v>
      </c>
      <c r="S115" s="62">
        <v>116</v>
      </c>
      <c r="T115" s="63" t="s">
        <v>95</v>
      </c>
      <c r="U115" s="69"/>
      <c r="V115" s="69"/>
    </row>
    <row r="116" spans="1:22" x14ac:dyDescent="0.35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2">
        <v>112</v>
      </c>
      <c r="S116" s="62">
        <v>117</v>
      </c>
      <c r="T116" s="64" t="s">
        <v>235</v>
      </c>
      <c r="U116" s="69"/>
      <c r="V116" s="69"/>
    </row>
    <row r="117" spans="1:22" x14ac:dyDescent="0.35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2">
        <v>113</v>
      </c>
      <c r="S117" s="62">
        <v>118</v>
      </c>
      <c r="T117" s="64" t="s">
        <v>236</v>
      </c>
      <c r="U117" s="69"/>
      <c r="V117" s="69"/>
    </row>
    <row r="118" spans="1:22" x14ac:dyDescent="0.35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2">
        <v>114</v>
      </c>
      <c r="S118" s="62">
        <v>119</v>
      </c>
      <c r="T118" s="64" t="s">
        <v>237</v>
      </c>
      <c r="U118" s="69"/>
      <c r="V118" s="69"/>
    </row>
    <row r="119" spans="1:22" x14ac:dyDescent="0.35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2">
        <v>115</v>
      </c>
      <c r="S119" s="62">
        <v>120</v>
      </c>
      <c r="T119" s="64" t="s">
        <v>238</v>
      </c>
      <c r="U119" s="69"/>
      <c r="V119" s="69"/>
    </row>
    <row r="120" spans="1:22" x14ac:dyDescent="0.35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2">
        <v>116</v>
      </c>
      <c r="S120" s="62">
        <v>121</v>
      </c>
      <c r="T120" s="64" t="s">
        <v>239</v>
      </c>
      <c r="U120" s="69"/>
      <c r="V120" s="69"/>
    </row>
    <row r="121" spans="1:22" x14ac:dyDescent="0.35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2">
        <v>117</v>
      </c>
      <c r="S121" s="62">
        <v>122</v>
      </c>
      <c r="T121" s="64" t="s">
        <v>240</v>
      </c>
      <c r="U121" s="69"/>
      <c r="V121" s="69"/>
    </row>
    <row r="122" spans="1:22" x14ac:dyDescent="0.35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2">
        <v>118</v>
      </c>
      <c r="S122" s="62">
        <v>123</v>
      </c>
      <c r="T122" s="64"/>
      <c r="U122" s="69"/>
      <c r="V122" s="69"/>
    </row>
    <row r="123" spans="1:22" x14ac:dyDescent="0.35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2">
        <v>119</v>
      </c>
      <c r="S123" s="62">
        <v>124</v>
      </c>
      <c r="T123" s="63" t="s">
        <v>108</v>
      </c>
      <c r="U123" s="69"/>
      <c r="V123" s="69"/>
    </row>
    <row r="124" spans="1:22" x14ac:dyDescent="0.35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2">
        <v>120</v>
      </c>
      <c r="S124" s="62">
        <v>125</v>
      </c>
      <c r="T124" s="66" t="s">
        <v>327</v>
      </c>
      <c r="U124" s="69"/>
      <c r="V124" s="69"/>
    </row>
    <row r="125" spans="1:22" x14ac:dyDescent="0.35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2">
        <v>121</v>
      </c>
      <c r="S125" s="62">
        <v>126</v>
      </c>
      <c r="T125" s="64" t="s">
        <v>328</v>
      </c>
      <c r="U125" s="69"/>
      <c r="V125" s="69"/>
    </row>
    <row r="126" spans="1:22" x14ac:dyDescent="0.35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2">
        <v>122</v>
      </c>
      <c r="S126" s="62">
        <v>127</v>
      </c>
      <c r="T126" s="67" t="s">
        <v>329</v>
      </c>
      <c r="U126" s="69"/>
      <c r="V126" s="69"/>
    </row>
    <row r="127" spans="1:22" x14ac:dyDescent="0.35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2">
        <v>123</v>
      </c>
      <c r="S127" s="62">
        <v>128</v>
      </c>
      <c r="T127" s="64" t="s">
        <v>330</v>
      </c>
      <c r="U127" s="69"/>
      <c r="V127" s="69"/>
    </row>
    <row r="128" spans="1:22" x14ac:dyDescent="0.3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2">
        <v>124</v>
      </c>
      <c r="S128" s="62">
        <v>129</v>
      </c>
      <c r="T128" s="62"/>
      <c r="U128" s="69"/>
      <c r="V128" s="69"/>
    </row>
    <row r="129" spans="1:22" x14ac:dyDescent="0.35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2">
        <v>125</v>
      </c>
      <c r="S129" s="62">
        <v>130</v>
      </c>
      <c r="T129" s="63" t="s">
        <v>114</v>
      </c>
      <c r="U129" s="69"/>
      <c r="V129" s="69"/>
    </row>
    <row r="130" spans="1:22" x14ac:dyDescent="0.35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2">
        <v>126</v>
      </c>
      <c r="S130" s="62">
        <v>131</v>
      </c>
      <c r="T130" s="64" t="s">
        <v>106</v>
      </c>
      <c r="U130" s="69"/>
      <c r="V130" s="69"/>
    </row>
    <row r="131" spans="1:22" x14ac:dyDescent="0.35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2">
        <v>127</v>
      </c>
      <c r="S131" s="62">
        <v>132</v>
      </c>
      <c r="T131" s="64" t="s">
        <v>107</v>
      </c>
      <c r="U131" s="69"/>
      <c r="V131" s="69"/>
    </row>
    <row r="132" spans="1:22" x14ac:dyDescent="0.3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2">
        <v>128</v>
      </c>
      <c r="S132" s="62">
        <v>133</v>
      </c>
      <c r="T132" s="62"/>
      <c r="U132" s="69"/>
      <c r="V132" s="69"/>
    </row>
    <row r="133" spans="1:22" x14ac:dyDescent="0.35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2">
        <v>129</v>
      </c>
      <c r="S133" s="62">
        <v>134</v>
      </c>
      <c r="T133" s="63" t="s">
        <v>115</v>
      </c>
      <c r="U133" s="69"/>
      <c r="V133" s="69"/>
    </row>
    <row r="134" spans="1:22" x14ac:dyDescent="0.35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2">
        <v>130</v>
      </c>
      <c r="S134" s="62">
        <v>135</v>
      </c>
      <c r="T134" s="62" t="s">
        <v>116</v>
      </c>
      <c r="U134" s="69"/>
      <c r="V134" s="69"/>
    </row>
    <row r="135" spans="1:22" x14ac:dyDescent="0.35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2">
        <v>131</v>
      </c>
      <c r="S135" s="62">
        <v>136</v>
      </c>
      <c r="T135" s="62" t="s">
        <v>117</v>
      </c>
      <c r="U135" s="69"/>
      <c r="V135" s="69"/>
    </row>
    <row r="136" spans="1:22" x14ac:dyDescent="0.35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2">
        <v>132</v>
      </c>
      <c r="S136" s="62">
        <v>137</v>
      </c>
      <c r="T136" s="62" t="s">
        <v>118</v>
      </c>
      <c r="U136" s="69"/>
      <c r="V136" s="69"/>
    </row>
    <row r="137" spans="1:22" x14ac:dyDescent="0.35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2">
        <v>133</v>
      </c>
      <c r="S137" s="62">
        <v>139</v>
      </c>
      <c r="T137" s="64" t="s">
        <v>119</v>
      </c>
      <c r="U137" s="69"/>
      <c r="V137" s="69"/>
    </row>
    <row r="138" spans="1:22" x14ac:dyDescent="0.35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2">
        <v>134</v>
      </c>
      <c r="S138" s="62">
        <v>140</v>
      </c>
      <c r="T138" s="62" t="s">
        <v>120</v>
      </c>
      <c r="U138" s="69"/>
      <c r="V138" s="69"/>
    </row>
    <row r="139" spans="1:22" x14ac:dyDescent="0.35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2">
        <v>135</v>
      </c>
      <c r="S139" s="62">
        <v>141</v>
      </c>
      <c r="T139" s="62" t="s">
        <v>121</v>
      </c>
      <c r="U139" s="69"/>
      <c r="V139" s="69"/>
    </row>
    <row r="140" spans="1:22" x14ac:dyDescent="0.35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2">
        <v>136</v>
      </c>
      <c r="S140" s="62">
        <v>142</v>
      </c>
      <c r="T140" s="62" t="s">
        <v>122</v>
      </c>
      <c r="U140" s="69"/>
      <c r="V140" s="69"/>
    </row>
    <row r="141" spans="1:22" x14ac:dyDescent="0.35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2">
        <v>137</v>
      </c>
      <c r="S141" s="62">
        <v>144</v>
      </c>
      <c r="T141" s="64" t="s">
        <v>124</v>
      </c>
      <c r="U141" s="69"/>
      <c r="V141" s="69"/>
    </row>
    <row r="142" spans="1:22" x14ac:dyDescent="0.35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2">
        <v>138</v>
      </c>
      <c r="S142" s="62">
        <v>145</v>
      </c>
      <c r="T142" s="62" t="s">
        <v>125</v>
      </c>
      <c r="U142" s="69"/>
      <c r="V142" s="69"/>
    </row>
    <row r="143" spans="1:22" x14ac:dyDescent="0.35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2">
        <v>139</v>
      </c>
      <c r="S143" s="62">
        <v>146</v>
      </c>
      <c r="T143" s="62" t="s">
        <v>126</v>
      </c>
      <c r="U143" s="69"/>
      <c r="V143" s="69"/>
    </row>
    <row r="144" spans="1:22" x14ac:dyDescent="0.35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2">
        <v>140</v>
      </c>
      <c r="S144" s="62">
        <v>147</v>
      </c>
      <c r="T144" s="62" t="s">
        <v>127</v>
      </c>
      <c r="U144" s="69"/>
      <c r="V144" s="69"/>
    </row>
    <row r="145" spans="1:22" x14ac:dyDescent="0.35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2">
        <v>141</v>
      </c>
      <c r="S145" s="62">
        <v>149</v>
      </c>
      <c r="T145" s="64" t="s">
        <v>129</v>
      </c>
      <c r="U145" s="69"/>
      <c r="V145" s="69"/>
    </row>
    <row r="146" spans="1:22" x14ac:dyDescent="0.35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2">
        <v>142</v>
      </c>
      <c r="S146" s="62">
        <v>150</v>
      </c>
      <c r="T146" s="62"/>
      <c r="U146" s="69"/>
      <c r="V146" s="69"/>
    </row>
    <row r="147" spans="1:22" x14ac:dyDescent="0.35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2">
        <v>143</v>
      </c>
      <c r="S147" s="62">
        <v>151</v>
      </c>
      <c r="T147" s="63" t="s">
        <v>130</v>
      </c>
      <c r="U147" s="69"/>
      <c r="V147" s="69"/>
    </row>
    <row r="148" spans="1:22" x14ac:dyDescent="0.35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2">
        <v>144</v>
      </c>
      <c r="S148" s="62">
        <v>152</v>
      </c>
      <c r="T148" s="62" t="s">
        <v>300</v>
      </c>
      <c r="U148" s="69"/>
      <c r="V148" s="69"/>
    </row>
    <row r="149" spans="1:22" x14ac:dyDescent="0.35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2">
        <v>145</v>
      </c>
      <c r="S149" s="62">
        <v>153</v>
      </c>
      <c r="T149" s="62" t="s">
        <v>301</v>
      </c>
      <c r="U149" s="69"/>
      <c r="V149" s="69"/>
    </row>
    <row r="150" spans="1:22" x14ac:dyDescent="0.35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2">
        <v>146</v>
      </c>
      <c r="S150" s="62">
        <v>154</v>
      </c>
      <c r="T150" s="64" t="s">
        <v>302</v>
      </c>
      <c r="U150" s="69"/>
      <c r="V150" s="69"/>
    </row>
    <row r="151" spans="1:22" x14ac:dyDescent="0.35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2">
        <v>147</v>
      </c>
      <c r="S151" s="62">
        <v>155</v>
      </c>
      <c r="T151" s="64" t="s">
        <v>303</v>
      </c>
      <c r="U151" s="69"/>
      <c r="V151" s="69"/>
    </row>
    <row r="152" spans="1:22" x14ac:dyDescent="0.35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2"/>
      <c r="S152" s="62"/>
      <c r="T152" s="64"/>
      <c r="U152" s="69"/>
      <c r="V152" s="69"/>
    </row>
    <row r="153" spans="1:22" x14ac:dyDescent="0.35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2"/>
      <c r="S153" s="62"/>
      <c r="T153" s="64"/>
      <c r="U153" s="69"/>
      <c r="V153" s="69"/>
    </row>
    <row r="154" spans="1:22" x14ac:dyDescent="0.35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2"/>
      <c r="S154" s="62"/>
      <c r="T154" s="64"/>
      <c r="U154" s="69"/>
      <c r="V154" s="69"/>
    </row>
    <row r="155" spans="1:22" x14ac:dyDescent="0.35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2"/>
      <c r="S155" s="62"/>
      <c r="T155" s="64"/>
      <c r="U155" s="69"/>
      <c r="V155" s="69"/>
    </row>
    <row r="156" spans="1:22" x14ac:dyDescent="0.35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2"/>
      <c r="S156" s="62"/>
      <c r="T156" s="62"/>
      <c r="U156" s="69"/>
      <c r="V156" s="69"/>
    </row>
    <row r="157" spans="1:22" x14ac:dyDescent="0.35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2"/>
      <c r="S157" s="62"/>
      <c r="T157" s="62"/>
      <c r="U157" s="69"/>
      <c r="V157" s="69"/>
    </row>
    <row r="158" spans="1:22" x14ac:dyDescent="0.35">
      <c r="T158" s="3"/>
    </row>
    <row r="159" spans="1:22" x14ac:dyDescent="0.35">
      <c r="T159" s="3"/>
    </row>
  </sheetData>
  <sheetProtection sheet="1" objects="1" scenarios="1"/>
  <sortState xmlns:xlrd2="http://schemas.microsoft.com/office/spreadsheetml/2017/richdata2" ref="S5:T159">
    <sortCondition ref="S5:S159"/>
  </sortState>
  <mergeCells count="1">
    <mergeCell ref="B1:L1"/>
  </mergeCells>
  <pageMargins left="1.1811023622047245" right="0.39370078740157483" top="0.39370078740157483" bottom="0.39370078740157483" header="0.31496062992125984" footer="0.31496062992125984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25400</xdr:colOff>
                    <xdr:row>3</xdr:row>
                    <xdr:rowOff>0</xdr:rowOff>
                  </from>
                  <to>
                    <xdr:col>7</xdr:col>
                    <xdr:colOff>577850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A8955733</value>
    </field>
    <field name="Objective-Title">
      <value order="0">Profile of Young People</value>
    </field>
    <field name="Objective-Description">
      <value order="0"/>
    </field>
    <field name="Objective-CreationStamp">
      <value order="0">2022-07-23T11:25:58Z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2025-10-21T07:12:30Z</value>
    </field>
    <field name="Objective-ModificationStamp">
      <value order="0">2025-10-21T08:04:52Z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vA15772023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Detail</vt:lpstr>
      <vt:lpstr>Comparison</vt:lpstr>
      <vt:lpstr>Comparison!Print_Area</vt:lpstr>
      <vt:lpstr>Detail!Print_Area</vt:lpstr>
      <vt:lpstr>Detail!Print_Titles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2022-10-06T08:19:15Z</cp:lastPrinted>
  <dcterms:created xsi:type="dcterms:W3CDTF">2018-12-31T01:06:42Z</dcterms:created>
  <dcterms:modified xsi:type="dcterms:W3CDTF">2025-10-20T08:13:06Z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A8955733</vt:lpwstr>
  </op:property>
  <op:property fmtid="{D5CDD505-2E9C-101B-9397-08002B2CF9AE}" pid="4" name="Objective-Title">
    <vt:lpwstr xmlns:vt="http://schemas.openxmlformats.org/officeDocument/2006/docPropsVTypes">Profile of Young People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2022-07-23T11:25:58Z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2025-10-21T07:12:30Z</vt:filetime>
  </op:property>
  <op:property fmtid="{D5CDD505-2E9C-101B-9397-08002B2CF9AE}" pid="10" name="Objective-ModificationStamp">
    <vt:filetime xmlns:vt="http://schemas.openxmlformats.org/officeDocument/2006/docPropsVTypes">2025-10-21T08:04:52Z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vA15772023</vt:lpwstr>
  </op:property>
  <op:property fmtid="{D5CDD505-2E9C-101B-9397-08002B2CF9AE}" pid="16" name="Objective-Version">
    <vt:lpwstr xmlns:vt="http://schemas.openxmlformats.org/officeDocument/2006/docPropsVTypes">2.0</vt:lpwstr>
  </op:property>
  <op:property fmtid="{D5CDD505-2E9C-101B-9397-08002B2CF9AE}" pid="17" name="Objective-VersionNumber">
    <vt:r8 xmlns:vt="http://schemas.openxmlformats.org/officeDocument/2006/docPropsVTypes">2</vt:r8>
  </op:property>
  <op:property fmtid="{D5CDD505-2E9C-101B-9397-08002B2CF9AE}" pid="18" name="Objective-VersionComment">
    <vt:lpwstr xmlns:vt="http://schemas.openxmlformats.org/officeDocument/2006/docPropsVTypes">Updated data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