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4038abdd62224b6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2C6DF3B6-5153-487A-B259-31C3D34A7F40}" xr6:coauthVersionLast="47" xr6:coauthVersionMax="47" xr10:uidLastSave="{00000000-0000-0000-0000-000000000000}"/>
  <bookViews>
    <workbookView xWindow="-110" yWindow="-110" windowWidth="19420" windowHeight="11500" xr2:uid="{4740823E-3FC1-4899-A891-2DB26BB2A6D7}"/>
  </bookViews>
  <sheets>
    <sheet name="Birthplaces" sheetId="1" r:id="rId1"/>
    <sheet name="Languages" sheetId="2" r:id="rId2"/>
    <sheet name="Municipalities" sheetId="4" r:id="rId3"/>
    <sheet name="Gender" sheetId="3" r:id="rId4"/>
    <sheet name="Other" sheetId="5" r:id="rId5"/>
  </sheets>
  <definedNames>
    <definedName name="_xlnm.Print_Area" localSheetId="0">Birthplaces!$B$1:$AB$83</definedName>
    <definedName name="_xlnm.Print_Area" localSheetId="3">Gender!$C$1:$J$17</definedName>
    <definedName name="_xlnm.Print_Area" localSheetId="1">Languages!$C$1:$AB$83</definedName>
    <definedName name="_xlnm.Print_Area" localSheetId="2">Municipalities!$C$1:$AB$84</definedName>
    <definedName name="_xlnm.Print_Area" localSheetId="4">Other!$A$3:$M$21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" i="5" l="1"/>
  <c r="E11" i="5"/>
  <c r="E10" i="5"/>
  <c r="W6" i="2"/>
  <c r="X6" i="2" s="1"/>
  <c r="V5" i="1"/>
  <c r="W5" i="1" s="1"/>
  <c r="W7" i="2"/>
  <c r="X7" i="2" s="1"/>
  <c r="W8" i="2"/>
  <c r="X8" i="2" s="1"/>
  <c r="W9" i="2"/>
  <c r="X9" i="2" s="1"/>
  <c r="W10" i="2"/>
  <c r="X10" i="2" s="1"/>
  <c r="W11" i="2"/>
  <c r="X11" i="2" s="1"/>
  <c r="W12" i="2"/>
  <c r="X12" i="2" s="1"/>
  <c r="W13" i="2"/>
  <c r="X13" i="2" s="1"/>
  <c r="W14" i="2"/>
  <c r="X14" i="2" s="1"/>
  <c r="W15" i="2"/>
  <c r="X15" i="2" s="1"/>
  <c r="W16" i="2"/>
  <c r="X16" i="2" s="1"/>
  <c r="W17" i="2"/>
  <c r="X17" i="2" s="1"/>
  <c r="W18" i="2"/>
  <c r="X18" i="2" s="1"/>
  <c r="W19" i="2"/>
  <c r="X19" i="2" s="1"/>
  <c r="W20" i="2"/>
  <c r="X20" i="2" s="1"/>
  <c r="W21" i="2"/>
  <c r="X21" i="2" s="1"/>
  <c r="W22" i="2"/>
  <c r="X22" i="2" s="1"/>
  <c r="W23" i="2"/>
  <c r="X23" i="2" s="1"/>
  <c r="W24" i="2"/>
  <c r="X24" i="2" s="1"/>
  <c r="W25" i="2"/>
  <c r="X25" i="2" s="1"/>
  <c r="W26" i="2"/>
  <c r="X26" i="2" s="1"/>
  <c r="W27" i="2"/>
  <c r="X27" i="2" s="1"/>
  <c r="W28" i="2"/>
  <c r="X28" i="2" s="1"/>
  <c r="W29" i="2"/>
  <c r="X29" i="2" s="1"/>
  <c r="W30" i="2"/>
  <c r="X30" i="2" s="1"/>
  <c r="W31" i="2"/>
  <c r="X31" i="2" s="1"/>
  <c r="W32" i="2"/>
  <c r="X32" i="2" s="1"/>
  <c r="W33" i="2"/>
  <c r="X33" i="2" s="1"/>
  <c r="W34" i="2"/>
  <c r="X34" i="2" s="1"/>
  <c r="W35" i="2"/>
  <c r="X35" i="2" s="1"/>
  <c r="W36" i="2"/>
  <c r="X36" i="2" s="1"/>
  <c r="W37" i="2"/>
  <c r="X37" i="2" s="1"/>
  <c r="W38" i="2"/>
  <c r="X38" i="2" s="1"/>
  <c r="W39" i="2"/>
  <c r="X39" i="2" s="1"/>
  <c r="W40" i="2"/>
  <c r="X40" i="2" s="1"/>
  <c r="W41" i="2"/>
  <c r="X41" i="2" s="1"/>
  <c r="W42" i="2"/>
  <c r="X42" i="2" s="1"/>
  <c r="W43" i="2"/>
  <c r="X43" i="2" s="1"/>
  <c r="W44" i="2"/>
  <c r="X44" i="2" s="1"/>
  <c r="W45" i="2"/>
  <c r="X45" i="2" s="1"/>
  <c r="W46" i="2"/>
  <c r="X46" i="2" s="1"/>
  <c r="W47" i="2"/>
  <c r="X47" i="2" s="1"/>
  <c r="W48" i="2"/>
  <c r="X48" i="2" s="1"/>
  <c r="W49" i="2"/>
  <c r="X49" i="2" s="1"/>
  <c r="W50" i="2"/>
  <c r="X50" i="2" s="1"/>
  <c r="W51" i="2"/>
  <c r="X51" i="2" s="1"/>
  <c r="W52" i="2"/>
  <c r="X52" i="2" s="1"/>
  <c r="W53" i="2"/>
  <c r="X53" i="2" s="1"/>
  <c r="W54" i="2"/>
  <c r="X54" i="2" s="1"/>
  <c r="W55" i="2"/>
  <c r="X55" i="2" s="1"/>
  <c r="W56" i="2"/>
  <c r="X56" i="2" s="1"/>
  <c r="W57" i="2"/>
  <c r="X57" i="2" s="1"/>
  <c r="W58" i="2"/>
  <c r="X58" i="2" s="1"/>
  <c r="W59" i="2"/>
  <c r="X59" i="2" s="1"/>
  <c r="W60" i="2"/>
  <c r="X60" i="2" s="1"/>
  <c r="W61" i="2"/>
  <c r="X61" i="2" s="1"/>
  <c r="W62" i="2"/>
  <c r="X62" i="2" s="1"/>
  <c r="W63" i="2"/>
  <c r="X63" i="2" s="1"/>
  <c r="W64" i="2"/>
  <c r="X64" i="2" s="1"/>
  <c r="W65" i="2"/>
  <c r="X65" i="2" s="1"/>
  <c r="W66" i="2"/>
  <c r="X66" i="2" s="1"/>
  <c r="W67" i="2"/>
  <c r="X67" i="2" s="1"/>
  <c r="W68" i="2"/>
  <c r="X68" i="2" s="1"/>
  <c r="W69" i="2"/>
  <c r="X69" i="2" s="1"/>
  <c r="W70" i="2"/>
  <c r="X70" i="2" s="1"/>
  <c r="W71" i="2"/>
  <c r="X71" i="2" s="1"/>
  <c r="W72" i="2"/>
  <c r="X72" i="2" s="1"/>
  <c r="W73" i="2"/>
  <c r="X73" i="2" s="1"/>
  <c r="W74" i="2"/>
  <c r="X74" i="2" s="1"/>
  <c r="W75" i="2"/>
  <c r="X75" i="2" s="1"/>
  <c r="W76" i="2"/>
  <c r="X76" i="2" s="1"/>
  <c r="W77" i="2"/>
  <c r="X77" i="2" s="1"/>
  <c r="W78" i="2"/>
  <c r="X78" i="2" s="1"/>
  <c r="W79" i="2"/>
  <c r="X79" i="2" s="1"/>
  <c r="W80" i="2"/>
  <c r="X80" i="2" s="1"/>
  <c r="W81" i="2"/>
  <c r="X81" i="2" s="1"/>
  <c r="W82" i="2"/>
  <c r="X82" i="2" s="1"/>
  <c r="W83" i="2"/>
  <c r="X83" i="2" s="1"/>
  <c r="W84" i="2"/>
  <c r="X84" i="2" s="1"/>
  <c r="W85" i="2"/>
  <c r="X85" i="2" s="1"/>
  <c r="W86" i="2"/>
  <c r="X86" i="2" s="1"/>
  <c r="W87" i="2"/>
  <c r="X87" i="2" s="1"/>
  <c r="W88" i="2"/>
  <c r="X88" i="2" s="1"/>
  <c r="W89" i="2"/>
  <c r="X89" i="2" s="1"/>
  <c r="W90" i="2"/>
  <c r="X90" i="2" s="1"/>
  <c r="W91" i="2"/>
  <c r="X91" i="2" s="1"/>
  <c r="W92" i="2"/>
  <c r="X92" i="2" s="1"/>
  <c r="W93" i="2"/>
  <c r="X93" i="2" s="1"/>
  <c r="W94" i="2"/>
  <c r="X94" i="2" s="1"/>
  <c r="W95" i="2"/>
  <c r="X95" i="2" s="1"/>
  <c r="W96" i="2"/>
  <c r="X96" i="2" s="1"/>
  <c r="W97" i="2"/>
  <c r="X97" i="2" s="1"/>
  <c r="W98" i="2"/>
  <c r="X98" i="2" s="1"/>
  <c r="W99" i="2"/>
  <c r="X99" i="2" s="1"/>
  <c r="W100" i="2"/>
  <c r="X100" i="2" s="1"/>
  <c r="W101" i="2"/>
  <c r="X101" i="2" s="1"/>
  <c r="W102" i="2"/>
  <c r="X102" i="2" s="1"/>
  <c r="W103" i="2"/>
  <c r="X103" i="2" s="1"/>
  <c r="W104" i="2"/>
  <c r="X104" i="2" s="1"/>
  <c r="W105" i="2"/>
  <c r="X105" i="2" s="1"/>
  <c r="W106" i="2"/>
  <c r="X106" i="2" s="1"/>
  <c r="W107" i="2"/>
  <c r="X107" i="2" s="1"/>
  <c r="W108" i="2"/>
  <c r="X108" i="2" s="1"/>
  <c r="W109" i="2"/>
  <c r="X109" i="2" s="1"/>
  <c r="W110" i="2"/>
  <c r="X110" i="2" s="1"/>
  <c r="W111" i="2"/>
  <c r="X111" i="2" s="1"/>
  <c r="W112" i="2"/>
  <c r="X112" i="2" s="1"/>
  <c r="W113" i="2"/>
  <c r="X113" i="2" s="1"/>
  <c r="W114" i="2"/>
  <c r="X114" i="2" s="1"/>
  <c r="W115" i="2"/>
  <c r="X115" i="2" s="1"/>
  <c r="W116" i="2"/>
  <c r="X116" i="2" s="1"/>
  <c r="W117" i="2"/>
  <c r="X117" i="2" s="1"/>
  <c r="W118" i="2"/>
  <c r="X118" i="2" s="1"/>
  <c r="W119" i="2"/>
  <c r="X119" i="2" s="1"/>
  <c r="W120" i="2"/>
  <c r="X120" i="2" s="1"/>
  <c r="W121" i="2"/>
  <c r="X121" i="2" s="1"/>
  <c r="W122" i="2"/>
  <c r="X122" i="2" s="1"/>
  <c r="W123" i="2"/>
  <c r="X123" i="2" s="1"/>
  <c r="W124" i="2"/>
  <c r="X124" i="2" s="1"/>
  <c r="W125" i="2"/>
  <c r="X125" i="2" s="1"/>
  <c r="W126" i="2"/>
  <c r="X126" i="2" s="1"/>
  <c r="W127" i="2"/>
  <c r="X127" i="2" s="1"/>
  <c r="W128" i="2"/>
  <c r="X128" i="2" s="1"/>
  <c r="W129" i="2"/>
  <c r="X129" i="2" s="1"/>
  <c r="W130" i="2"/>
  <c r="X130" i="2" s="1"/>
  <c r="W131" i="2"/>
  <c r="X131" i="2" s="1"/>
  <c r="W132" i="2"/>
  <c r="X132" i="2" s="1"/>
  <c r="W133" i="2"/>
  <c r="X133" i="2" s="1"/>
  <c r="W134" i="2"/>
  <c r="X134" i="2" s="1"/>
  <c r="W135" i="2"/>
  <c r="X135" i="2" s="1"/>
  <c r="W136" i="2"/>
  <c r="X136" i="2" s="1"/>
  <c r="W137" i="2"/>
  <c r="X137" i="2" s="1"/>
  <c r="W138" i="2"/>
  <c r="X138" i="2" s="1"/>
  <c r="W139" i="2"/>
  <c r="X139" i="2" s="1"/>
  <c r="W140" i="2"/>
  <c r="X140" i="2" s="1"/>
  <c r="W141" i="2"/>
  <c r="X141" i="2" s="1"/>
  <c r="W142" i="2"/>
  <c r="X142" i="2" s="1"/>
  <c r="W143" i="2"/>
  <c r="X143" i="2" s="1"/>
  <c r="W144" i="2"/>
  <c r="X144" i="2" s="1"/>
  <c r="W145" i="2"/>
  <c r="X145" i="2" s="1"/>
  <c r="W146" i="2"/>
  <c r="X146" i="2" s="1"/>
  <c r="W147" i="2"/>
  <c r="X147" i="2" s="1"/>
  <c r="W148" i="2"/>
  <c r="X148" i="2" s="1"/>
  <c r="W149" i="2"/>
  <c r="X149" i="2" s="1"/>
  <c r="W150" i="2"/>
  <c r="X150" i="2" s="1"/>
  <c r="W151" i="2"/>
  <c r="X151" i="2" s="1"/>
  <c r="W152" i="2"/>
  <c r="X152" i="2" s="1"/>
  <c r="W153" i="2"/>
  <c r="X153" i="2" s="1"/>
  <c r="W154" i="2"/>
  <c r="X154" i="2" s="1"/>
  <c r="W155" i="2"/>
  <c r="X155" i="2" s="1"/>
  <c r="W156" i="2"/>
  <c r="X156" i="2" s="1"/>
  <c r="W157" i="2"/>
  <c r="X157" i="2" s="1"/>
  <c r="W158" i="2"/>
  <c r="X158" i="2" s="1"/>
  <c r="W159" i="2"/>
  <c r="X159" i="2" s="1"/>
  <c r="W160" i="2"/>
  <c r="X160" i="2" s="1"/>
  <c r="W161" i="2"/>
  <c r="X161" i="2" s="1"/>
  <c r="W162" i="2"/>
  <c r="X162" i="2" s="1"/>
  <c r="W163" i="2"/>
  <c r="X163" i="2" s="1"/>
  <c r="W164" i="2"/>
  <c r="X164" i="2" s="1"/>
  <c r="W165" i="2"/>
  <c r="X165" i="2" s="1"/>
  <c r="W166" i="2"/>
  <c r="X166" i="2" s="1"/>
  <c r="W167" i="2"/>
  <c r="X167" i="2" s="1"/>
  <c r="W168" i="2"/>
  <c r="X168" i="2" s="1"/>
  <c r="W169" i="2"/>
  <c r="X169" i="2" s="1"/>
  <c r="W170" i="2"/>
  <c r="X170" i="2" s="1"/>
  <c r="W171" i="2"/>
  <c r="X171" i="2" s="1"/>
  <c r="W172" i="2"/>
  <c r="X172" i="2" s="1"/>
  <c r="W173" i="2"/>
  <c r="X173" i="2" s="1"/>
  <c r="W174" i="2"/>
  <c r="X174" i="2" s="1"/>
  <c r="W175" i="2"/>
  <c r="X175" i="2" s="1"/>
  <c r="W176" i="2"/>
  <c r="X176" i="2" s="1"/>
  <c r="W177" i="2"/>
  <c r="X177" i="2" s="1"/>
  <c r="W178" i="2"/>
  <c r="X178" i="2" s="1"/>
  <c r="W179" i="2"/>
  <c r="X179" i="2" s="1"/>
  <c r="W180" i="2"/>
  <c r="X180" i="2" s="1"/>
  <c r="W181" i="2"/>
  <c r="X181" i="2" s="1"/>
  <c r="W182" i="2"/>
  <c r="X182" i="2" s="1"/>
  <c r="W183" i="2"/>
  <c r="X183" i="2" s="1"/>
  <c r="W184" i="2"/>
  <c r="X184" i="2" s="1"/>
  <c r="W185" i="2"/>
  <c r="X185" i="2" s="1"/>
  <c r="W186" i="2"/>
  <c r="X186" i="2" s="1"/>
  <c r="W187" i="2"/>
  <c r="X187" i="2" s="1"/>
  <c r="W188" i="2"/>
  <c r="X188" i="2" s="1"/>
  <c r="W189" i="2"/>
  <c r="X189" i="2" s="1"/>
  <c r="W190" i="2"/>
  <c r="X190" i="2" s="1"/>
  <c r="W191" i="2"/>
  <c r="X191" i="2" s="1"/>
  <c r="W192" i="2"/>
  <c r="X192" i="2" s="1"/>
  <c r="W193" i="2"/>
  <c r="X193" i="2" s="1"/>
  <c r="W194" i="2"/>
  <c r="X194" i="2" s="1"/>
  <c r="W195" i="2"/>
  <c r="X195" i="2" s="1"/>
  <c r="W196" i="2"/>
  <c r="X196" i="2" s="1"/>
  <c r="W197" i="2"/>
  <c r="X197" i="2" s="1"/>
  <c r="W198" i="2"/>
  <c r="X198" i="2" s="1"/>
  <c r="W199" i="2"/>
  <c r="X199" i="2" s="1"/>
  <c r="W200" i="2"/>
  <c r="X200" i="2" s="1"/>
  <c r="W201" i="2"/>
  <c r="X201" i="2" s="1"/>
  <c r="W202" i="2"/>
  <c r="X202" i="2" s="1"/>
  <c r="W203" i="2"/>
  <c r="X203" i="2" s="1"/>
  <c r="W204" i="2"/>
  <c r="X204" i="2" s="1"/>
  <c r="W205" i="2"/>
  <c r="X205" i="2" s="1"/>
  <c r="W206" i="2"/>
  <c r="X206" i="2" s="1"/>
  <c r="W207" i="2"/>
  <c r="X207" i="2" s="1"/>
  <c r="W208" i="2"/>
  <c r="X208" i="2" s="1"/>
  <c r="W209" i="2"/>
  <c r="X209" i="2" s="1"/>
  <c r="W210" i="2"/>
  <c r="X210" i="2" s="1"/>
  <c r="W211" i="2"/>
  <c r="X211" i="2" s="1"/>
  <c r="W212" i="2"/>
  <c r="X212" i="2" s="1"/>
  <c r="W213" i="2"/>
  <c r="X213" i="2" s="1"/>
  <c r="W214" i="2"/>
  <c r="X214" i="2" s="1"/>
  <c r="W215" i="2"/>
  <c r="X215" i="2" s="1"/>
  <c r="W216" i="2"/>
  <c r="X216" i="2" s="1"/>
  <c r="W217" i="2"/>
  <c r="X217" i="2" s="1"/>
  <c r="W218" i="2"/>
  <c r="X218" i="2" s="1"/>
  <c r="W219" i="2"/>
  <c r="X219" i="2" s="1"/>
  <c r="W220" i="2"/>
  <c r="X220" i="2" s="1"/>
  <c r="V6" i="1"/>
  <c r="W6" i="1" s="1"/>
  <c r="V7" i="1"/>
  <c r="W7" i="1" s="1"/>
  <c r="V8" i="1"/>
  <c r="W8" i="1" s="1"/>
  <c r="V9" i="1"/>
  <c r="W9" i="1" s="1"/>
  <c r="V10" i="1"/>
  <c r="W10" i="1" s="1"/>
  <c r="V11" i="1"/>
  <c r="W11" i="1" s="1"/>
  <c r="V12" i="1"/>
  <c r="W12" i="1" s="1"/>
  <c r="V13" i="1"/>
  <c r="W13" i="1" s="1"/>
  <c r="V14" i="1"/>
  <c r="W14" i="1" s="1"/>
  <c r="V15" i="1"/>
  <c r="W15" i="1" s="1"/>
  <c r="V16" i="1"/>
  <c r="W16" i="1" s="1"/>
  <c r="V17" i="1"/>
  <c r="W17" i="1" s="1"/>
  <c r="V18" i="1"/>
  <c r="W18" i="1" s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25" i="1"/>
  <c r="W25" i="1" s="1"/>
  <c r="V26" i="1"/>
  <c r="W26" i="1" s="1"/>
  <c r="V27" i="1"/>
  <c r="W27" i="1" s="1"/>
  <c r="V28" i="1"/>
  <c r="W28" i="1" s="1"/>
  <c r="V29" i="1"/>
  <c r="W29" i="1" s="1"/>
  <c r="V30" i="1"/>
  <c r="W30" i="1" s="1"/>
  <c r="V31" i="1"/>
  <c r="W31" i="1" s="1"/>
  <c r="V32" i="1"/>
  <c r="W32" i="1" s="1"/>
  <c r="V33" i="1"/>
  <c r="W33" i="1" s="1"/>
  <c r="V34" i="1"/>
  <c r="W34" i="1" s="1"/>
  <c r="V35" i="1"/>
  <c r="W35" i="1" s="1"/>
  <c r="V36" i="1"/>
  <c r="W36" i="1" s="1"/>
  <c r="V37" i="1"/>
  <c r="W37" i="1" s="1"/>
  <c r="V38" i="1"/>
  <c r="W38" i="1" s="1"/>
  <c r="V39" i="1"/>
  <c r="W39" i="1" s="1"/>
  <c r="V40" i="1"/>
  <c r="W40" i="1" s="1"/>
  <c r="V41" i="1"/>
  <c r="W41" i="1" s="1"/>
  <c r="V42" i="1"/>
  <c r="W42" i="1" s="1"/>
  <c r="V43" i="1"/>
  <c r="W43" i="1" s="1"/>
  <c r="V44" i="1"/>
  <c r="W44" i="1" s="1"/>
  <c r="V45" i="1"/>
  <c r="W45" i="1" s="1"/>
  <c r="V46" i="1"/>
  <c r="W46" i="1" s="1"/>
  <c r="V47" i="1"/>
  <c r="W47" i="1" s="1"/>
  <c r="V48" i="1"/>
  <c r="W48" i="1" s="1"/>
  <c r="V49" i="1"/>
  <c r="W49" i="1" s="1"/>
  <c r="V50" i="1"/>
  <c r="W50" i="1" s="1"/>
  <c r="V51" i="1"/>
  <c r="W51" i="1" s="1"/>
  <c r="V52" i="1"/>
  <c r="W52" i="1" s="1"/>
  <c r="V53" i="1"/>
  <c r="W53" i="1" s="1"/>
  <c r="V54" i="1"/>
  <c r="W54" i="1" s="1"/>
  <c r="V55" i="1"/>
  <c r="W55" i="1" s="1"/>
  <c r="V56" i="1"/>
  <c r="W56" i="1" s="1"/>
  <c r="V57" i="1"/>
  <c r="W57" i="1" s="1"/>
  <c r="V58" i="1"/>
  <c r="W58" i="1" s="1"/>
  <c r="V59" i="1"/>
  <c r="W59" i="1" s="1"/>
  <c r="V60" i="1"/>
  <c r="W60" i="1" s="1"/>
  <c r="V61" i="1"/>
  <c r="W61" i="1" s="1"/>
  <c r="V62" i="1"/>
  <c r="W62" i="1" s="1"/>
  <c r="V63" i="1"/>
  <c r="W63" i="1" s="1"/>
  <c r="V64" i="1"/>
  <c r="W64" i="1" s="1"/>
  <c r="V65" i="1"/>
  <c r="W65" i="1" s="1"/>
  <c r="V66" i="1"/>
  <c r="W66" i="1" s="1"/>
  <c r="V67" i="1"/>
  <c r="W67" i="1" s="1"/>
  <c r="V68" i="1"/>
  <c r="W68" i="1" s="1"/>
  <c r="V69" i="1"/>
  <c r="W69" i="1" s="1"/>
  <c r="V70" i="1"/>
  <c r="W70" i="1" s="1"/>
  <c r="V71" i="1"/>
  <c r="W71" i="1" s="1"/>
  <c r="V72" i="1"/>
  <c r="W72" i="1" s="1"/>
  <c r="V73" i="1"/>
  <c r="W73" i="1" s="1"/>
  <c r="V74" i="1"/>
  <c r="W74" i="1" s="1"/>
  <c r="V75" i="1"/>
  <c r="W75" i="1" s="1"/>
  <c r="V76" i="1"/>
  <c r="W76" i="1" s="1"/>
  <c r="V77" i="1"/>
  <c r="W77" i="1" s="1"/>
  <c r="V78" i="1"/>
  <c r="W78" i="1" s="1"/>
  <c r="V79" i="1"/>
  <c r="W79" i="1" s="1"/>
  <c r="V80" i="1"/>
  <c r="W80" i="1" s="1"/>
  <c r="V81" i="1"/>
  <c r="W81" i="1" s="1"/>
  <c r="V82" i="1"/>
  <c r="W82" i="1" s="1"/>
  <c r="V83" i="1"/>
  <c r="W83" i="1" s="1"/>
  <c r="V84" i="1"/>
  <c r="W84" i="1" s="1"/>
  <c r="V85" i="1"/>
  <c r="W85" i="1" s="1"/>
  <c r="V86" i="1"/>
  <c r="W86" i="1" s="1"/>
  <c r="V87" i="1"/>
  <c r="W87" i="1" s="1"/>
  <c r="V88" i="1"/>
  <c r="W88" i="1" s="1"/>
  <c r="V89" i="1"/>
  <c r="W89" i="1" s="1"/>
  <c r="V90" i="1"/>
  <c r="W90" i="1" s="1"/>
  <c r="V91" i="1"/>
  <c r="W91" i="1" s="1"/>
  <c r="V92" i="1"/>
  <c r="W92" i="1" s="1"/>
  <c r="V93" i="1"/>
  <c r="W93" i="1" s="1"/>
  <c r="V94" i="1"/>
  <c r="W94" i="1" s="1"/>
  <c r="V95" i="1"/>
  <c r="W95" i="1" s="1"/>
  <c r="V96" i="1"/>
  <c r="W96" i="1" s="1"/>
  <c r="V97" i="1"/>
  <c r="W97" i="1" s="1"/>
  <c r="V98" i="1"/>
  <c r="W98" i="1" s="1"/>
  <c r="V99" i="1"/>
  <c r="W99" i="1" s="1"/>
  <c r="V100" i="1"/>
  <c r="W100" i="1" s="1"/>
  <c r="V101" i="1"/>
  <c r="W101" i="1" s="1"/>
  <c r="V102" i="1"/>
  <c r="W102" i="1" s="1"/>
  <c r="V103" i="1"/>
  <c r="W103" i="1" s="1"/>
  <c r="V104" i="1"/>
  <c r="W104" i="1" s="1"/>
  <c r="V105" i="1"/>
  <c r="W105" i="1" s="1"/>
  <c r="V106" i="1"/>
  <c r="W106" i="1" s="1"/>
  <c r="V107" i="1"/>
  <c r="W107" i="1" s="1"/>
  <c r="V108" i="1"/>
  <c r="W108" i="1" s="1"/>
  <c r="V109" i="1"/>
  <c r="W109" i="1" s="1"/>
  <c r="V110" i="1"/>
  <c r="W110" i="1" s="1"/>
  <c r="V111" i="1"/>
  <c r="W111" i="1" s="1"/>
  <c r="V112" i="1"/>
  <c r="W112" i="1" s="1"/>
  <c r="V113" i="1"/>
  <c r="W113" i="1" s="1"/>
  <c r="V114" i="1"/>
  <c r="W114" i="1" s="1"/>
  <c r="V115" i="1"/>
  <c r="W115" i="1" s="1"/>
  <c r="V116" i="1"/>
  <c r="W116" i="1" s="1"/>
  <c r="V117" i="1"/>
  <c r="W117" i="1" s="1"/>
  <c r="V118" i="1"/>
  <c r="W118" i="1" s="1"/>
  <c r="V119" i="1"/>
  <c r="W119" i="1" s="1"/>
  <c r="V120" i="1"/>
  <c r="W120" i="1" s="1"/>
  <c r="V121" i="1"/>
  <c r="W121" i="1" s="1"/>
  <c r="V122" i="1"/>
  <c r="W122" i="1" s="1"/>
  <c r="V123" i="1"/>
  <c r="W123" i="1" s="1"/>
  <c r="V124" i="1"/>
  <c r="W124" i="1" s="1"/>
  <c r="V125" i="1"/>
  <c r="W125" i="1" s="1"/>
  <c r="V126" i="1"/>
  <c r="W126" i="1" s="1"/>
  <c r="V127" i="1"/>
  <c r="W127" i="1" s="1"/>
  <c r="V128" i="1"/>
  <c r="W128" i="1" s="1"/>
  <c r="V129" i="1"/>
  <c r="W129" i="1" s="1"/>
  <c r="V130" i="1"/>
  <c r="W130" i="1" s="1"/>
  <c r="V131" i="1"/>
  <c r="W131" i="1" s="1"/>
  <c r="V132" i="1"/>
  <c r="W132" i="1" s="1"/>
  <c r="V133" i="1"/>
  <c r="W133" i="1" s="1"/>
  <c r="V134" i="1"/>
  <c r="W134" i="1" s="1"/>
  <c r="V135" i="1"/>
  <c r="W135" i="1" s="1"/>
  <c r="V136" i="1"/>
  <c r="W136" i="1" s="1"/>
  <c r="V137" i="1"/>
  <c r="W137" i="1" s="1"/>
  <c r="V138" i="1"/>
  <c r="W138" i="1" s="1"/>
  <c r="V139" i="1"/>
  <c r="W139" i="1" s="1"/>
  <c r="V140" i="1"/>
  <c r="W140" i="1" s="1"/>
  <c r="V141" i="1"/>
  <c r="W141" i="1" s="1"/>
  <c r="V142" i="1"/>
  <c r="W142" i="1" s="1"/>
  <c r="V143" i="1"/>
  <c r="W143" i="1" s="1"/>
  <c r="V144" i="1"/>
  <c r="W144" i="1" s="1"/>
  <c r="V145" i="1"/>
  <c r="W145" i="1" s="1"/>
  <c r="V146" i="1"/>
  <c r="W146" i="1" s="1"/>
  <c r="V147" i="1"/>
  <c r="W147" i="1" s="1"/>
  <c r="V148" i="1"/>
  <c r="W148" i="1" s="1"/>
  <c r="V149" i="1"/>
  <c r="W149" i="1" s="1"/>
  <c r="V150" i="1"/>
  <c r="W150" i="1" s="1"/>
  <c r="V151" i="1"/>
  <c r="W151" i="1" s="1"/>
  <c r="V152" i="1"/>
  <c r="W152" i="1" s="1"/>
  <c r="V153" i="1"/>
  <c r="W153" i="1" s="1"/>
  <c r="V154" i="1"/>
  <c r="W154" i="1" s="1"/>
  <c r="V155" i="1"/>
  <c r="W155" i="1" s="1"/>
  <c r="V156" i="1"/>
  <c r="W156" i="1" s="1"/>
  <c r="V157" i="1"/>
  <c r="W157" i="1" s="1"/>
  <c r="V158" i="1"/>
  <c r="W158" i="1" s="1"/>
  <c r="V159" i="1"/>
  <c r="W159" i="1" s="1"/>
  <c r="V160" i="1"/>
  <c r="W160" i="1" s="1"/>
  <c r="V161" i="1"/>
  <c r="W161" i="1" s="1"/>
  <c r="V162" i="1"/>
  <c r="W162" i="1" s="1"/>
  <c r="V163" i="1"/>
  <c r="W163" i="1" s="1"/>
  <c r="V164" i="1"/>
  <c r="W164" i="1" s="1"/>
  <c r="V165" i="1"/>
  <c r="W165" i="1" s="1"/>
  <c r="V166" i="1"/>
  <c r="W166" i="1" s="1"/>
  <c r="V167" i="1"/>
  <c r="W167" i="1" s="1"/>
  <c r="V168" i="1"/>
  <c r="W168" i="1" s="1"/>
  <c r="V169" i="1"/>
  <c r="W169" i="1" s="1"/>
  <c r="V170" i="1"/>
  <c r="W170" i="1" s="1"/>
  <c r="V171" i="1"/>
  <c r="W171" i="1" s="1"/>
  <c r="V172" i="1"/>
  <c r="W172" i="1" s="1"/>
  <c r="V173" i="1"/>
  <c r="W173" i="1" s="1"/>
  <c r="V174" i="1"/>
  <c r="W174" i="1" s="1"/>
  <c r="V175" i="1"/>
  <c r="W175" i="1" s="1"/>
  <c r="V176" i="1"/>
  <c r="W176" i="1" s="1"/>
  <c r="V177" i="1"/>
  <c r="W177" i="1" s="1"/>
  <c r="V178" i="1"/>
  <c r="W178" i="1" s="1"/>
  <c r="V179" i="1"/>
  <c r="W179" i="1" s="1"/>
  <c r="V180" i="1"/>
  <c r="W180" i="1" s="1"/>
  <c r="V181" i="1"/>
  <c r="W181" i="1" s="1"/>
  <c r="V182" i="1"/>
  <c r="W182" i="1" s="1"/>
  <c r="V183" i="1"/>
  <c r="W183" i="1" s="1"/>
  <c r="V184" i="1"/>
  <c r="W184" i="1" s="1"/>
  <c r="V185" i="1"/>
  <c r="W185" i="1" s="1"/>
  <c r="V186" i="1"/>
  <c r="W186" i="1" s="1"/>
  <c r="V187" i="1"/>
  <c r="W187" i="1" s="1"/>
  <c r="V188" i="1"/>
  <c r="W188" i="1" s="1"/>
  <c r="V189" i="1"/>
  <c r="W189" i="1" s="1"/>
  <c r="V190" i="1"/>
  <c r="W190" i="1" s="1"/>
  <c r="V191" i="1"/>
  <c r="W191" i="1" s="1"/>
  <c r="V192" i="1"/>
  <c r="W192" i="1" s="1"/>
  <c r="V193" i="1"/>
  <c r="W193" i="1" s="1"/>
  <c r="V194" i="1"/>
  <c r="W194" i="1" s="1"/>
  <c r="V195" i="1"/>
  <c r="W195" i="1" s="1"/>
  <c r="V196" i="1"/>
  <c r="W196" i="1" s="1"/>
  <c r="V197" i="1"/>
  <c r="W197" i="1" s="1"/>
  <c r="V198" i="1"/>
  <c r="W198" i="1" s="1"/>
  <c r="V199" i="1"/>
  <c r="W199" i="1" s="1"/>
  <c r="V200" i="1"/>
  <c r="W200" i="1" s="1"/>
  <c r="V201" i="1"/>
  <c r="W201" i="1" s="1"/>
  <c r="V202" i="1"/>
  <c r="W202" i="1" s="1"/>
  <c r="V203" i="1"/>
  <c r="W203" i="1" s="1"/>
  <c r="V204" i="1"/>
  <c r="W204" i="1" s="1"/>
  <c r="V205" i="1"/>
  <c r="W205" i="1" s="1"/>
  <c r="V206" i="1"/>
  <c r="W206" i="1" s="1"/>
  <c r="V207" i="1"/>
  <c r="W207" i="1" s="1"/>
  <c r="V208" i="1"/>
  <c r="W208" i="1" s="1"/>
  <c r="V209" i="1"/>
  <c r="W209" i="1" s="1"/>
  <c r="V210" i="1"/>
  <c r="W210" i="1" s="1"/>
  <c r="I24" i="1"/>
  <c r="W12" i="4"/>
  <c r="X12" i="4" s="1"/>
  <c r="W13" i="4"/>
  <c r="X13" i="4" s="1"/>
  <c r="W14" i="4"/>
  <c r="X14" i="4" s="1"/>
  <c r="W15" i="4"/>
  <c r="X15" i="4" s="1"/>
  <c r="W16" i="4"/>
  <c r="X16" i="4" s="1"/>
  <c r="W17" i="4"/>
  <c r="X17" i="4" s="1"/>
  <c r="W18" i="4"/>
  <c r="X18" i="4" s="1"/>
  <c r="W19" i="4"/>
  <c r="X19" i="4" s="1"/>
  <c r="W20" i="4"/>
  <c r="X20" i="4" s="1"/>
  <c r="W21" i="4"/>
  <c r="X21" i="4" s="1"/>
  <c r="W22" i="4"/>
  <c r="X22" i="4" s="1"/>
  <c r="W23" i="4"/>
  <c r="X23" i="4" s="1"/>
  <c r="W24" i="4"/>
  <c r="X24" i="4" s="1"/>
  <c r="W25" i="4"/>
  <c r="X25" i="4" s="1"/>
  <c r="W26" i="4"/>
  <c r="X26" i="4" s="1"/>
  <c r="W27" i="4"/>
  <c r="X27" i="4" s="1"/>
  <c r="W28" i="4"/>
  <c r="X28" i="4" s="1"/>
  <c r="W29" i="4"/>
  <c r="X29" i="4" s="1"/>
  <c r="W30" i="4"/>
  <c r="X30" i="4" s="1"/>
  <c r="W31" i="4"/>
  <c r="X31" i="4" s="1"/>
  <c r="W32" i="4"/>
  <c r="X32" i="4" s="1"/>
  <c r="W33" i="4"/>
  <c r="X33" i="4" s="1"/>
  <c r="W34" i="4"/>
  <c r="X34" i="4" s="1"/>
  <c r="W35" i="4"/>
  <c r="X35" i="4" s="1"/>
  <c r="W36" i="4"/>
  <c r="X36" i="4" s="1"/>
  <c r="W37" i="4"/>
  <c r="X37" i="4" s="1"/>
  <c r="W38" i="4"/>
  <c r="X38" i="4" s="1"/>
  <c r="W39" i="4"/>
  <c r="X39" i="4" s="1"/>
  <c r="W40" i="4"/>
  <c r="X40" i="4" s="1"/>
  <c r="W41" i="4"/>
  <c r="X41" i="4" s="1"/>
  <c r="W42" i="4"/>
  <c r="X42" i="4" s="1"/>
  <c r="W43" i="4"/>
  <c r="X43" i="4" s="1"/>
  <c r="W44" i="4"/>
  <c r="X44" i="4" s="1"/>
  <c r="W45" i="4"/>
  <c r="X45" i="4" s="1"/>
  <c r="W46" i="4"/>
  <c r="X46" i="4" s="1"/>
  <c r="W47" i="4"/>
  <c r="X47" i="4" s="1"/>
  <c r="W48" i="4"/>
  <c r="X48" i="4" s="1"/>
  <c r="W49" i="4"/>
  <c r="X49" i="4" s="1"/>
  <c r="W50" i="4"/>
  <c r="X50" i="4" s="1"/>
  <c r="W51" i="4"/>
  <c r="X51" i="4" s="1"/>
  <c r="W52" i="4"/>
  <c r="X52" i="4" s="1"/>
  <c r="W53" i="4"/>
  <c r="X53" i="4" s="1"/>
  <c r="W54" i="4"/>
  <c r="X54" i="4" s="1"/>
  <c r="W55" i="4"/>
  <c r="X55" i="4" s="1"/>
  <c r="W56" i="4"/>
  <c r="X56" i="4" s="1"/>
  <c r="W57" i="4"/>
  <c r="X57" i="4" s="1"/>
  <c r="W58" i="4"/>
  <c r="X58" i="4" s="1"/>
  <c r="W59" i="4"/>
  <c r="X59" i="4" s="1"/>
  <c r="W60" i="4"/>
  <c r="X60" i="4" s="1"/>
  <c r="W61" i="4"/>
  <c r="X61" i="4" s="1"/>
  <c r="W62" i="4"/>
  <c r="X62" i="4" s="1"/>
  <c r="W63" i="4"/>
  <c r="X63" i="4" s="1"/>
  <c r="W64" i="4"/>
  <c r="X64" i="4" s="1"/>
  <c r="W65" i="4"/>
  <c r="X65" i="4" s="1"/>
  <c r="W66" i="4"/>
  <c r="X66" i="4" s="1"/>
  <c r="W67" i="4"/>
  <c r="X67" i="4" s="1"/>
  <c r="W68" i="4"/>
  <c r="X68" i="4" s="1"/>
  <c r="W69" i="4"/>
  <c r="X69" i="4" s="1"/>
  <c r="W70" i="4"/>
  <c r="X70" i="4" s="1"/>
  <c r="W71" i="4"/>
  <c r="X71" i="4" s="1"/>
  <c r="W72" i="4"/>
  <c r="X72" i="4" s="1"/>
  <c r="W73" i="4"/>
  <c r="X73" i="4" s="1"/>
  <c r="W74" i="4"/>
  <c r="X74" i="4" s="1"/>
  <c r="W75" i="4"/>
  <c r="X75" i="4" s="1"/>
  <c r="W76" i="4"/>
  <c r="X76" i="4" s="1"/>
  <c r="W77" i="4"/>
  <c r="X77" i="4" s="1"/>
  <c r="W78" i="4"/>
  <c r="X78" i="4" s="1"/>
  <c r="W79" i="4"/>
  <c r="X79" i="4" s="1"/>
  <c r="W80" i="4"/>
  <c r="X80" i="4" s="1"/>
  <c r="W81" i="4"/>
  <c r="X81" i="4" s="1"/>
  <c r="W82" i="4"/>
  <c r="X82" i="4" s="1"/>
  <c r="W83" i="4"/>
  <c r="X83" i="4" s="1"/>
  <c r="W6" i="4"/>
  <c r="X6" i="4" s="1"/>
  <c r="W7" i="4"/>
  <c r="X7" i="4" s="1"/>
  <c r="W8" i="4"/>
  <c r="X8" i="4" s="1"/>
  <c r="W9" i="4"/>
  <c r="X9" i="4" s="1"/>
  <c r="W10" i="4"/>
  <c r="X10" i="4" s="1"/>
  <c r="W11" i="4"/>
  <c r="X11" i="4" s="1"/>
  <c r="W5" i="4"/>
  <c r="X5" i="4" s="1"/>
  <c r="F9" i="5" l="1"/>
  <c r="D9" i="5" s="1"/>
  <c r="F11" i="5"/>
  <c r="D11" i="5" s="1"/>
  <c r="F10" i="5"/>
  <c r="D10" i="5" s="1"/>
  <c r="Y103" i="2"/>
  <c r="Y215" i="2"/>
  <c r="Y159" i="2"/>
  <c r="Y135" i="2"/>
  <c r="Y79" i="2"/>
  <c r="Y176" i="2"/>
  <c r="Y120" i="2"/>
  <c r="Y93" i="2"/>
  <c r="Y59" i="2"/>
  <c r="Y188" i="2"/>
  <c r="Y174" i="2"/>
  <c r="Y160" i="2"/>
  <c r="Y146" i="2"/>
  <c r="Y118" i="2"/>
  <c r="Y104" i="2"/>
  <c r="Y76" i="2"/>
  <c r="Y62" i="2"/>
  <c r="Y48" i="2"/>
  <c r="Y34" i="2"/>
  <c r="Y20" i="2"/>
  <c r="Y121" i="2"/>
  <c r="Y218" i="2"/>
  <c r="Y190" i="2"/>
  <c r="Y134" i="2"/>
  <c r="Y202" i="2"/>
  <c r="Y219" i="2"/>
  <c r="Y177" i="2"/>
  <c r="Y149" i="2"/>
  <c r="Y107" i="2"/>
  <c r="Y23" i="2"/>
  <c r="Y204" i="2"/>
  <c r="Y162" i="2"/>
  <c r="Y148" i="2"/>
  <c r="Y216" i="2"/>
  <c r="Y178" i="2"/>
  <c r="Y136" i="2"/>
  <c r="Y122" i="2"/>
  <c r="Y108" i="2"/>
  <c r="Y94" i="2"/>
  <c r="Y80" i="2"/>
  <c r="Y66" i="2"/>
  <c r="Y38" i="2"/>
  <c r="Y187" i="2"/>
  <c r="Y47" i="2"/>
  <c r="Y201" i="2"/>
  <c r="Y145" i="2"/>
  <c r="Y117" i="2"/>
  <c r="Y89" i="2"/>
  <c r="Y61" i="2"/>
  <c r="Y33" i="2"/>
  <c r="Y19" i="2"/>
  <c r="Y64" i="2"/>
  <c r="Y84" i="2"/>
  <c r="Y147" i="2"/>
  <c r="Y49" i="2"/>
  <c r="Y82" i="2"/>
  <c r="Y184" i="2"/>
  <c r="Y220" i="2"/>
  <c r="Y65" i="2"/>
  <c r="Y24" i="2"/>
  <c r="Y200" i="2"/>
  <c r="Y172" i="2"/>
  <c r="Y144" i="2"/>
  <c r="Y116" i="2"/>
  <c r="Y88" i="2"/>
  <c r="Y60" i="2"/>
  <c r="Y32" i="2"/>
  <c r="Y143" i="2"/>
  <c r="Y196" i="2"/>
  <c r="Y132" i="2"/>
  <c r="Y119" i="2"/>
  <c r="Y194" i="2"/>
  <c r="Y131" i="2"/>
  <c r="Y198" i="2"/>
  <c r="Y101" i="2"/>
  <c r="Y22" i="2"/>
  <c r="Y213" i="2"/>
  <c r="Y161" i="2"/>
  <c r="Y21" i="2"/>
  <c r="Y171" i="2"/>
  <c r="Y212" i="2"/>
  <c r="Y185" i="2"/>
  <c r="Y197" i="2"/>
  <c r="Y169" i="2"/>
  <c r="Y141" i="2"/>
  <c r="Y113" i="2"/>
  <c r="Y85" i="2"/>
  <c r="Y57" i="2"/>
  <c r="Y29" i="2"/>
  <c r="Y50" i="2"/>
  <c r="Y56" i="2"/>
  <c r="Y17" i="2"/>
  <c r="Y203" i="2"/>
  <c r="Y7" i="2"/>
  <c r="Y25" i="2"/>
  <c r="Y87" i="2"/>
  <c r="Y78" i="2"/>
  <c r="Y140" i="2"/>
  <c r="Y52" i="2"/>
  <c r="Y217" i="2"/>
  <c r="Y133" i="2"/>
  <c r="Y63" i="2"/>
  <c r="Y138" i="2"/>
  <c r="Y90" i="2"/>
  <c r="Y6" i="2"/>
  <c r="Y193" i="2"/>
  <c r="Y165" i="2"/>
  <c r="Y137" i="2"/>
  <c r="Y109" i="2"/>
  <c r="Y81" i="2"/>
  <c r="Y53" i="2"/>
  <c r="Y205" i="2"/>
  <c r="Y164" i="2"/>
  <c r="Y129" i="2"/>
  <c r="Y9" i="2"/>
  <c r="Y163" i="2"/>
  <c r="Y214" i="2"/>
  <c r="Y186" i="2"/>
  <c r="Y158" i="2"/>
  <c r="Y130" i="2"/>
  <c r="Y102" i="2"/>
  <c r="Y74" i="2"/>
  <c r="Y46" i="2"/>
  <c r="Y18" i="2"/>
  <c r="Y45" i="2"/>
  <c r="Y199" i="2"/>
  <c r="Y106" i="2"/>
  <c r="Y168" i="2"/>
  <c r="Y35" i="2"/>
  <c r="Y206" i="2"/>
  <c r="Y170" i="2"/>
  <c r="Y128" i="2"/>
  <c r="Y114" i="2"/>
  <c r="Y100" i="2"/>
  <c r="Y86" i="2"/>
  <c r="Y72" i="2"/>
  <c r="Y58" i="2"/>
  <c r="Y44" i="2"/>
  <c r="Y30" i="2"/>
  <c r="Y16" i="2"/>
  <c r="Y211" i="2"/>
  <c r="Y183" i="2"/>
  <c r="Y155" i="2"/>
  <c r="Y127" i="2"/>
  <c r="Y99" i="2"/>
  <c r="Y71" i="2"/>
  <c r="Y43" i="2"/>
  <c r="Y15" i="2"/>
  <c r="Y192" i="2"/>
  <c r="Y157" i="2"/>
  <c r="Y37" i="2"/>
  <c r="Y92" i="2"/>
  <c r="Y112" i="2"/>
  <c r="Y175" i="2"/>
  <c r="Y77" i="2"/>
  <c r="Y110" i="2"/>
  <c r="Y10" i="2"/>
  <c r="Y210" i="2"/>
  <c r="Y154" i="2"/>
  <c r="Y126" i="2"/>
  <c r="Y98" i="2"/>
  <c r="Y14" i="2"/>
  <c r="Y191" i="2"/>
  <c r="Y150" i="2"/>
  <c r="Y115" i="2"/>
  <c r="Y75" i="2"/>
  <c r="Y36" i="2"/>
  <c r="Y28" i="2"/>
  <c r="Y189" i="2"/>
  <c r="Y91" i="2"/>
  <c r="Y26" i="2"/>
  <c r="Y156" i="2"/>
  <c r="Y70" i="2"/>
  <c r="Y208" i="2"/>
  <c r="Y68" i="2"/>
  <c r="Y8" i="2"/>
  <c r="Y173" i="2"/>
  <c r="Y105" i="2"/>
  <c r="Y166" i="2"/>
  <c r="Y54" i="2"/>
  <c r="Y51" i="2"/>
  <c r="Y142" i="2"/>
  <c r="Y182" i="2"/>
  <c r="Y42" i="2"/>
  <c r="Y180" i="2"/>
  <c r="Y152" i="2"/>
  <c r="Y124" i="2"/>
  <c r="Y96" i="2"/>
  <c r="Y40" i="2"/>
  <c r="Y12" i="2"/>
  <c r="Y73" i="2"/>
  <c r="Y209" i="2"/>
  <c r="Y195" i="2"/>
  <c r="Y181" i="2"/>
  <c r="Y167" i="2"/>
  <c r="Y153" i="2"/>
  <c r="Y139" i="2"/>
  <c r="Y125" i="2"/>
  <c r="Y111" i="2"/>
  <c r="Y97" i="2"/>
  <c r="Y83" i="2"/>
  <c r="Y69" i="2"/>
  <c r="Y55" i="2"/>
  <c r="Y41" i="2"/>
  <c r="Y27" i="2"/>
  <c r="Y13" i="2"/>
  <c r="Y207" i="2"/>
  <c r="Y179" i="2"/>
  <c r="Y151" i="2"/>
  <c r="Y123" i="2"/>
  <c r="Y95" i="2"/>
  <c r="Y67" i="2"/>
  <c r="Y39" i="2"/>
  <c r="Y11" i="2"/>
  <c r="Y31" i="2"/>
  <c r="X148" i="1"/>
  <c r="X8" i="1"/>
  <c r="X63" i="1"/>
  <c r="X204" i="1"/>
  <c r="X120" i="1"/>
  <c r="X22" i="1"/>
  <c r="X138" i="1"/>
  <c r="X106" i="1"/>
  <c r="X36" i="1"/>
  <c r="X35" i="1"/>
  <c r="X176" i="1"/>
  <c r="X78" i="1"/>
  <c r="X91" i="1"/>
  <c r="X50" i="1"/>
  <c r="X105" i="1"/>
  <c r="X49" i="1"/>
  <c r="X166" i="1"/>
  <c r="X171" i="1"/>
  <c r="X5" i="1"/>
  <c r="X25" i="1"/>
  <c r="X13" i="1"/>
  <c r="X82" i="1"/>
  <c r="X87" i="1"/>
  <c r="X185" i="1"/>
  <c r="X92" i="1"/>
  <c r="X194" i="1"/>
  <c r="X97" i="1"/>
  <c r="X134" i="1"/>
  <c r="X208" i="1"/>
  <c r="X180" i="1"/>
  <c r="X12" i="1"/>
  <c r="X152" i="1"/>
  <c r="X54" i="1"/>
  <c r="X153" i="1"/>
  <c r="X129" i="1"/>
  <c r="X67" i="1"/>
  <c r="X195" i="1"/>
  <c r="X190" i="1"/>
  <c r="X66" i="1"/>
  <c r="X124" i="1"/>
  <c r="X64" i="1"/>
  <c r="X162" i="1"/>
  <c r="X96" i="1"/>
  <c r="X164" i="1"/>
  <c r="X127" i="1"/>
  <c r="X43" i="1"/>
  <c r="X157" i="1"/>
  <c r="X167" i="1"/>
  <c r="X55" i="1"/>
  <c r="X68" i="1"/>
  <c r="X169" i="1"/>
  <c r="X71" i="1"/>
  <c r="X73" i="1"/>
  <c r="X139" i="1"/>
  <c r="X110" i="1"/>
  <c r="X40" i="1"/>
  <c r="X199" i="1"/>
  <c r="X183" i="1"/>
  <c r="X141" i="1"/>
  <c r="X99" i="1"/>
  <c r="X57" i="1"/>
  <c r="X15" i="1"/>
  <c r="X115" i="1"/>
  <c r="X209" i="1"/>
  <c r="X125" i="1"/>
  <c r="X83" i="1"/>
  <c r="X41" i="1"/>
  <c r="X207" i="1"/>
  <c r="X179" i="1"/>
  <c r="X151" i="1"/>
  <c r="X123" i="1"/>
  <c r="X81" i="1"/>
  <c r="X39" i="1"/>
  <c r="X192" i="1"/>
  <c r="X178" i="1"/>
  <c r="X136" i="1"/>
  <c r="X122" i="1"/>
  <c r="X108" i="1"/>
  <c r="X94" i="1"/>
  <c r="X80" i="1"/>
  <c r="X52" i="1"/>
  <c r="X24" i="1"/>
  <c r="X10" i="1"/>
  <c r="X143" i="1"/>
  <c r="X101" i="1"/>
  <c r="X58" i="1"/>
  <c r="X197" i="1"/>
  <c r="X155" i="1"/>
  <c r="X113" i="1"/>
  <c r="X85" i="1"/>
  <c r="X29" i="1"/>
  <c r="X26" i="1"/>
  <c r="X181" i="1"/>
  <c r="X111" i="1"/>
  <c r="X69" i="1"/>
  <c r="X27" i="1"/>
  <c r="X193" i="1"/>
  <c r="X165" i="1"/>
  <c r="X137" i="1"/>
  <c r="X109" i="1"/>
  <c r="X95" i="1"/>
  <c r="X53" i="1"/>
  <c r="X11" i="1"/>
  <c r="X206" i="1"/>
  <c r="X150" i="1"/>
  <c r="X38" i="1"/>
  <c r="X147" i="1"/>
  <c r="X198" i="1"/>
  <c r="X170" i="1"/>
  <c r="X142" i="1"/>
  <c r="X114" i="1"/>
  <c r="X84" i="1"/>
  <c r="X17" i="1"/>
  <c r="X16" i="1"/>
  <c r="X205" i="1"/>
  <c r="X191" i="1"/>
  <c r="X177" i="1"/>
  <c r="X163" i="1"/>
  <c r="X149" i="1"/>
  <c r="X135" i="1"/>
  <c r="X121" i="1"/>
  <c r="X107" i="1"/>
  <c r="X93" i="1"/>
  <c r="X79" i="1"/>
  <c r="X65" i="1"/>
  <c r="X51" i="1"/>
  <c r="X37" i="1"/>
  <c r="X23" i="1"/>
  <c r="X9" i="1"/>
  <c r="X100" i="1"/>
  <c r="X175" i="1"/>
  <c r="X21" i="1"/>
  <c r="X112" i="1"/>
  <c r="X44" i="1"/>
  <c r="X161" i="1"/>
  <c r="X42" i="1"/>
  <c r="X202" i="1"/>
  <c r="X132" i="1"/>
  <c r="X62" i="1"/>
  <c r="X6" i="1"/>
  <c r="X184" i="1"/>
  <c r="X156" i="1"/>
  <c r="X128" i="1"/>
  <c r="X70" i="1"/>
  <c r="X119" i="1"/>
  <c r="X196" i="1"/>
  <c r="X140" i="1"/>
  <c r="X189" i="1"/>
  <c r="X7" i="1"/>
  <c r="X188" i="1"/>
  <c r="X146" i="1"/>
  <c r="X118" i="1"/>
  <c r="X76" i="1"/>
  <c r="X34" i="1"/>
  <c r="X187" i="1"/>
  <c r="X159" i="1"/>
  <c r="X145" i="1"/>
  <c r="X131" i="1"/>
  <c r="X117" i="1"/>
  <c r="X103" i="1"/>
  <c r="X89" i="1"/>
  <c r="X75" i="1"/>
  <c r="X61" i="1"/>
  <c r="X47" i="1"/>
  <c r="X33" i="1"/>
  <c r="X19" i="1"/>
  <c r="X98" i="1"/>
  <c r="X31" i="1"/>
  <c r="X56" i="1"/>
  <c r="X203" i="1"/>
  <c r="X45" i="1"/>
  <c r="X77" i="1"/>
  <c r="X133" i="1"/>
  <c r="X174" i="1"/>
  <c r="X104" i="1"/>
  <c r="X48" i="1"/>
  <c r="X201" i="1"/>
  <c r="X200" i="1"/>
  <c r="X172" i="1"/>
  <c r="X130" i="1"/>
  <c r="X102" i="1"/>
  <c r="X74" i="1"/>
  <c r="X32" i="1"/>
  <c r="X210" i="1"/>
  <c r="X154" i="1"/>
  <c r="X59" i="1"/>
  <c r="X86" i="1"/>
  <c r="X168" i="1"/>
  <c r="X14" i="1"/>
  <c r="X72" i="1"/>
  <c r="X160" i="1"/>
  <c r="X90" i="1"/>
  <c r="X20" i="1"/>
  <c r="X173" i="1"/>
  <c r="X186" i="1"/>
  <c r="X158" i="1"/>
  <c r="X144" i="1"/>
  <c r="X116" i="1"/>
  <c r="X88" i="1"/>
  <c r="X60" i="1"/>
  <c r="X46" i="1"/>
  <c r="X18" i="1"/>
  <c r="X182" i="1"/>
  <c r="X126" i="1"/>
  <c r="X30" i="1"/>
  <c r="X28" i="1"/>
  <c r="Y83" i="4"/>
  <c r="Y13" i="4"/>
  <c r="Y39" i="4"/>
  <c r="Y23" i="4"/>
  <c r="Y76" i="4"/>
  <c r="Y69" i="4"/>
  <c r="Y55" i="4"/>
  <c r="Y41" i="4"/>
  <c r="Y6" i="4"/>
  <c r="Y47" i="4"/>
  <c r="Y81" i="4"/>
  <c r="Y53" i="4"/>
  <c r="Y25" i="4"/>
  <c r="Y46" i="4"/>
  <c r="Y80" i="4"/>
  <c r="Y66" i="4"/>
  <c r="Y52" i="4"/>
  <c r="Y24" i="4"/>
  <c r="Y79" i="4"/>
  <c r="Y65" i="4"/>
  <c r="Y37" i="4"/>
  <c r="Y78" i="4"/>
  <c r="Y64" i="4"/>
  <c r="Y50" i="4"/>
  <c r="Y36" i="4"/>
  <c r="Y22" i="4"/>
  <c r="Y75" i="4"/>
  <c r="Y34" i="4"/>
  <c r="Y33" i="4"/>
  <c r="Y49" i="4"/>
  <c r="Y77" i="4"/>
  <c r="Y63" i="4"/>
  <c r="Y68" i="4"/>
  <c r="Y35" i="4"/>
  <c r="Y21" i="4"/>
  <c r="Y12" i="4"/>
  <c r="Y54" i="4"/>
  <c r="Y5" i="4"/>
  <c r="Y82" i="4"/>
  <c r="Y40" i="4"/>
  <c r="Y26" i="4"/>
  <c r="Y32" i="4"/>
  <c r="Y11" i="4"/>
  <c r="Y10" i="4"/>
  <c r="Y62" i="4"/>
  <c r="Y9" i="4"/>
  <c r="Y73" i="4"/>
  <c r="Y59" i="4"/>
  <c r="Y45" i="4"/>
  <c r="Y31" i="4"/>
  <c r="Y17" i="4"/>
  <c r="Y61" i="4"/>
  <c r="Y20" i="4"/>
  <c r="Y27" i="4"/>
  <c r="Y38" i="4"/>
  <c r="Y74" i="4"/>
  <c r="Y8" i="4"/>
  <c r="Y72" i="4"/>
  <c r="Y58" i="4"/>
  <c r="Y44" i="4"/>
  <c r="Y30" i="4"/>
  <c r="Y16" i="4"/>
  <c r="Y60" i="4"/>
  <c r="Y19" i="4"/>
  <c r="Y48" i="4"/>
  <c r="Y67" i="4"/>
  <c r="Y51" i="4"/>
  <c r="Y7" i="4"/>
  <c r="Y71" i="4"/>
  <c r="Y57" i="4"/>
  <c r="Y43" i="4"/>
  <c r="Y29" i="4"/>
  <c r="Y15" i="4"/>
  <c r="Y18" i="4"/>
  <c r="Y70" i="4"/>
  <c r="Y56" i="4"/>
  <c r="Y42" i="4"/>
  <c r="Y28" i="4"/>
  <c r="Y14" i="4"/>
  <c r="Z6" i="2" l="1"/>
  <c r="Y5" i="1"/>
  <c r="Z7" i="2"/>
  <c r="Z14" i="2"/>
  <c r="Z21" i="2"/>
  <c r="Z28" i="2"/>
  <c r="Z35" i="2"/>
  <c r="Z42" i="2"/>
  <c r="Z49" i="2"/>
  <c r="Z56" i="2"/>
  <c r="Z63" i="2"/>
  <c r="Z70" i="2"/>
  <c r="Z77" i="2"/>
  <c r="Z84" i="2"/>
  <c r="Z91" i="2"/>
  <c r="Z98" i="2"/>
  <c r="Z105" i="2"/>
  <c r="Z112" i="2"/>
  <c r="Z119" i="2"/>
  <c r="Z126" i="2"/>
  <c r="Z133" i="2"/>
  <c r="Z140" i="2"/>
  <c r="Z147" i="2"/>
  <c r="Z154" i="2"/>
  <c r="Z161" i="2"/>
  <c r="Z168" i="2"/>
  <c r="Z175" i="2"/>
  <c r="Z182" i="2"/>
  <c r="Z189" i="2"/>
  <c r="Z196" i="2"/>
  <c r="Z203" i="2"/>
  <c r="Z210" i="2"/>
  <c r="Z217" i="2"/>
  <c r="AA7" i="2"/>
  <c r="AA14" i="2"/>
  <c r="AA21" i="2"/>
  <c r="AA28" i="2"/>
  <c r="AA35" i="2"/>
  <c r="AA42" i="2"/>
  <c r="AA49" i="2"/>
  <c r="AA56" i="2"/>
  <c r="AA63" i="2"/>
  <c r="AA70" i="2"/>
  <c r="AA77" i="2"/>
  <c r="AA84" i="2"/>
  <c r="AA91" i="2"/>
  <c r="AA98" i="2"/>
  <c r="AA105" i="2"/>
  <c r="AA112" i="2"/>
  <c r="AA119" i="2"/>
  <c r="AA126" i="2"/>
  <c r="AA133" i="2"/>
  <c r="AA140" i="2"/>
  <c r="AA147" i="2"/>
  <c r="AA154" i="2"/>
  <c r="AA161" i="2"/>
  <c r="AA168" i="2"/>
  <c r="AA175" i="2"/>
  <c r="AA182" i="2"/>
  <c r="AA189" i="2"/>
  <c r="AA196" i="2"/>
  <c r="AA203" i="2"/>
  <c r="AA210" i="2"/>
  <c r="AA217" i="2"/>
  <c r="Z8" i="2"/>
  <c r="Z15" i="2"/>
  <c r="Z22" i="2"/>
  <c r="Z29" i="2"/>
  <c r="Z36" i="2"/>
  <c r="Z43" i="2"/>
  <c r="Z50" i="2"/>
  <c r="Z57" i="2"/>
  <c r="Z64" i="2"/>
  <c r="Z71" i="2"/>
  <c r="Z78" i="2"/>
  <c r="Z85" i="2"/>
  <c r="Z92" i="2"/>
  <c r="Z99" i="2"/>
  <c r="Z106" i="2"/>
  <c r="Z113" i="2"/>
  <c r="Z120" i="2"/>
  <c r="Z127" i="2"/>
  <c r="Z134" i="2"/>
  <c r="Z141" i="2"/>
  <c r="Z148" i="2"/>
  <c r="Z155" i="2"/>
  <c r="Z162" i="2"/>
  <c r="Z169" i="2"/>
  <c r="Z176" i="2"/>
  <c r="Z183" i="2"/>
  <c r="Z190" i="2"/>
  <c r="Z197" i="2"/>
  <c r="Z204" i="2"/>
  <c r="Z211" i="2"/>
  <c r="Z218" i="2"/>
  <c r="AA23" i="2"/>
  <c r="AA86" i="2"/>
  <c r="AA114" i="2"/>
  <c r="AA135" i="2"/>
  <c r="AA156" i="2"/>
  <c r="AA170" i="2"/>
  <c r="AA191" i="2"/>
  <c r="AA219" i="2"/>
  <c r="AA8" i="2"/>
  <c r="AA15" i="2"/>
  <c r="AA22" i="2"/>
  <c r="AA29" i="2"/>
  <c r="AA36" i="2"/>
  <c r="AA43" i="2"/>
  <c r="AA50" i="2"/>
  <c r="AA57" i="2"/>
  <c r="AA64" i="2"/>
  <c r="AA71" i="2"/>
  <c r="AA78" i="2"/>
  <c r="AA85" i="2"/>
  <c r="AA92" i="2"/>
  <c r="AA99" i="2"/>
  <c r="AA106" i="2"/>
  <c r="AA113" i="2"/>
  <c r="AA120" i="2"/>
  <c r="AA127" i="2"/>
  <c r="AA134" i="2"/>
  <c r="AA141" i="2"/>
  <c r="AA148" i="2"/>
  <c r="AA155" i="2"/>
  <c r="AA162" i="2"/>
  <c r="AA169" i="2"/>
  <c r="AA176" i="2"/>
  <c r="AA183" i="2"/>
  <c r="AA190" i="2"/>
  <c r="AA197" i="2"/>
  <c r="AA204" i="2"/>
  <c r="AA211" i="2"/>
  <c r="AA218" i="2"/>
  <c r="AA16" i="2"/>
  <c r="AA79" i="2"/>
  <c r="AA121" i="2"/>
  <c r="AA149" i="2"/>
  <c r="AA177" i="2"/>
  <c r="AA205" i="2"/>
  <c r="Z9" i="2"/>
  <c r="Z16" i="2"/>
  <c r="Z23" i="2"/>
  <c r="Z30" i="2"/>
  <c r="Z37" i="2"/>
  <c r="Z44" i="2"/>
  <c r="Z51" i="2"/>
  <c r="Z58" i="2"/>
  <c r="Z65" i="2"/>
  <c r="Z72" i="2"/>
  <c r="Z79" i="2"/>
  <c r="Z86" i="2"/>
  <c r="Z93" i="2"/>
  <c r="Z100" i="2"/>
  <c r="Z107" i="2"/>
  <c r="Z114" i="2"/>
  <c r="Z121" i="2"/>
  <c r="Z128" i="2"/>
  <c r="Z135" i="2"/>
  <c r="Z142" i="2"/>
  <c r="Z149" i="2"/>
  <c r="Z156" i="2"/>
  <c r="Z163" i="2"/>
  <c r="Z170" i="2"/>
  <c r="Z177" i="2"/>
  <c r="Z184" i="2"/>
  <c r="Z191" i="2"/>
  <c r="Z198" i="2"/>
  <c r="Z205" i="2"/>
  <c r="Z212" i="2"/>
  <c r="Z219" i="2"/>
  <c r="AA9" i="2"/>
  <c r="AA30" i="2"/>
  <c r="AA37" i="2"/>
  <c r="AA44" i="2"/>
  <c r="AA51" i="2"/>
  <c r="AA58" i="2"/>
  <c r="AA65" i="2"/>
  <c r="AA72" i="2"/>
  <c r="AA93" i="2"/>
  <c r="AA100" i="2"/>
  <c r="AA107" i="2"/>
  <c r="AA128" i="2"/>
  <c r="AA142" i="2"/>
  <c r="AA163" i="2"/>
  <c r="AA184" i="2"/>
  <c r="AA198" i="2"/>
  <c r="AA212" i="2"/>
  <c r="AA10" i="2"/>
  <c r="AA17" i="2"/>
  <c r="AA24" i="2"/>
  <c r="AA31" i="2"/>
  <c r="AA38" i="2"/>
  <c r="AA45" i="2"/>
  <c r="AA52" i="2"/>
  <c r="AA59" i="2"/>
  <c r="AA66" i="2"/>
  <c r="AA73" i="2"/>
  <c r="AA80" i="2"/>
  <c r="AA87" i="2"/>
  <c r="AA94" i="2"/>
  <c r="AA101" i="2"/>
  <c r="AA108" i="2"/>
  <c r="AA115" i="2"/>
  <c r="AA122" i="2"/>
  <c r="AA129" i="2"/>
  <c r="AA136" i="2"/>
  <c r="AA143" i="2"/>
  <c r="AA150" i="2"/>
  <c r="AA157" i="2"/>
  <c r="AA164" i="2"/>
  <c r="AA171" i="2"/>
  <c r="AA178" i="2"/>
  <c r="AA185" i="2"/>
  <c r="AA192" i="2"/>
  <c r="AA199" i="2"/>
  <c r="AA206" i="2"/>
  <c r="AA213" i="2"/>
  <c r="AA220" i="2"/>
  <c r="Z11" i="2"/>
  <c r="Z18" i="2"/>
  <c r="Z25" i="2"/>
  <c r="Z32" i="2"/>
  <c r="Z39" i="2"/>
  <c r="Z46" i="2"/>
  <c r="Z53" i="2"/>
  <c r="Z60" i="2"/>
  <c r="Z67" i="2"/>
  <c r="Z74" i="2"/>
  <c r="Z81" i="2"/>
  <c r="Z88" i="2"/>
  <c r="Z95" i="2"/>
  <c r="Z102" i="2"/>
  <c r="Z109" i="2"/>
  <c r="Z116" i="2"/>
  <c r="Z123" i="2"/>
  <c r="Z130" i="2"/>
  <c r="Z137" i="2"/>
  <c r="Z144" i="2"/>
  <c r="Z151" i="2"/>
  <c r="Z158" i="2"/>
  <c r="Z165" i="2"/>
  <c r="Z172" i="2"/>
  <c r="Z12" i="2"/>
  <c r="Z19" i="2"/>
  <c r="Z26" i="2"/>
  <c r="Z33" i="2"/>
  <c r="Z40" i="2"/>
  <c r="Z47" i="2"/>
  <c r="Z54" i="2"/>
  <c r="Z61" i="2"/>
  <c r="Z68" i="2"/>
  <c r="Z75" i="2"/>
  <c r="Z82" i="2"/>
  <c r="Z89" i="2"/>
  <c r="Z96" i="2"/>
  <c r="Z103" i="2"/>
  <c r="Z110" i="2"/>
  <c r="Z117" i="2"/>
  <c r="Z124" i="2"/>
  <c r="Z131" i="2"/>
  <c r="Z138" i="2"/>
  <c r="Z145" i="2"/>
  <c r="Z152" i="2"/>
  <c r="Z159" i="2"/>
  <c r="Z166" i="2"/>
  <c r="Z173" i="2"/>
  <c r="Z180" i="2"/>
  <c r="Z187" i="2"/>
  <c r="Z194" i="2"/>
  <c r="Z201" i="2"/>
  <c r="Z208" i="2"/>
  <c r="Z215" i="2"/>
  <c r="Z13" i="2"/>
  <c r="Z27" i="2"/>
  <c r="Z41" i="2"/>
  <c r="Z55" i="2"/>
  <c r="Z69" i="2"/>
  <c r="AA12" i="2"/>
  <c r="AA19" i="2"/>
  <c r="AA26" i="2"/>
  <c r="AA33" i="2"/>
  <c r="AA40" i="2"/>
  <c r="AA47" i="2"/>
  <c r="AA54" i="2"/>
  <c r="AA61" i="2"/>
  <c r="AA68" i="2"/>
  <c r="AA75" i="2"/>
  <c r="AA82" i="2"/>
  <c r="AA89" i="2"/>
  <c r="AA96" i="2"/>
  <c r="AA103" i="2"/>
  <c r="AA110" i="2"/>
  <c r="AA117" i="2"/>
  <c r="AA124" i="2"/>
  <c r="AA131" i="2"/>
  <c r="AA138" i="2"/>
  <c r="AA145" i="2"/>
  <c r="AA152" i="2"/>
  <c r="AA159" i="2"/>
  <c r="AA166" i="2"/>
  <c r="AA173" i="2"/>
  <c r="AA180" i="2"/>
  <c r="AA187" i="2"/>
  <c r="AA194" i="2"/>
  <c r="AA201" i="2"/>
  <c r="AA208" i="2"/>
  <c r="AA215" i="2"/>
  <c r="Z20" i="2"/>
  <c r="Z34" i="2"/>
  <c r="Z48" i="2"/>
  <c r="Z62" i="2"/>
  <c r="Z76" i="2"/>
  <c r="Z10" i="2"/>
  <c r="AA41" i="2"/>
  <c r="AA74" i="2"/>
  <c r="Z101" i="2"/>
  <c r="Z125" i="2"/>
  <c r="Z150" i="2"/>
  <c r="Z174" i="2"/>
  <c r="AA193" i="2"/>
  <c r="Z214" i="2"/>
  <c r="AA11" i="2"/>
  <c r="AA76" i="2"/>
  <c r="AA102" i="2"/>
  <c r="AA125" i="2"/>
  <c r="AA151" i="2"/>
  <c r="AA174" i="2"/>
  <c r="Z195" i="2"/>
  <c r="Z164" i="2"/>
  <c r="Z31" i="2"/>
  <c r="Z45" i="2"/>
  <c r="AA214" i="2"/>
  <c r="Z90" i="2"/>
  <c r="Z207" i="2"/>
  <c r="AA13" i="2"/>
  <c r="AA46" i="2"/>
  <c r="Z80" i="2"/>
  <c r="Z104" i="2"/>
  <c r="Z129" i="2"/>
  <c r="Z153" i="2"/>
  <c r="Z178" i="2"/>
  <c r="AA195" i="2"/>
  <c r="Z216" i="2"/>
  <c r="AA90" i="2"/>
  <c r="Z17" i="2"/>
  <c r="AA48" i="2"/>
  <c r="AA81" i="2"/>
  <c r="AA104" i="2"/>
  <c r="AA130" i="2"/>
  <c r="AA153" i="2"/>
  <c r="Z179" i="2"/>
  <c r="Z199" i="2"/>
  <c r="AA216" i="2"/>
  <c r="AA60" i="2"/>
  <c r="AA165" i="2"/>
  <c r="AA18" i="2"/>
  <c r="Z52" i="2"/>
  <c r="Z83" i="2"/>
  <c r="Z108" i="2"/>
  <c r="Z132" i="2"/>
  <c r="Z157" i="2"/>
  <c r="AA179" i="2"/>
  <c r="Z200" i="2"/>
  <c r="Z220" i="2"/>
  <c r="AA20" i="2"/>
  <c r="AA53" i="2"/>
  <c r="AA83" i="2"/>
  <c r="AA109" i="2"/>
  <c r="AA132" i="2"/>
  <c r="AA158" i="2"/>
  <c r="Z181" i="2"/>
  <c r="AA200" i="2"/>
  <c r="AA6" i="2"/>
  <c r="Z24" i="2"/>
  <c r="AA55" i="2"/>
  <c r="Z87" i="2"/>
  <c r="Z111" i="2"/>
  <c r="Z136" i="2"/>
  <c r="Z160" i="2"/>
  <c r="AA181" i="2"/>
  <c r="Z202" i="2"/>
  <c r="AA25" i="2"/>
  <c r="Z59" i="2"/>
  <c r="AA88" i="2"/>
  <c r="AA111" i="2"/>
  <c r="AA137" i="2"/>
  <c r="AA160" i="2"/>
  <c r="Z185" i="2"/>
  <c r="AA202" i="2"/>
  <c r="Z139" i="2"/>
  <c r="AA186" i="2"/>
  <c r="Z186" i="2"/>
  <c r="AA32" i="2"/>
  <c r="Z66" i="2"/>
  <c r="Z94" i="2"/>
  <c r="Z118" i="2"/>
  <c r="Z143" i="2"/>
  <c r="Z167" i="2"/>
  <c r="Z188" i="2"/>
  <c r="AA207" i="2"/>
  <c r="Z73" i="2"/>
  <c r="AA27" i="2"/>
  <c r="AA139" i="2"/>
  <c r="AA34" i="2"/>
  <c r="AA67" i="2"/>
  <c r="AA95" i="2"/>
  <c r="AA118" i="2"/>
  <c r="AA144" i="2"/>
  <c r="AA167" i="2"/>
  <c r="AA188" i="2"/>
  <c r="Z209" i="2"/>
  <c r="AA146" i="2"/>
  <c r="Z115" i="2"/>
  <c r="AA62" i="2"/>
  <c r="Z38" i="2"/>
  <c r="AA69" i="2"/>
  <c r="Z97" i="2"/>
  <c r="Z122" i="2"/>
  <c r="Z146" i="2"/>
  <c r="Z171" i="2"/>
  <c r="Z192" i="2"/>
  <c r="AA209" i="2"/>
  <c r="AA39" i="2"/>
  <c r="AA97" i="2"/>
  <c r="AA123" i="2"/>
  <c r="AA172" i="2"/>
  <c r="Z193" i="2"/>
  <c r="Z213" i="2"/>
  <c r="Z206" i="2"/>
  <c r="AA116" i="2"/>
  <c r="Y6" i="1"/>
  <c r="Y13" i="1"/>
  <c r="Y20" i="1"/>
  <c r="Y27" i="1"/>
  <c r="Y34" i="1"/>
  <c r="Y41" i="1"/>
  <c r="Y48" i="1"/>
  <c r="Y55" i="1"/>
  <c r="Y62" i="1"/>
  <c r="Y69" i="1"/>
  <c r="Y76" i="1"/>
  <c r="Y83" i="1"/>
  <c r="Y90" i="1"/>
  <c r="Y97" i="1"/>
  <c r="Y104" i="1"/>
  <c r="Y111" i="1"/>
  <c r="Y118" i="1"/>
  <c r="Y125" i="1"/>
  <c r="Y132" i="1"/>
  <c r="Y139" i="1"/>
  <c r="Y146" i="1"/>
  <c r="Y153" i="1"/>
  <c r="Y160" i="1"/>
  <c r="Y167" i="1"/>
  <c r="Y174" i="1"/>
  <c r="Y181" i="1"/>
  <c r="Y188" i="1"/>
  <c r="Y195" i="1"/>
  <c r="Y202" i="1"/>
  <c r="Y209" i="1"/>
  <c r="Z7" i="1"/>
  <c r="Z28" i="1"/>
  <c r="Z35" i="1"/>
  <c r="Z42" i="1"/>
  <c r="Z49" i="1"/>
  <c r="Z56" i="1"/>
  <c r="Z63" i="1"/>
  <c r="Z70" i="1"/>
  <c r="Z77" i="1"/>
  <c r="Z84" i="1"/>
  <c r="Z91" i="1"/>
  <c r="Z98" i="1"/>
  <c r="Z112" i="1"/>
  <c r="Z119" i="1"/>
  <c r="Z126" i="1"/>
  <c r="Z140" i="1"/>
  <c r="Z147" i="1"/>
  <c r="Z161" i="1"/>
  <c r="Z175" i="1"/>
  <c r="Z189" i="1"/>
  <c r="Z203" i="1"/>
  <c r="Z210" i="1"/>
  <c r="Z6" i="1"/>
  <c r="Z13" i="1"/>
  <c r="Z20" i="1"/>
  <c r="Z27" i="1"/>
  <c r="Z34" i="1"/>
  <c r="Z41" i="1"/>
  <c r="Z48" i="1"/>
  <c r="Z55" i="1"/>
  <c r="Z62" i="1"/>
  <c r="Z69" i="1"/>
  <c r="Z76" i="1"/>
  <c r="Z83" i="1"/>
  <c r="Z90" i="1"/>
  <c r="Z97" i="1"/>
  <c r="Z104" i="1"/>
  <c r="Z111" i="1"/>
  <c r="Z118" i="1"/>
  <c r="Z125" i="1"/>
  <c r="Z132" i="1"/>
  <c r="Z139" i="1"/>
  <c r="Z146" i="1"/>
  <c r="Z153" i="1"/>
  <c r="Z160" i="1"/>
  <c r="Z167" i="1"/>
  <c r="Z174" i="1"/>
  <c r="Z181" i="1"/>
  <c r="Z188" i="1"/>
  <c r="Z195" i="1"/>
  <c r="Z202" i="1"/>
  <c r="Z209" i="1"/>
  <c r="Z14" i="1"/>
  <c r="Z105" i="1"/>
  <c r="Z133" i="1"/>
  <c r="Z154" i="1"/>
  <c r="Z168" i="1"/>
  <c r="Z182" i="1"/>
  <c r="Z196" i="1"/>
  <c r="Y7" i="1"/>
  <c r="Y14" i="1"/>
  <c r="Y21" i="1"/>
  <c r="Y28" i="1"/>
  <c r="Y35" i="1"/>
  <c r="Y42" i="1"/>
  <c r="Y49" i="1"/>
  <c r="Y56" i="1"/>
  <c r="Y63" i="1"/>
  <c r="Y70" i="1"/>
  <c r="Y77" i="1"/>
  <c r="Y84" i="1"/>
  <c r="Y91" i="1"/>
  <c r="Y98" i="1"/>
  <c r="Y105" i="1"/>
  <c r="Y112" i="1"/>
  <c r="Y119" i="1"/>
  <c r="Y126" i="1"/>
  <c r="Y133" i="1"/>
  <c r="Y140" i="1"/>
  <c r="Y147" i="1"/>
  <c r="Y154" i="1"/>
  <c r="Y161" i="1"/>
  <c r="Y168" i="1"/>
  <c r="Y175" i="1"/>
  <c r="Y182" i="1"/>
  <c r="Y189" i="1"/>
  <c r="Y196" i="1"/>
  <c r="Y203" i="1"/>
  <c r="Y210" i="1"/>
  <c r="Y8" i="1"/>
  <c r="Y15" i="1"/>
  <c r="Y22" i="1"/>
  <c r="Y29" i="1"/>
  <c r="Y36" i="1"/>
  <c r="Y43" i="1"/>
  <c r="Y50" i="1"/>
  <c r="Y57" i="1"/>
  <c r="Y64" i="1"/>
  <c r="Y71" i="1"/>
  <c r="Y78" i="1"/>
  <c r="Y85" i="1"/>
  <c r="Y92" i="1"/>
  <c r="Y99" i="1"/>
  <c r="Y106" i="1"/>
  <c r="Y113" i="1"/>
  <c r="Y120" i="1"/>
  <c r="Y127" i="1"/>
  <c r="Y134" i="1"/>
  <c r="Y141" i="1"/>
  <c r="Y148" i="1"/>
  <c r="Y155" i="1"/>
  <c r="Y162" i="1"/>
  <c r="Y169" i="1"/>
  <c r="Y176" i="1"/>
  <c r="Y183" i="1"/>
  <c r="Y190" i="1"/>
  <c r="Y197" i="1"/>
  <c r="Y204" i="1"/>
  <c r="Z5" i="1"/>
  <c r="Z16" i="1"/>
  <c r="Z79" i="1"/>
  <c r="Z100" i="1"/>
  <c r="Z114" i="1"/>
  <c r="Z128" i="1"/>
  <c r="Z142" i="1"/>
  <c r="Z156" i="1"/>
  <c r="Z170" i="1"/>
  <c r="Z184" i="1"/>
  <c r="Z198" i="1"/>
  <c r="Z8" i="1"/>
  <c r="Z15" i="1"/>
  <c r="Z22" i="1"/>
  <c r="Z29" i="1"/>
  <c r="Z36" i="1"/>
  <c r="Z43" i="1"/>
  <c r="Z50" i="1"/>
  <c r="Z57" i="1"/>
  <c r="Z64" i="1"/>
  <c r="Z71" i="1"/>
  <c r="Z78" i="1"/>
  <c r="Z85" i="1"/>
  <c r="Z92" i="1"/>
  <c r="Z99" i="1"/>
  <c r="Z106" i="1"/>
  <c r="Z113" i="1"/>
  <c r="Z120" i="1"/>
  <c r="Z127" i="1"/>
  <c r="Z134" i="1"/>
  <c r="Z141" i="1"/>
  <c r="Z148" i="1"/>
  <c r="Z155" i="1"/>
  <c r="Z162" i="1"/>
  <c r="Z169" i="1"/>
  <c r="Z176" i="1"/>
  <c r="Z183" i="1"/>
  <c r="Z190" i="1"/>
  <c r="Z197" i="1"/>
  <c r="Z204" i="1"/>
  <c r="Z44" i="1"/>
  <c r="Y9" i="1"/>
  <c r="Y16" i="1"/>
  <c r="Y23" i="1"/>
  <c r="Y30" i="1"/>
  <c r="Y37" i="1"/>
  <c r="Y44" i="1"/>
  <c r="Y51" i="1"/>
  <c r="Y58" i="1"/>
  <c r="Y65" i="1"/>
  <c r="Y72" i="1"/>
  <c r="Y79" i="1"/>
  <c r="Y86" i="1"/>
  <c r="Y93" i="1"/>
  <c r="Y100" i="1"/>
  <c r="Y107" i="1"/>
  <c r="Y114" i="1"/>
  <c r="Y121" i="1"/>
  <c r="Y128" i="1"/>
  <c r="Y135" i="1"/>
  <c r="Y142" i="1"/>
  <c r="Y149" i="1"/>
  <c r="Y156" i="1"/>
  <c r="Y163" i="1"/>
  <c r="Y170" i="1"/>
  <c r="Y177" i="1"/>
  <c r="Y184" i="1"/>
  <c r="Y191" i="1"/>
  <c r="Y198" i="1"/>
  <c r="Y205" i="1"/>
  <c r="Z9" i="1"/>
  <c r="Z23" i="1"/>
  <c r="Z30" i="1"/>
  <c r="Z37" i="1"/>
  <c r="Z51" i="1"/>
  <c r="Z65" i="1"/>
  <c r="Z72" i="1"/>
  <c r="Z86" i="1"/>
  <c r="Z93" i="1"/>
  <c r="Z107" i="1"/>
  <c r="Z121" i="1"/>
  <c r="Z135" i="1"/>
  <c r="Z149" i="1"/>
  <c r="Z163" i="1"/>
  <c r="Z177" i="1"/>
  <c r="Z191" i="1"/>
  <c r="Z205" i="1"/>
  <c r="Z58" i="1"/>
  <c r="Y10" i="1"/>
  <c r="Y17" i="1"/>
  <c r="Y24" i="1"/>
  <c r="Z10" i="1"/>
  <c r="Z17" i="1"/>
  <c r="Z24" i="1"/>
  <c r="Z31" i="1"/>
  <c r="Z38" i="1"/>
  <c r="Z45" i="1"/>
  <c r="Z52" i="1"/>
  <c r="Z59" i="1"/>
  <c r="Z66" i="1"/>
  <c r="Z73" i="1"/>
  <c r="Z80" i="1"/>
  <c r="Z87" i="1"/>
  <c r="Z94" i="1"/>
  <c r="Z101" i="1"/>
  <c r="Z108" i="1"/>
  <c r="Z115" i="1"/>
  <c r="Z122" i="1"/>
  <c r="Z129" i="1"/>
  <c r="Z136" i="1"/>
  <c r="Z143" i="1"/>
  <c r="Z150" i="1"/>
  <c r="Z157" i="1"/>
  <c r="Z164" i="1"/>
  <c r="Z171" i="1"/>
  <c r="Z178" i="1"/>
  <c r="Z185" i="1"/>
  <c r="Z192" i="1"/>
  <c r="Z199" i="1"/>
  <c r="Z206" i="1"/>
  <c r="Y11" i="1"/>
  <c r="Y18" i="1"/>
  <c r="Y25" i="1"/>
  <c r="Y32" i="1"/>
  <c r="Y39" i="1"/>
  <c r="Y46" i="1"/>
  <c r="Y53" i="1"/>
  <c r="Y60" i="1"/>
  <c r="Y67" i="1"/>
  <c r="Y74" i="1"/>
  <c r="Y81" i="1"/>
  <c r="Y88" i="1"/>
  <c r="Y95" i="1"/>
  <c r="Y102" i="1"/>
  <c r="Y109" i="1"/>
  <c r="Y116" i="1"/>
  <c r="Y123" i="1"/>
  <c r="Y130" i="1"/>
  <c r="Y137" i="1"/>
  <c r="Y144" i="1"/>
  <c r="Y151" i="1"/>
  <c r="Y158" i="1"/>
  <c r="Y165" i="1"/>
  <c r="Y172" i="1"/>
  <c r="Y179" i="1"/>
  <c r="Y186" i="1"/>
  <c r="Z11" i="1"/>
  <c r="Y38" i="1"/>
  <c r="Y61" i="1"/>
  <c r="Y87" i="1"/>
  <c r="Y110" i="1"/>
  <c r="Y136" i="1"/>
  <c r="Y159" i="1"/>
  <c r="Y185" i="1"/>
  <c r="Y206" i="1"/>
  <c r="Z12" i="1"/>
  <c r="Y40" i="1"/>
  <c r="Y66" i="1"/>
  <c r="Y89" i="1"/>
  <c r="Y115" i="1"/>
  <c r="Y138" i="1"/>
  <c r="Y164" i="1"/>
  <c r="Z207" i="1"/>
  <c r="Z46" i="1"/>
  <c r="Y193" i="1"/>
  <c r="Y73" i="1"/>
  <c r="Y124" i="1"/>
  <c r="Z75" i="1"/>
  <c r="Y180" i="1"/>
  <c r="Z131" i="1"/>
  <c r="Y12" i="1"/>
  <c r="Z39" i="1"/>
  <c r="Z61" i="1"/>
  <c r="Z88" i="1"/>
  <c r="Z110" i="1"/>
  <c r="Z137" i="1"/>
  <c r="Z159" i="1"/>
  <c r="Z186" i="1"/>
  <c r="Y207" i="1"/>
  <c r="Y187" i="1"/>
  <c r="Z68" i="1"/>
  <c r="Y96" i="1"/>
  <c r="Y150" i="1"/>
  <c r="Z124" i="1"/>
  <c r="Z158" i="1"/>
  <c r="Y173" i="1"/>
  <c r="Z180" i="1"/>
  <c r="Z18" i="1"/>
  <c r="Z40" i="1"/>
  <c r="Z67" i="1"/>
  <c r="Z89" i="1"/>
  <c r="Z116" i="1"/>
  <c r="Z138" i="1"/>
  <c r="Z165" i="1"/>
  <c r="Z187" i="1"/>
  <c r="Y208" i="1"/>
  <c r="Z19" i="1"/>
  <c r="Z117" i="1"/>
  <c r="Z166" i="1"/>
  <c r="Z21" i="1"/>
  <c r="Y122" i="1"/>
  <c r="Y145" i="1"/>
  <c r="Z193" i="1"/>
  <c r="Y75" i="1"/>
  <c r="Z194" i="1"/>
  <c r="Z53" i="1"/>
  <c r="Z151" i="1"/>
  <c r="Y199" i="1"/>
  <c r="Y131" i="1"/>
  <c r="Z33" i="1"/>
  <c r="Z201" i="1"/>
  <c r="Y19" i="1"/>
  <c r="Y45" i="1"/>
  <c r="Y68" i="1"/>
  <c r="Y94" i="1"/>
  <c r="Y117" i="1"/>
  <c r="Y143" i="1"/>
  <c r="Y166" i="1"/>
  <c r="Y192" i="1"/>
  <c r="Z208" i="1"/>
  <c r="Z95" i="1"/>
  <c r="Z144" i="1"/>
  <c r="Y47" i="1"/>
  <c r="Y171" i="1"/>
  <c r="Y52" i="1"/>
  <c r="Z26" i="1"/>
  <c r="Z173" i="1"/>
  <c r="Y108" i="1"/>
  <c r="Z60" i="1"/>
  <c r="Y101" i="1"/>
  <c r="Z102" i="1"/>
  <c r="Z82" i="1"/>
  <c r="Z25" i="1"/>
  <c r="Z47" i="1"/>
  <c r="Z74" i="1"/>
  <c r="Z96" i="1"/>
  <c r="Z123" i="1"/>
  <c r="Z145" i="1"/>
  <c r="Z172" i="1"/>
  <c r="Y194" i="1"/>
  <c r="Y26" i="1"/>
  <c r="Y31" i="1"/>
  <c r="Y54" i="1"/>
  <c r="Y80" i="1"/>
  <c r="Y103" i="1"/>
  <c r="Y129" i="1"/>
  <c r="Y152" i="1"/>
  <c r="Y178" i="1"/>
  <c r="Y200" i="1"/>
  <c r="Z32" i="1"/>
  <c r="Z54" i="1"/>
  <c r="Z81" i="1"/>
  <c r="Z103" i="1"/>
  <c r="Z130" i="1"/>
  <c r="Z152" i="1"/>
  <c r="Z179" i="1"/>
  <c r="Z200" i="1"/>
  <c r="Y33" i="1"/>
  <c r="Y59" i="1"/>
  <c r="Y82" i="1"/>
  <c r="Y157" i="1"/>
  <c r="Y201" i="1"/>
  <c r="Z109" i="1"/>
  <c r="Z5" i="4"/>
  <c r="AA12" i="4"/>
  <c r="AA19" i="4"/>
  <c r="AA26" i="4"/>
  <c r="AA33" i="4"/>
  <c r="AA40" i="4"/>
  <c r="AA47" i="4"/>
  <c r="AA54" i="4"/>
  <c r="AA61" i="4"/>
  <c r="AA68" i="4"/>
  <c r="AA75" i="4"/>
  <c r="AA82" i="4"/>
  <c r="AA20" i="4"/>
  <c r="AA34" i="4"/>
  <c r="AA55" i="4"/>
  <c r="AA69" i="4"/>
  <c r="AA31" i="4"/>
  <c r="AA32" i="4"/>
  <c r="Z6" i="4"/>
  <c r="Z13" i="4"/>
  <c r="Z20" i="4"/>
  <c r="Z27" i="4"/>
  <c r="Z34" i="4"/>
  <c r="Z41" i="4"/>
  <c r="Z48" i="4"/>
  <c r="Z55" i="4"/>
  <c r="Z62" i="4"/>
  <c r="Z69" i="4"/>
  <c r="Z76" i="4"/>
  <c r="Z83" i="4"/>
  <c r="AA13" i="4"/>
  <c r="AA41" i="4"/>
  <c r="AA62" i="4"/>
  <c r="AA83" i="4"/>
  <c r="AA24" i="4"/>
  <c r="AA11" i="4"/>
  <c r="AA6" i="4"/>
  <c r="AA27" i="4"/>
  <c r="AA48" i="4"/>
  <c r="AA76" i="4"/>
  <c r="AA38" i="4"/>
  <c r="AA60" i="4"/>
  <c r="Z7" i="4"/>
  <c r="Z14" i="4"/>
  <c r="Z21" i="4"/>
  <c r="Z28" i="4"/>
  <c r="Z35" i="4"/>
  <c r="Z42" i="4"/>
  <c r="Z49" i="4"/>
  <c r="Z56" i="4"/>
  <c r="Z63" i="4"/>
  <c r="Z70" i="4"/>
  <c r="Z77" i="4"/>
  <c r="AA5" i="4"/>
  <c r="Z15" i="4"/>
  <c r="Z36" i="4"/>
  <c r="Z57" i="4"/>
  <c r="Z78" i="4"/>
  <c r="AA7" i="4"/>
  <c r="AA14" i="4"/>
  <c r="AA21" i="4"/>
  <c r="AA28" i="4"/>
  <c r="AA35" i="4"/>
  <c r="AA42" i="4"/>
  <c r="AA49" i="4"/>
  <c r="AA56" i="4"/>
  <c r="AA63" i="4"/>
  <c r="AA70" i="4"/>
  <c r="AA77" i="4"/>
  <c r="Z8" i="4"/>
  <c r="Z22" i="4"/>
  <c r="Z29" i="4"/>
  <c r="Z43" i="4"/>
  <c r="Z50" i="4"/>
  <c r="Z64" i="4"/>
  <c r="Z71" i="4"/>
  <c r="AA17" i="4"/>
  <c r="AA66" i="4"/>
  <c r="AA80" i="4"/>
  <c r="AA18" i="4"/>
  <c r="AA67" i="4"/>
  <c r="AA74" i="4"/>
  <c r="AA81" i="4"/>
  <c r="AA8" i="4"/>
  <c r="AA15" i="4"/>
  <c r="AA22" i="4"/>
  <c r="AA29" i="4"/>
  <c r="AA36" i="4"/>
  <c r="AA43" i="4"/>
  <c r="AA50" i="4"/>
  <c r="AA57" i="4"/>
  <c r="AA64" i="4"/>
  <c r="AA71" i="4"/>
  <c r="AA78" i="4"/>
  <c r="AA45" i="4"/>
  <c r="AA53" i="4"/>
  <c r="Z9" i="4"/>
  <c r="Z16" i="4"/>
  <c r="Z23" i="4"/>
  <c r="Z30" i="4"/>
  <c r="Z37" i="4"/>
  <c r="Z44" i="4"/>
  <c r="Z51" i="4"/>
  <c r="Z58" i="4"/>
  <c r="Z65" i="4"/>
  <c r="Z72" i="4"/>
  <c r="Z79" i="4"/>
  <c r="AA9" i="4"/>
  <c r="AA16" i="4"/>
  <c r="AA23" i="4"/>
  <c r="AA30" i="4"/>
  <c r="AA37" i="4"/>
  <c r="AA44" i="4"/>
  <c r="AA51" i="4"/>
  <c r="AA58" i="4"/>
  <c r="AA65" i="4"/>
  <c r="AA72" i="4"/>
  <c r="AA79" i="4"/>
  <c r="Z10" i="4"/>
  <c r="Z17" i="4"/>
  <c r="Z24" i="4"/>
  <c r="Z31" i="4"/>
  <c r="Z38" i="4"/>
  <c r="Z45" i="4"/>
  <c r="Z52" i="4"/>
  <c r="Z59" i="4"/>
  <c r="Z66" i="4"/>
  <c r="Z73" i="4"/>
  <c r="Z80" i="4"/>
  <c r="AA52" i="4"/>
  <c r="AA25" i="4"/>
  <c r="AA10" i="4"/>
  <c r="AA59" i="4"/>
  <c r="AA73" i="4"/>
  <c r="AA39" i="4"/>
  <c r="Z11" i="4"/>
  <c r="Z18" i="4"/>
  <c r="Z25" i="4"/>
  <c r="Z32" i="4"/>
  <c r="Z39" i="4"/>
  <c r="Z46" i="4"/>
  <c r="Z53" i="4"/>
  <c r="Z60" i="4"/>
  <c r="Z67" i="4"/>
  <c r="Z74" i="4"/>
  <c r="Z81" i="4"/>
  <c r="AA46" i="4"/>
  <c r="Z12" i="4"/>
  <c r="Z19" i="4"/>
  <c r="Z26" i="4"/>
  <c r="Z33" i="4"/>
  <c r="Z40" i="4"/>
  <c r="Z47" i="4"/>
  <c r="Z54" i="4"/>
  <c r="Z61" i="4"/>
  <c r="Z68" i="4"/>
  <c r="Z75" i="4"/>
  <c r="Z82" i="4"/>
  <c r="Q9" i="4"/>
  <c r="P10" i="4"/>
  <c r="Q15" i="4"/>
  <c r="P16" i="4"/>
  <c r="Q21" i="4"/>
  <c r="P22" i="4"/>
  <c r="P28" i="4"/>
  <c r="P34" i="4"/>
  <c r="Q34" i="4"/>
  <c r="P40" i="4"/>
  <c r="Q40" i="4"/>
  <c r="Q46" i="4"/>
  <c r="P47" i="4"/>
  <c r="Q52" i="4"/>
  <c r="P53" i="4"/>
  <c r="Q58" i="4"/>
  <c r="P59" i="4"/>
  <c r="Q64" i="4"/>
  <c r="P65" i="4"/>
  <c r="Q70" i="4"/>
  <c r="P71" i="4"/>
  <c r="P77" i="4"/>
  <c r="P83" i="4"/>
  <c r="Q83" i="4"/>
  <c r="L82" i="4"/>
  <c r="L80" i="4"/>
  <c r="K80" i="4"/>
  <c r="L79" i="4"/>
  <c r="K79" i="4"/>
  <c r="J79" i="4"/>
  <c r="M78" i="4"/>
  <c r="M74" i="4"/>
  <c r="L74" i="4"/>
  <c r="K73" i="4"/>
  <c r="J73" i="4"/>
  <c r="M72" i="4"/>
  <c r="L72" i="4"/>
  <c r="J69" i="4"/>
  <c r="J68" i="4"/>
  <c r="M67" i="4"/>
  <c r="L67" i="4"/>
  <c r="K66" i="4"/>
  <c r="J66" i="4"/>
  <c r="M65" i="4"/>
  <c r="L65" i="4"/>
  <c r="M60" i="4"/>
  <c r="L60" i="4"/>
  <c r="K59" i="4"/>
  <c r="J59" i="4"/>
  <c r="M58" i="4"/>
  <c r="L58" i="4"/>
  <c r="L57" i="4"/>
  <c r="M53" i="4"/>
  <c r="L53" i="4"/>
  <c r="K52" i="4"/>
  <c r="J52" i="4"/>
  <c r="M51" i="4"/>
  <c r="L51" i="4"/>
  <c r="L50" i="4"/>
  <c r="K50" i="4"/>
  <c r="M46" i="4"/>
  <c r="L46" i="4"/>
  <c r="K45" i="4"/>
  <c r="J45" i="4"/>
  <c r="M44" i="4"/>
  <c r="L44" i="4"/>
  <c r="L43" i="4"/>
  <c r="K43" i="4"/>
  <c r="J43" i="4"/>
  <c r="M39" i="4"/>
  <c r="L39" i="4"/>
  <c r="K38" i="4"/>
  <c r="J38" i="4"/>
  <c r="M37" i="4"/>
  <c r="L37" i="4"/>
  <c r="L36" i="4"/>
  <c r="K36" i="4"/>
  <c r="J36" i="4"/>
  <c r="L34" i="4"/>
  <c r="M32" i="4"/>
  <c r="L32" i="4"/>
  <c r="K31" i="4"/>
  <c r="J31" i="4"/>
  <c r="M30" i="4"/>
  <c r="L30" i="4"/>
  <c r="L29" i="4"/>
  <c r="K29" i="4"/>
  <c r="J29" i="4"/>
  <c r="L27" i="4"/>
  <c r="K27" i="4"/>
  <c r="M25" i="4"/>
  <c r="L25" i="4"/>
  <c r="K24" i="4"/>
  <c r="J24" i="4"/>
  <c r="M23" i="4"/>
  <c r="L23" i="4"/>
  <c r="L22" i="4"/>
  <c r="K22" i="4"/>
  <c r="J22" i="4"/>
  <c r="J20" i="4"/>
  <c r="M18" i="4"/>
  <c r="L18" i="4"/>
  <c r="K17" i="4"/>
  <c r="J17" i="4"/>
  <c r="M16" i="4"/>
  <c r="L16" i="4"/>
  <c r="K15" i="4"/>
  <c r="J15" i="4"/>
  <c r="L13" i="4"/>
  <c r="K13" i="4"/>
  <c r="J13" i="4"/>
  <c r="J12" i="4"/>
  <c r="M11" i="4"/>
  <c r="L11" i="4"/>
  <c r="K10" i="4"/>
  <c r="J10" i="4"/>
  <c r="M9" i="4"/>
  <c r="L9" i="4"/>
  <c r="L8" i="4"/>
  <c r="K8" i="4"/>
  <c r="J8" i="4"/>
  <c r="Q6" i="2"/>
  <c r="R6" i="2"/>
  <c r="S6" i="2"/>
  <c r="P7" i="2"/>
  <c r="Q7" i="2"/>
  <c r="R7" i="2"/>
  <c r="Q13" i="2"/>
  <c r="R13" i="2"/>
  <c r="S13" i="2"/>
  <c r="S19" i="2"/>
  <c r="Q20" i="2"/>
  <c r="R20" i="2"/>
  <c r="Q24" i="2"/>
  <c r="R24" i="2"/>
  <c r="S24" i="2"/>
  <c r="P25" i="2"/>
  <c r="S26" i="2"/>
  <c r="P27" i="2"/>
  <c r="Q31" i="2"/>
  <c r="R31" i="2"/>
  <c r="S31" i="2"/>
  <c r="Q37" i="2"/>
  <c r="R37" i="2"/>
  <c r="S37" i="2"/>
  <c r="Q38" i="2"/>
  <c r="R38" i="2"/>
  <c r="Q42" i="2"/>
  <c r="R42" i="2"/>
  <c r="Q44" i="2"/>
  <c r="R44" i="2"/>
  <c r="S44" i="2"/>
  <c r="Q49" i="2"/>
  <c r="R49" i="2"/>
  <c r="Q51" i="2"/>
  <c r="R51" i="2"/>
  <c r="Q55" i="2"/>
  <c r="R55" i="2"/>
  <c r="S55" i="2"/>
  <c r="P56" i="2"/>
  <c r="Q56" i="2"/>
  <c r="R56" i="2"/>
  <c r="P62" i="2"/>
  <c r="Q62" i="2"/>
  <c r="R62" i="2"/>
  <c r="S62" i="2"/>
  <c r="S68" i="2"/>
  <c r="Q69" i="2"/>
  <c r="R69" i="2"/>
  <c r="Q73" i="2"/>
  <c r="R73" i="2"/>
  <c r="S73" i="2"/>
  <c r="P74" i="2"/>
  <c r="S75" i="2"/>
  <c r="P76" i="2"/>
  <c r="P80" i="2"/>
  <c r="Q80" i="2"/>
  <c r="R80" i="2"/>
  <c r="S80" i="2"/>
  <c r="Q86" i="2"/>
  <c r="R86" i="2"/>
  <c r="S86" i="2"/>
  <c r="Q87" i="2"/>
  <c r="R87" i="2"/>
  <c r="Q91" i="2"/>
  <c r="R91" i="2"/>
  <c r="P93" i="2"/>
  <c r="Q93" i="2"/>
  <c r="R93" i="2"/>
  <c r="Q97" i="2"/>
  <c r="R97" i="2"/>
  <c r="S97" i="2"/>
  <c r="Q98" i="2"/>
  <c r="R103" i="2"/>
  <c r="S103" i="2"/>
  <c r="P104" i="2"/>
  <c r="Q104" i="2"/>
  <c r="P108" i="2"/>
  <c r="Q108" i="2"/>
  <c r="R108" i="2"/>
  <c r="S108" i="2"/>
  <c r="Q112" i="2"/>
  <c r="R112" i="2"/>
  <c r="Q114" i="2"/>
  <c r="R114" i="2"/>
  <c r="S114" i="2"/>
  <c r="P115" i="2"/>
  <c r="Q118" i="2"/>
  <c r="R118" i="2"/>
  <c r="S118" i="2"/>
  <c r="P119" i="2"/>
  <c r="Q119" i="2"/>
  <c r="R119" i="2"/>
  <c r="R124" i="2"/>
  <c r="S124" i="2"/>
  <c r="Q125" i="2"/>
  <c r="R125" i="2"/>
  <c r="S125" i="2"/>
  <c r="Q129" i="2"/>
  <c r="R129" i="2"/>
  <c r="S129" i="2"/>
  <c r="P130" i="2"/>
  <c r="R131" i="2"/>
  <c r="S131" i="2"/>
  <c r="Q135" i="2"/>
  <c r="R135" i="2"/>
  <c r="S135" i="2"/>
  <c r="Q136" i="2"/>
  <c r="R136" i="2"/>
  <c r="Q140" i="2"/>
  <c r="R140" i="2"/>
  <c r="P142" i="2"/>
  <c r="Q142" i="2"/>
  <c r="R142" i="2"/>
  <c r="Q146" i="2"/>
  <c r="R146" i="2"/>
  <c r="S146" i="2"/>
  <c r="Q147" i="2"/>
  <c r="R152" i="2"/>
  <c r="S152" i="2"/>
  <c r="Q153" i="2"/>
  <c r="Q157" i="2"/>
  <c r="R157" i="2"/>
  <c r="S157" i="2"/>
  <c r="P158" i="2"/>
  <c r="Q161" i="2"/>
  <c r="R161" i="2"/>
  <c r="Q163" i="2"/>
  <c r="R163" i="2"/>
  <c r="S163" i="2"/>
  <c r="Q167" i="2"/>
  <c r="R167" i="2"/>
  <c r="S167" i="2"/>
  <c r="P168" i="2"/>
  <c r="Q168" i="2"/>
  <c r="R168" i="2"/>
  <c r="P170" i="2"/>
  <c r="R173" i="2"/>
  <c r="S173" i="2"/>
  <c r="Q174" i="2"/>
  <c r="R174" i="2"/>
  <c r="S174" i="2"/>
  <c r="Q178" i="2"/>
  <c r="R178" i="2"/>
  <c r="S178" i="2"/>
  <c r="R180" i="2"/>
  <c r="S180" i="2"/>
  <c r="Q184" i="2"/>
  <c r="R184" i="2"/>
  <c r="S184" i="2"/>
  <c r="P185" i="2"/>
  <c r="Q185" i="2"/>
  <c r="R185" i="2"/>
  <c r="Q189" i="2"/>
  <c r="R189" i="2"/>
  <c r="Q191" i="2"/>
  <c r="R191" i="2"/>
  <c r="Q195" i="2"/>
  <c r="R195" i="2"/>
  <c r="S195" i="2"/>
  <c r="P196" i="2"/>
  <c r="Q196" i="2"/>
  <c r="P200" i="2"/>
  <c r="R201" i="2"/>
  <c r="S201" i="2"/>
  <c r="Q202" i="2"/>
  <c r="Q206" i="2"/>
  <c r="R206" i="2"/>
  <c r="S206" i="2"/>
  <c r="Q210" i="2"/>
  <c r="R210" i="2"/>
  <c r="P212" i="2"/>
  <c r="Q212" i="2"/>
  <c r="R212" i="2"/>
  <c r="S212" i="2"/>
  <c r="Q216" i="2"/>
  <c r="R216" i="2"/>
  <c r="S216" i="2"/>
  <c r="Q217" i="2"/>
  <c r="R217" i="2"/>
  <c r="P5" i="2"/>
  <c r="J6" i="2"/>
  <c r="K6" i="2"/>
  <c r="L6" i="2"/>
  <c r="M6" i="2"/>
  <c r="J7" i="2"/>
  <c r="K7" i="2"/>
  <c r="L7" i="2"/>
  <c r="M7" i="2"/>
  <c r="J8" i="2"/>
  <c r="K8" i="2"/>
  <c r="L8" i="2"/>
  <c r="M8" i="2"/>
  <c r="J9" i="2"/>
  <c r="K9" i="2"/>
  <c r="L9" i="2"/>
  <c r="M9" i="2"/>
  <c r="J10" i="2"/>
  <c r="K10" i="2"/>
  <c r="L10" i="2"/>
  <c r="M10" i="2"/>
  <c r="J11" i="2"/>
  <c r="K11" i="2"/>
  <c r="L11" i="2"/>
  <c r="M11" i="2"/>
  <c r="J12" i="2"/>
  <c r="K12" i="2"/>
  <c r="L12" i="2"/>
  <c r="M12" i="2"/>
  <c r="J13" i="2"/>
  <c r="K13" i="2"/>
  <c r="L13" i="2"/>
  <c r="M13" i="2"/>
  <c r="J14" i="2"/>
  <c r="K14" i="2"/>
  <c r="L14" i="2"/>
  <c r="M14" i="2"/>
  <c r="J15" i="2"/>
  <c r="K15" i="2"/>
  <c r="L15" i="2"/>
  <c r="M15" i="2"/>
  <c r="J16" i="2"/>
  <c r="K16" i="2"/>
  <c r="L16" i="2"/>
  <c r="M16" i="2"/>
  <c r="J17" i="2"/>
  <c r="K17" i="2"/>
  <c r="L17" i="2"/>
  <c r="M17" i="2"/>
  <c r="J18" i="2"/>
  <c r="K18" i="2"/>
  <c r="L18" i="2"/>
  <c r="M18" i="2"/>
  <c r="J19" i="2"/>
  <c r="K19" i="2"/>
  <c r="L19" i="2"/>
  <c r="M19" i="2"/>
  <c r="J20" i="2"/>
  <c r="K20" i="2"/>
  <c r="L20" i="2"/>
  <c r="M20" i="2"/>
  <c r="J21" i="2"/>
  <c r="K21" i="2"/>
  <c r="L21" i="2"/>
  <c r="M21" i="2"/>
  <c r="J22" i="2"/>
  <c r="K22" i="2"/>
  <c r="L22" i="2"/>
  <c r="M22" i="2"/>
  <c r="J23" i="2"/>
  <c r="K23" i="2"/>
  <c r="L23" i="2"/>
  <c r="M23" i="2"/>
  <c r="J24" i="2"/>
  <c r="K24" i="2"/>
  <c r="L24" i="2"/>
  <c r="M24" i="2"/>
  <c r="J25" i="2"/>
  <c r="K25" i="2"/>
  <c r="L25" i="2"/>
  <c r="M25" i="2"/>
  <c r="J26" i="2"/>
  <c r="K26" i="2"/>
  <c r="L26" i="2"/>
  <c r="M26" i="2"/>
  <c r="J27" i="2"/>
  <c r="K27" i="2"/>
  <c r="L27" i="2"/>
  <c r="M27" i="2"/>
  <c r="J28" i="2"/>
  <c r="K28" i="2"/>
  <c r="L28" i="2"/>
  <c r="M28" i="2"/>
  <c r="J29" i="2"/>
  <c r="K29" i="2"/>
  <c r="L29" i="2"/>
  <c r="M29" i="2"/>
  <c r="J30" i="2"/>
  <c r="K30" i="2"/>
  <c r="L30" i="2"/>
  <c r="M30" i="2"/>
  <c r="J31" i="2"/>
  <c r="K31" i="2"/>
  <c r="L31" i="2"/>
  <c r="M31" i="2"/>
  <c r="J32" i="2"/>
  <c r="K32" i="2"/>
  <c r="L32" i="2"/>
  <c r="M32" i="2"/>
  <c r="J33" i="2"/>
  <c r="K33" i="2"/>
  <c r="L33" i="2"/>
  <c r="M33" i="2"/>
  <c r="J34" i="2"/>
  <c r="K34" i="2"/>
  <c r="L34" i="2"/>
  <c r="M34" i="2"/>
  <c r="J35" i="2"/>
  <c r="K35" i="2"/>
  <c r="L35" i="2"/>
  <c r="M35" i="2"/>
  <c r="J36" i="2"/>
  <c r="K36" i="2"/>
  <c r="L36" i="2"/>
  <c r="M36" i="2"/>
  <c r="J37" i="2"/>
  <c r="K37" i="2"/>
  <c r="L37" i="2"/>
  <c r="M37" i="2"/>
  <c r="J38" i="2"/>
  <c r="K38" i="2"/>
  <c r="L38" i="2"/>
  <c r="M38" i="2"/>
  <c r="J39" i="2"/>
  <c r="K39" i="2"/>
  <c r="L39" i="2"/>
  <c r="M39" i="2"/>
  <c r="J40" i="2"/>
  <c r="K40" i="2"/>
  <c r="L40" i="2"/>
  <c r="M40" i="2"/>
  <c r="J41" i="2"/>
  <c r="K41" i="2"/>
  <c r="L41" i="2"/>
  <c r="M41" i="2"/>
  <c r="J42" i="2"/>
  <c r="K42" i="2"/>
  <c r="L42" i="2"/>
  <c r="M42" i="2"/>
  <c r="J43" i="2"/>
  <c r="K43" i="2"/>
  <c r="L43" i="2"/>
  <c r="M43" i="2"/>
  <c r="J44" i="2"/>
  <c r="K44" i="2"/>
  <c r="L44" i="2"/>
  <c r="M44" i="2"/>
  <c r="J45" i="2"/>
  <c r="K45" i="2"/>
  <c r="L45" i="2"/>
  <c r="M45" i="2"/>
  <c r="J46" i="2"/>
  <c r="K46" i="2"/>
  <c r="L46" i="2"/>
  <c r="M46" i="2"/>
  <c r="J47" i="2"/>
  <c r="K47" i="2"/>
  <c r="L47" i="2"/>
  <c r="M47" i="2"/>
  <c r="J48" i="2"/>
  <c r="K48" i="2"/>
  <c r="L48" i="2"/>
  <c r="M48" i="2"/>
  <c r="J49" i="2"/>
  <c r="K49" i="2"/>
  <c r="L49" i="2"/>
  <c r="M49" i="2"/>
  <c r="J50" i="2"/>
  <c r="K50" i="2"/>
  <c r="L50" i="2"/>
  <c r="M50" i="2"/>
  <c r="J51" i="2"/>
  <c r="K51" i="2"/>
  <c r="L51" i="2"/>
  <c r="M51" i="2"/>
  <c r="J52" i="2"/>
  <c r="K52" i="2"/>
  <c r="L52" i="2"/>
  <c r="M52" i="2"/>
  <c r="J53" i="2"/>
  <c r="K53" i="2"/>
  <c r="L53" i="2"/>
  <c r="M53" i="2"/>
  <c r="J54" i="2"/>
  <c r="K54" i="2"/>
  <c r="L54" i="2"/>
  <c r="M54" i="2"/>
  <c r="J55" i="2"/>
  <c r="K55" i="2"/>
  <c r="L55" i="2"/>
  <c r="M55" i="2"/>
  <c r="J56" i="2"/>
  <c r="K56" i="2"/>
  <c r="L56" i="2"/>
  <c r="M56" i="2"/>
  <c r="J57" i="2"/>
  <c r="K57" i="2"/>
  <c r="L57" i="2"/>
  <c r="M57" i="2"/>
  <c r="J58" i="2"/>
  <c r="K58" i="2"/>
  <c r="L58" i="2"/>
  <c r="M58" i="2"/>
  <c r="J59" i="2"/>
  <c r="K59" i="2"/>
  <c r="L59" i="2"/>
  <c r="M59" i="2"/>
  <c r="J60" i="2"/>
  <c r="K60" i="2"/>
  <c r="L60" i="2"/>
  <c r="M60" i="2"/>
  <c r="J61" i="2"/>
  <c r="K61" i="2"/>
  <c r="L61" i="2"/>
  <c r="M61" i="2"/>
  <c r="J62" i="2"/>
  <c r="K62" i="2"/>
  <c r="L62" i="2"/>
  <c r="M62" i="2"/>
  <c r="J63" i="2"/>
  <c r="K63" i="2"/>
  <c r="L63" i="2"/>
  <c r="M63" i="2"/>
  <c r="J64" i="2"/>
  <c r="K64" i="2"/>
  <c r="L64" i="2"/>
  <c r="M64" i="2"/>
  <c r="J65" i="2"/>
  <c r="K65" i="2"/>
  <c r="L65" i="2"/>
  <c r="M65" i="2"/>
  <c r="J66" i="2"/>
  <c r="K66" i="2"/>
  <c r="L66" i="2"/>
  <c r="M66" i="2"/>
  <c r="J67" i="2"/>
  <c r="K67" i="2"/>
  <c r="L67" i="2"/>
  <c r="M67" i="2"/>
  <c r="J68" i="2"/>
  <c r="K68" i="2"/>
  <c r="L68" i="2"/>
  <c r="M68" i="2"/>
  <c r="J69" i="2"/>
  <c r="K69" i="2"/>
  <c r="L69" i="2"/>
  <c r="M69" i="2"/>
  <c r="J70" i="2"/>
  <c r="K70" i="2"/>
  <c r="L70" i="2"/>
  <c r="M70" i="2"/>
  <c r="J71" i="2"/>
  <c r="K71" i="2"/>
  <c r="L71" i="2"/>
  <c r="M71" i="2"/>
  <c r="J72" i="2"/>
  <c r="K72" i="2"/>
  <c r="L72" i="2"/>
  <c r="M72" i="2"/>
  <c r="J73" i="2"/>
  <c r="K73" i="2"/>
  <c r="L73" i="2"/>
  <c r="M73" i="2"/>
  <c r="J74" i="2"/>
  <c r="K74" i="2"/>
  <c r="L74" i="2"/>
  <c r="M74" i="2"/>
  <c r="J75" i="2"/>
  <c r="K75" i="2"/>
  <c r="L75" i="2"/>
  <c r="M75" i="2"/>
  <c r="J76" i="2"/>
  <c r="K76" i="2"/>
  <c r="L76" i="2"/>
  <c r="M76" i="2"/>
  <c r="J77" i="2"/>
  <c r="K77" i="2"/>
  <c r="L77" i="2"/>
  <c r="M77" i="2"/>
  <c r="J78" i="2"/>
  <c r="K78" i="2"/>
  <c r="L78" i="2"/>
  <c r="M78" i="2"/>
  <c r="J79" i="2"/>
  <c r="K79" i="2"/>
  <c r="L79" i="2"/>
  <c r="M79" i="2"/>
  <c r="J80" i="2"/>
  <c r="K80" i="2"/>
  <c r="L80" i="2"/>
  <c r="M80" i="2"/>
  <c r="J81" i="2"/>
  <c r="K81" i="2"/>
  <c r="L81" i="2"/>
  <c r="M81" i="2"/>
  <c r="J82" i="2"/>
  <c r="K82" i="2"/>
  <c r="L82" i="2"/>
  <c r="M82" i="2"/>
  <c r="J83" i="2"/>
  <c r="K83" i="2"/>
  <c r="L83" i="2"/>
  <c r="M83" i="2"/>
  <c r="J84" i="2"/>
  <c r="K84" i="2"/>
  <c r="L84" i="2"/>
  <c r="M84" i="2"/>
  <c r="J85" i="2"/>
  <c r="K85" i="2"/>
  <c r="L85" i="2"/>
  <c r="M85" i="2"/>
  <c r="J86" i="2"/>
  <c r="K86" i="2"/>
  <c r="L86" i="2"/>
  <c r="M86" i="2"/>
  <c r="J87" i="2"/>
  <c r="K87" i="2"/>
  <c r="L87" i="2"/>
  <c r="M87" i="2"/>
  <c r="J88" i="2"/>
  <c r="K88" i="2"/>
  <c r="L88" i="2"/>
  <c r="M88" i="2"/>
  <c r="J89" i="2"/>
  <c r="K89" i="2"/>
  <c r="L89" i="2"/>
  <c r="M89" i="2"/>
  <c r="J90" i="2"/>
  <c r="K90" i="2"/>
  <c r="L90" i="2"/>
  <c r="M90" i="2"/>
  <c r="J91" i="2"/>
  <c r="K91" i="2"/>
  <c r="L91" i="2"/>
  <c r="M91" i="2"/>
  <c r="J92" i="2"/>
  <c r="K92" i="2"/>
  <c r="L92" i="2"/>
  <c r="M92" i="2"/>
  <c r="J93" i="2"/>
  <c r="K93" i="2"/>
  <c r="L93" i="2"/>
  <c r="M93" i="2"/>
  <c r="J94" i="2"/>
  <c r="K94" i="2"/>
  <c r="L94" i="2"/>
  <c r="M94" i="2"/>
  <c r="J95" i="2"/>
  <c r="K95" i="2"/>
  <c r="L95" i="2"/>
  <c r="M95" i="2"/>
  <c r="J96" i="2"/>
  <c r="K96" i="2"/>
  <c r="L96" i="2"/>
  <c r="M96" i="2"/>
  <c r="J97" i="2"/>
  <c r="K97" i="2"/>
  <c r="L97" i="2"/>
  <c r="M97" i="2"/>
  <c r="J98" i="2"/>
  <c r="K98" i="2"/>
  <c r="L98" i="2"/>
  <c r="M98" i="2"/>
  <c r="J99" i="2"/>
  <c r="K99" i="2"/>
  <c r="L99" i="2"/>
  <c r="M99" i="2"/>
  <c r="J100" i="2"/>
  <c r="K100" i="2"/>
  <c r="L100" i="2"/>
  <c r="M100" i="2"/>
  <c r="J101" i="2"/>
  <c r="K101" i="2"/>
  <c r="L101" i="2"/>
  <c r="M101" i="2"/>
  <c r="J102" i="2"/>
  <c r="K102" i="2"/>
  <c r="L102" i="2"/>
  <c r="M102" i="2"/>
  <c r="J103" i="2"/>
  <c r="K103" i="2"/>
  <c r="L103" i="2"/>
  <c r="M103" i="2"/>
  <c r="J104" i="2"/>
  <c r="K104" i="2"/>
  <c r="L104" i="2"/>
  <c r="M104" i="2"/>
  <c r="J105" i="2"/>
  <c r="K105" i="2"/>
  <c r="L105" i="2"/>
  <c r="M105" i="2"/>
  <c r="J106" i="2"/>
  <c r="K106" i="2"/>
  <c r="L106" i="2"/>
  <c r="M106" i="2"/>
  <c r="J107" i="2"/>
  <c r="K107" i="2"/>
  <c r="L107" i="2"/>
  <c r="M107" i="2"/>
  <c r="J108" i="2"/>
  <c r="K108" i="2"/>
  <c r="L108" i="2"/>
  <c r="M108" i="2"/>
  <c r="J109" i="2"/>
  <c r="K109" i="2"/>
  <c r="L109" i="2"/>
  <c r="M109" i="2"/>
  <c r="J110" i="2"/>
  <c r="K110" i="2"/>
  <c r="L110" i="2"/>
  <c r="M110" i="2"/>
  <c r="J111" i="2"/>
  <c r="K111" i="2"/>
  <c r="L111" i="2"/>
  <c r="M111" i="2"/>
  <c r="J112" i="2"/>
  <c r="K112" i="2"/>
  <c r="L112" i="2"/>
  <c r="M112" i="2"/>
  <c r="J113" i="2"/>
  <c r="K113" i="2"/>
  <c r="L113" i="2"/>
  <c r="M113" i="2"/>
  <c r="J114" i="2"/>
  <c r="K114" i="2"/>
  <c r="L114" i="2"/>
  <c r="M114" i="2"/>
  <c r="J115" i="2"/>
  <c r="K115" i="2"/>
  <c r="L115" i="2"/>
  <c r="M115" i="2"/>
  <c r="J116" i="2"/>
  <c r="K116" i="2"/>
  <c r="L116" i="2"/>
  <c r="M116" i="2"/>
  <c r="J117" i="2"/>
  <c r="K117" i="2"/>
  <c r="L117" i="2"/>
  <c r="M117" i="2"/>
  <c r="J118" i="2"/>
  <c r="K118" i="2"/>
  <c r="L118" i="2"/>
  <c r="M118" i="2"/>
  <c r="J119" i="2"/>
  <c r="K119" i="2"/>
  <c r="L119" i="2"/>
  <c r="M119" i="2"/>
  <c r="J120" i="2"/>
  <c r="K120" i="2"/>
  <c r="L120" i="2"/>
  <c r="M120" i="2"/>
  <c r="J121" i="2"/>
  <c r="K121" i="2"/>
  <c r="L121" i="2"/>
  <c r="M121" i="2"/>
  <c r="J122" i="2"/>
  <c r="K122" i="2"/>
  <c r="L122" i="2"/>
  <c r="M122" i="2"/>
  <c r="J123" i="2"/>
  <c r="K123" i="2"/>
  <c r="L123" i="2"/>
  <c r="M123" i="2"/>
  <c r="J124" i="2"/>
  <c r="K124" i="2"/>
  <c r="L124" i="2"/>
  <c r="M124" i="2"/>
  <c r="J125" i="2"/>
  <c r="K125" i="2"/>
  <c r="L125" i="2"/>
  <c r="M125" i="2"/>
  <c r="J126" i="2"/>
  <c r="K126" i="2"/>
  <c r="L126" i="2"/>
  <c r="M126" i="2"/>
  <c r="J127" i="2"/>
  <c r="K127" i="2"/>
  <c r="L127" i="2"/>
  <c r="M127" i="2"/>
  <c r="J128" i="2"/>
  <c r="K128" i="2"/>
  <c r="L128" i="2"/>
  <c r="M128" i="2"/>
  <c r="J129" i="2"/>
  <c r="K129" i="2"/>
  <c r="L129" i="2"/>
  <c r="M129" i="2"/>
  <c r="J130" i="2"/>
  <c r="K130" i="2"/>
  <c r="L130" i="2"/>
  <c r="M130" i="2"/>
  <c r="J131" i="2"/>
  <c r="K131" i="2"/>
  <c r="L131" i="2"/>
  <c r="M131" i="2"/>
  <c r="J132" i="2"/>
  <c r="K132" i="2"/>
  <c r="L132" i="2"/>
  <c r="M132" i="2"/>
  <c r="J133" i="2"/>
  <c r="K133" i="2"/>
  <c r="L133" i="2"/>
  <c r="M133" i="2"/>
  <c r="J134" i="2"/>
  <c r="K134" i="2"/>
  <c r="L134" i="2"/>
  <c r="M134" i="2"/>
  <c r="J135" i="2"/>
  <c r="K135" i="2"/>
  <c r="L135" i="2"/>
  <c r="M135" i="2"/>
  <c r="J136" i="2"/>
  <c r="K136" i="2"/>
  <c r="L136" i="2"/>
  <c r="M136" i="2"/>
  <c r="J137" i="2"/>
  <c r="K137" i="2"/>
  <c r="L137" i="2"/>
  <c r="M137" i="2"/>
  <c r="J138" i="2"/>
  <c r="K138" i="2"/>
  <c r="L138" i="2"/>
  <c r="M138" i="2"/>
  <c r="J139" i="2"/>
  <c r="K139" i="2"/>
  <c r="L139" i="2"/>
  <c r="M139" i="2"/>
  <c r="J140" i="2"/>
  <c r="K140" i="2"/>
  <c r="L140" i="2"/>
  <c r="M140" i="2"/>
  <c r="J141" i="2"/>
  <c r="K141" i="2"/>
  <c r="L141" i="2"/>
  <c r="M141" i="2"/>
  <c r="J142" i="2"/>
  <c r="K142" i="2"/>
  <c r="L142" i="2"/>
  <c r="M142" i="2"/>
  <c r="J143" i="2"/>
  <c r="K143" i="2"/>
  <c r="L143" i="2"/>
  <c r="M143" i="2"/>
  <c r="J144" i="2"/>
  <c r="K144" i="2"/>
  <c r="L144" i="2"/>
  <c r="M144" i="2"/>
  <c r="J145" i="2"/>
  <c r="K145" i="2"/>
  <c r="L145" i="2"/>
  <c r="M145" i="2"/>
  <c r="J146" i="2"/>
  <c r="K146" i="2"/>
  <c r="L146" i="2"/>
  <c r="M146" i="2"/>
  <c r="J147" i="2"/>
  <c r="K147" i="2"/>
  <c r="L147" i="2"/>
  <c r="M147" i="2"/>
  <c r="J148" i="2"/>
  <c r="K148" i="2"/>
  <c r="L148" i="2"/>
  <c r="M148" i="2"/>
  <c r="J149" i="2"/>
  <c r="K149" i="2"/>
  <c r="L149" i="2"/>
  <c r="M149" i="2"/>
  <c r="J150" i="2"/>
  <c r="K150" i="2"/>
  <c r="L150" i="2"/>
  <c r="M150" i="2"/>
  <c r="J151" i="2"/>
  <c r="K151" i="2"/>
  <c r="L151" i="2"/>
  <c r="M151" i="2"/>
  <c r="J152" i="2"/>
  <c r="K152" i="2"/>
  <c r="L152" i="2"/>
  <c r="M152" i="2"/>
  <c r="J153" i="2"/>
  <c r="K153" i="2"/>
  <c r="L153" i="2"/>
  <c r="M153" i="2"/>
  <c r="J154" i="2"/>
  <c r="K154" i="2"/>
  <c r="L154" i="2"/>
  <c r="M154" i="2"/>
  <c r="J155" i="2"/>
  <c r="K155" i="2"/>
  <c r="L155" i="2"/>
  <c r="M155" i="2"/>
  <c r="J156" i="2"/>
  <c r="K156" i="2"/>
  <c r="L156" i="2"/>
  <c r="M156" i="2"/>
  <c r="J157" i="2"/>
  <c r="K157" i="2"/>
  <c r="L157" i="2"/>
  <c r="M157" i="2"/>
  <c r="J158" i="2"/>
  <c r="K158" i="2"/>
  <c r="L158" i="2"/>
  <c r="M158" i="2"/>
  <c r="J159" i="2"/>
  <c r="K159" i="2"/>
  <c r="L159" i="2"/>
  <c r="M159" i="2"/>
  <c r="J160" i="2"/>
  <c r="K160" i="2"/>
  <c r="L160" i="2"/>
  <c r="M160" i="2"/>
  <c r="J161" i="2"/>
  <c r="K161" i="2"/>
  <c r="L161" i="2"/>
  <c r="M161" i="2"/>
  <c r="J162" i="2"/>
  <c r="K162" i="2"/>
  <c r="L162" i="2"/>
  <c r="M162" i="2"/>
  <c r="J163" i="2"/>
  <c r="K163" i="2"/>
  <c r="L163" i="2"/>
  <c r="M163" i="2"/>
  <c r="J164" i="2"/>
  <c r="K164" i="2"/>
  <c r="L164" i="2"/>
  <c r="M164" i="2"/>
  <c r="J165" i="2"/>
  <c r="K165" i="2"/>
  <c r="L165" i="2"/>
  <c r="M165" i="2"/>
  <c r="J166" i="2"/>
  <c r="K166" i="2"/>
  <c r="L166" i="2"/>
  <c r="M166" i="2"/>
  <c r="J167" i="2"/>
  <c r="K167" i="2"/>
  <c r="L167" i="2"/>
  <c r="M167" i="2"/>
  <c r="J168" i="2"/>
  <c r="K168" i="2"/>
  <c r="L168" i="2"/>
  <c r="M168" i="2"/>
  <c r="J169" i="2"/>
  <c r="K169" i="2"/>
  <c r="L169" i="2"/>
  <c r="M169" i="2"/>
  <c r="J170" i="2"/>
  <c r="K170" i="2"/>
  <c r="L170" i="2"/>
  <c r="M170" i="2"/>
  <c r="J171" i="2"/>
  <c r="K171" i="2"/>
  <c r="L171" i="2"/>
  <c r="M171" i="2"/>
  <c r="J172" i="2"/>
  <c r="K172" i="2"/>
  <c r="L172" i="2"/>
  <c r="M172" i="2"/>
  <c r="J173" i="2"/>
  <c r="K173" i="2"/>
  <c r="L173" i="2"/>
  <c r="M173" i="2"/>
  <c r="J174" i="2"/>
  <c r="K174" i="2"/>
  <c r="L174" i="2"/>
  <c r="M174" i="2"/>
  <c r="J175" i="2"/>
  <c r="K175" i="2"/>
  <c r="L175" i="2"/>
  <c r="M175" i="2"/>
  <c r="J176" i="2"/>
  <c r="K176" i="2"/>
  <c r="L176" i="2"/>
  <c r="M176" i="2"/>
  <c r="J177" i="2"/>
  <c r="K177" i="2"/>
  <c r="L177" i="2"/>
  <c r="M177" i="2"/>
  <c r="J178" i="2"/>
  <c r="K178" i="2"/>
  <c r="L178" i="2"/>
  <c r="M178" i="2"/>
  <c r="J179" i="2"/>
  <c r="K179" i="2"/>
  <c r="L179" i="2"/>
  <c r="M179" i="2"/>
  <c r="J180" i="2"/>
  <c r="K180" i="2"/>
  <c r="L180" i="2"/>
  <c r="M180" i="2"/>
  <c r="J181" i="2"/>
  <c r="K181" i="2"/>
  <c r="L181" i="2"/>
  <c r="M181" i="2"/>
  <c r="J182" i="2"/>
  <c r="K182" i="2"/>
  <c r="L182" i="2"/>
  <c r="M182" i="2"/>
  <c r="J183" i="2"/>
  <c r="K183" i="2"/>
  <c r="L183" i="2"/>
  <c r="M183" i="2"/>
  <c r="J184" i="2"/>
  <c r="K184" i="2"/>
  <c r="L184" i="2"/>
  <c r="M184" i="2"/>
  <c r="J185" i="2"/>
  <c r="K185" i="2"/>
  <c r="L185" i="2"/>
  <c r="M185" i="2"/>
  <c r="J186" i="2"/>
  <c r="K186" i="2"/>
  <c r="L186" i="2"/>
  <c r="M186" i="2"/>
  <c r="J187" i="2"/>
  <c r="K187" i="2"/>
  <c r="L187" i="2"/>
  <c r="M187" i="2"/>
  <c r="J188" i="2"/>
  <c r="K188" i="2"/>
  <c r="L188" i="2"/>
  <c r="M188" i="2"/>
  <c r="J189" i="2"/>
  <c r="K189" i="2"/>
  <c r="L189" i="2"/>
  <c r="M189" i="2"/>
  <c r="J190" i="2"/>
  <c r="K190" i="2"/>
  <c r="L190" i="2"/>
  <c r="M190" i="2"/>
  <c r="J191" i="2"/>
  <c r="K191" i="2"/>
  <c r="L191" i="2"/>
  <c r="M191" i="2"/>
  <c r="J192" i="2"/>
  <c r="K192" i="2"/>
  <c r="L192" i="2"/>
  <c r="M192" i="2"/>
  <c r="J193" i="2"/>
  <c r="K193" i="2"/>
  <c r="L193" i="2"/>
  <c r="M193" i="2"/>
  <c r="J194" i="2"/>
  <c r="K194" i="2"/>
  <c r="L194" i="2"/>
  <c r="M194" i="2"/>
  <c r="J195" i="2"/>
  <c r="K195" i="2"/>
  <c r="L195" i="2"/>
  <c r="M195" i="2"/>
  <c r="J196" i="2"/>
  <c r="K196" i="2"/>
  <c r="L196" i="2"/>
  <c r="M196" i="2"/>
  <c r="J197" i="2"/>
  <c r="K197" i="2"/>
  <c r="L197" i="2"/>
  <c r="M197" i="2"/>
  <c r="J198" i="2"/>
  <c r="K198" i="2"/>
  <c r="L198" i="2"/>
  <c r="M198" i="2"/>
  <c r="J199" i="2"/>
  <c r="K199" i="2"/>
  <c r="L199" i="2"/>
  <c r="M199" i="2"/>
  <c r="J200" i="2"/>
  <c r="K200" i="2"/>
  <c r="L200" i="2"/>
  <c r="M200" i="2"/>
  <c r="J201" i="2"/>
  <c r="K201" i="2"/>
  <c r="L201" i="2"/>
  <c r="M201" i="2"/>
  <c r="J202" i="2"/>
  <c r="K202" i="2"/>
  <c r="L202" i="2"/>
  <c r="M202" i="2"/>
  <c r="J203" i="2"/>
  <c r="K203" i="2"/>
  <c r="L203" i="2"/>
  <c r="M203" i="2"/>
  <c r="J204" i="2"/>
  <c r="K204" i="2"/>
  <c r="L204" i="2"/>
  <c r="M204" i="2"/>
  <c r="J205" i="2"/>
  <c r="K205" i="2"/>
  <c r="L205" i="2"/>
  <c r="M205" i="2"/>
  <c r="J206" i="2"/>
  <c r="K206" i="2"/>
  <c r="L206" i="2"/>
  <c r="M206" i="2"/>
  <c r="J207" i="2"/>
  <c r="K207" i="2"/>
  <c r="L207" i="2"/>
  <c r="M207" i="2"/>
  <c r="J208" i="2"/>
  <c r="K208" i="2"/>
  <c r="L208" i="2"/>
  <c r="M208" i="2"/>
  <c r="J209" i="2"/>
  <c r="K209" i="2"/>
  <c r="L209" i="2"/>
  <c r="M209" i="2"/>
  <c r="J210" i="2"/>
  <c r="K210" i="2"/>
  <c r="L210" i="2"/>
  <c r="M210" i="2"/>
  <c r="J211" i="2"/>
  <c r="K211" i="2"/>
  <c r="L211" i="2"/>
  <c r="M211" i="2"/>
  <c r="J212" i="2"/>
  <c r="K212" i="2"/>
  <c r="L212" i="2"/>
  <c r="M212" i="2"/>
  <c r="J213" i="2"/>
  <c r="K213" i="2"/>
  <c r="L213" i="2"/>
  <c r="M213" i="2"/>
  <c r="J214" i="2"/>
  <c r="K214" i="2"/>
  <c r="L214" i="2"/>
  <c r="M214" i="2"/>
  <c r="J215" i="2"/>
  <c r="K215" i="2"/>
  <c r="L215" i="2"/>
  <c r="M215" i="2"/>
  <c r="J216" i="2"/>
  <c r="K216" i="2"/>
  <c r="L216" i="2"/>
  <c r="M216" i="2"/>
  <c r="J217" i="2"/>
  <c r="K217" i="2"/>
  <c r="L217" i="2"/>
  <c r="M217" i="2"/>
  <c r="J218" i="2"/>
  <c r="K218" i="2"/>
  <c r="L218" i="2"/>
  <c r="M218" i="2"/>
  <c r="J219" i="2"/>
  <c r="K219" i="2"/>
  <c r="L219" i="2"/>
  <c r="M219" i="2"/>
  <c r="J220" i="2"/>
  <c r="K220" i="2"/>
  <c r="L220" i="2"/>
  <c r="M220" i="2"/>
  <c r="J5" i="2"/>
  <c r="M5" i="2"/>
  <c r="L5" i="2"/>
  <c r="K5" i="2"/>
  <c r="Q6" i="1"/>
  <c r="Q30" i="1"/>
  <c r="R30" i="1"/>
  <c r="Q35" i="1"/>
  <c r="O48" i="1"/>
  <c r="O59" i="1"/>
  <c r="R59" i="1"/>
  <c r="Q61" i="1"/>
  <c r="R68" i="1"/>
  <c r="Q69" i="1"/>
  <c r="R72" i="1"/>
  <c r="R93" i="1"/>
  <c r="R94" i="1"/>
  <c r="Q97" i="1"/>
  <c r="R103" i="1"/>
  <c r="R107" i="1"/>
  <c r="O108" i="1"/>
  <c r="Q118" i="1"/>
  <c r="O123" i="1"/>
  <c r="R129" i="1"/>
  <c r="Q131" i="1"/>
  <c r="R135" i="1"/>
  <c r="O136" i="1"/>
  <c r="R142" i="1"/>
  <c r="Q159" i="1"/>
  <c r="R159" i="1"/>
  <c r="Q167" i="1"/>
  <c r="R170" i="1"/>
  <c r="R171" i="1"/>
  <c r="O172" i="1"/>
  <c r="O185" i="1"/>
  <c r="O193" i="1"/>
  <c r="Q195" i="1"/>
  <c r="Q208" i="1"/>
  <c r="I6" i="1"/>
  <c r="J6" i="1"/>
  <c r="K6" i="1"/>
  <c r="L6" i="1"/>
  <c r="I7" i="1"/>
  <c r="J7" i="1"/>
  <c r="K7" i="1"/>
  <c r="L7" i="1"/>
  <c r="I8" i="1"/>
  <c r="J8" i="1"/>
  <c r="K8" i="1"/>
  <c r="L8" i="1"/>
  <c r="I9" i="1"/>
  <c r="J9" i="1"/>
  <c r="K9" i="1"/>
  <c r="L9" i="1"/>
  <c r="I10" i="1"/>
  <c r="J10" i="1"/>
  <c r="K10" i="1"/>
  <c r="L10" i="1"/>
  <c r="I11" i="1"/>
  <c r="J11" i="1"/>
  <c r="K11" i="1"/>
  <c r="L11" i="1"/>
  <c r="I12" i="1"/>
  <c r="J12" i="1"/>
  <c r="K12" i="1"/>
  <c r="L12" i="1"/>
  <c r="I13" i="1"/>
  <c r="J13" i="1"/>
  <c r="K13" i="1"/>
  <c r="L13" i="1"/>
  <c r="I14" i="1"/>
  <c r="J14" i="1"/>
  <c r="K14" i="1"/>
  <c r="L14" i="1"/>
  <c r="I15" i="1"/>
  <c r="J15" i="1"/>
  <c r="K15" i="1"/>
  <c r="L15" i="1"/>
  <c r="I16" i="1"/>
  <c r="J16" i="1"/>
  <c r="K16" i="1"/>
  <c r="L16" i="1"/>
  <c r="I17" i="1"/>
  <c r="J17" i="1"/>
  <c r="K17" i="1"/>
  <c r="L17" i="1"/>
  <c r="I18" i="1"/>
  <c r="J18" i="1"/>
  <c r="K18" i="1"/>
  <c r="L18" i="1"/>
  <c r="I19" i="1"/>
  <c r="J19" i="1"/>
  <c r="K19" i="1"/>
  <c r="L19" i="1"/>
  <c r="I20" i="1"/>
  <c r="J20" i="1"/>
  <c r="K20" i="1"/>
  <c r="L20" i="1"/>
  <c r="I21" i="1"/>
  <c r="J21" i="1"/>
  <c r="K21" i="1"/>
  <c r="L21" i="1"/>
  <c r="I22" i="1"/>
  <c r="J22" i="1"/>
  <c r="K22" i="1"/>
  <c r="L22" i="1"/>
  <c r="I23" i="1"/>
  <c r="J23" i="1"/>
  <c r="K23" i="1"/>
  <c r="L23" i="1"/>
  <c r="J24" i="1"/>
  <c r="K24" i="1"/>
  <c r="L24" i="1"/>
  <c r="I25" i="1"/>
  <c r="J25" i="1"/>
  <c r="K25" i="1"/>
  <c r="L25" i="1"/>
  <c r="I26" i="1"/>
  <c r="J26" i="1"/>
  <c r="K26" i="1"/>
  <c r="L26" i="1"/>
  <c r="I27" i="1"/>
  <c r="J27" i="1"/>
  <c r="K27" i="1"/>
  <c r="L27" i="1"/>
  <c r="I28" i="1"/>
  <c r="J28" i="1"/>
  <c r="K28" i="1"/>
  <c r="L28" i="1"/>
  <c r="I29" i="1"/>
  <c r="J29" i="1"/>
  <c r="K29" i="1"/>
  <c r="L29" i="1"/>
  <c r="I30" i="1"/>
  <c r="J30" i="1"/>
  <c r="K30" i="1"/>
  <c r="L30" i="1"/>
  <c r="I31" i="1"/>
  <c r="J31" i="1"/>
  <c r="K31" i="1"/>
  <c r="L31" i="1"/>
  <c r="I32" i="1"/>
  <c r="J32" i="1"/>
  <c r="K32" i="1"/>
  <c r="L32" i="1"/>
  <c r="I33" i="1"/>
  <c r="J33" i="1"/>
  <c r="K33" i="1"/>
  <c r="L33" i="1"/>
  <c r="I34" i="1"/>
  <c r="J34" i="1"/>
  <c r="K34" i="1"/>
  <c r="L34" i="1"/>
  <c r="I35" i="1"/>
  <c r="J35" i="1"/>
  <c r="K35" i="1"/>
  <c r="L35" i="1"/>
  <c r="I36" i="1"/>
  <c r="J36" i="1"/>
  <c r="K36" i="1"/>
  <c r="L36" i="1"/>
  <c r="I37" i="1"/>
  <c r="J37" i="1"/>
  <c r="K37" i="1"/>
  <c r="L37" i="1"/>
  <c r="I38" i="1"/>
  <c r="J38" i="1"/>
  <c r="K38" i="1"/>
  <c r="L38" i="1"/>
  <c r="I39" i="1"/>
  <c r="J39" i="1"/>
  <c r="K39" i="1"/>
  <c r="L39" i="1"/>
  <c r="I40" i="1"/>
  <c r="J40" i="1"/>
  <c r="K40" i="1"/>
  <c r="L40" i="1"/>
  <c r="I41" i="1"/>
  <c r="J41" i="1"/>
  <c r="K41" i="1"/>
  <c r="L41" i="1"/>
  <c r="I42" i="1"/>
  <c r="J42" i="1"/>
  <c r="K42" i="1"/>
  <c r="L42" i="1"/>
  <c r="I43" i="1"/>
  <c r="J43" i="1"/>
  <c r="K43" i="1"/>
  <c r="L43" i="1"/>
  <c r="I44" i="1"/>
  <c r="J44" i="1"/>
  <c r="K44" i="1"/>
  <c r="L44" i="1"/>
  <c r="I45" i="1"/>
  <c r="J45" i="1"/>
  <c r="K45" i="1"/>
  <c r="L45" i="1"/>
  <c r="I46" i="1"/>
  <c r="J46" i="1"/>
  <c r="K46" i="1"/>
  <c r="L46" i="1"/>
  <c r="I47" i="1"/>
  <c r="J47" i="1"/>
  <c r="K47" i="1"/>
  <c r="L47" i="1"/>
  <c r="I48" i="1"/>
  <c r="J48" i="1"/>
  <c r="K48" i="1"/>
  <c r="L48" i="1"/>
  <c r="I49" i="1"/>
  <c r="J49" i="1"/>
  <c r="K49" i="1"/>
  <c r="L49" i="1"/>
  <c r="I50" i="1"/>
  <c r="J50" i="1"/>
  <c r="K50" i="1"/>
  <c r="L50" i="1"/>
  <c r="I51" i="1"/>
  <c r="J51" i="1"/>
  <c r="K51" i="1"/>
  <c r="L51" i="1"/>
  <c r="I52" i="1"/>
  <c r="J52" i="1"/>
  <c r="K52" i="1"/>
  <c r="L52" i="1"/>
  <c r="I53" i="1"/>
  <c r="J53" i="1"/>
  <c r="K53" i="1"/>
  <c r="L53" i="1"/>
  <c r="I54" i="1"/>
  <c r="J54" i="1"/>
  <c r="K54" i="1"/>
  <c r="L54" i="1"/>
  <c r="I55" i="1"/>
  <c r="J55" i="1"/>
  <c r="K55" i="1"/>
  <c r="L55" i="1"/>
  <c r="I56" i="1"/>
  <c r="J56" i="1"/>
  <c r="K56" i="1"/>
  <c r="L56" i="1"/>
  <c r="I57" i="1"/>
  <c r="J57" i="1"/>
  <c r="K57" i="1"/>
  <c r="L57" i="1"/>
  <c r="I58" i="1"/>
  <c r="J58" i="1"/>
  <c r="K58" i="1"/>
  <c r="L58" i="1"/>
  <c r="I59" i="1"/>
  <c r="J59" i="1"/>
  <c r="K59" i="1"/>
  <c r="L59" i="1"/>
  <c r="I60" i="1"/>
  <c r="J60" i="1"/>
  <c r="K60" i="1"/>
  <c r="L60" i="1"/>
  <c r="I61" i="1"/>
  <c r="J61" i="1"/>
  <c r="K61" i="1"/>
  <c r="L61" i="1"/>
  <c r="I62" i="1"/>
  <c r="J62" i="1"/>
  <c r="K62" i="1"/>
  <c r="L62" i="1"/>
  <c r="I63" i="1"/>
  <c r="J63" i="1"/>
  <c r="K63" i="1"/>
  <c r="L63" i="1"/>
  <c r="I64" i="1"/>
  <c r="J64" i="1"/>
  <c r="K64" i="1"/>
  <c r="L64" i="1"/>
  <c r="I65" i="1"/>
  <c r="J65" i="1"/>
  <c r="K65" i="1"/>
  <c r="L65" i="1"/>
  <c r="I66" i="1"/>
  <c r="J66" i="1"/>
  <c r="K66" i="1"/>
  <c r="L66" i="1"/>
  <c r="I67" i="1"/>
  <c r="J67" i="1"/>
  <c r="K67" i="1"/>
  <c r="L67" i="1"/>
  <c r="I68" i="1"/>
  <c r="J68" i="1"/>
  <c r="K68" i="1"/>
  <c r="L68" i="1"/>
  <c r="I69" i="1"/>
  <c r="J69" i="1"/>
  <c r="K69" i="1"/>
  <c r="L69" i="1"/>
  <c r="I70" i="1"/>
  <c r="J70" i="1"/>
  <c r="K70" i="1"/>
  <c r="L70" i="1"/>
  <c r="I71" i="1"/>
  <c r="J71" i="1"/>
  <c r="K71" i="1"/>
  <c r="L71" i="1"/>
  <c r="I72" i="1"/>
  <c r="J72" i="1"/>
  <c r="K72" i="1"/>
  <c r="L72" i="1"/>
  <c r="I73" i="1"/>
  <c r="J73" i="1"/>
  <c r="K73" i="1"/>
  <c r="L73" i="1"/>
  <c r="I74" i="1"/>
  <c r="J74" i="1"/>
  <c r="K74" i="1"/>
  <c r="L74" i="1"/>
  <c r="I75" i="1"/>
  <c r="J75" i="1"/>
  <c r="K75" i="1"/>
  <c r="L75" i="1"/>
  <c r="I76" i="1"/>
  <c r="J76" i="1"/>
  <c r="K76" i="1"/>
  <c r="L76" i="1"/>
  <c r="I77" i="1"/>
  <c r="J77" i="1"/>
  <c r="K77" i="1"/>
  <c r="L77" i="1"/>
  <c r="I78" i="1"/>
  <c r="J78" i="1"/>
  <c r="K78" i="1"/>
  <c r="L78" i="1"/>
  <c r="I79" i="1"/>
  <c r="J79" i="1"/>
  <c r="K79" i="1"/>
  <c r="L79" i="1"/>
  <c r="I80" i="1"/>
  <c r="J80" i="1"/>
  <c r="K80" i="1"/>
  <c r="L80" i="1"/>
  <c r="I81" i="1"/>
  <c r="J81" i="1"/>
  <c r="K81" i="1"/>
  <c r="L81" i="1"/>
  <c r="I82" i="1"/>
  <c r="J82" i="1"/>
  <c r="K82" i="1"/>
  <c r="L82" i="1"/>
  <c r="I83" i="1"/>
  <c r="J83" i="1"/>
  <c r="K83" i="1"/>
  <c r="L83" i="1"/>
  <c r="I84" i="1"/>
  <c r="J84" i="1"/>
  <c r="K84" i="1"/>
  <c r="L84" i="1"/>
  <c r="I85" i="1"/>
  <c r="J85" i="1"/>
  <c r="K85" i="1"/>
  <c r="L85" i="1"/>
  <c r="I86" i="1"/>
  <c r="J86" i="1"/>
  <c r="K86" i="1"/>
  <c r="L86" i="1"/>
  <c r="I87" i="1"/>
  <c r="J87" i="1"/>
  <c r="K87" i="1"/>
  <c r="L87" i="1"/>
  <c r="I88" i="1"/>
  <c r="J88" i="1"/>
  <c r="K88" i="1"/>
  <c r="L88" i="1"/>
  <c r="I89" i="1"/>
  <c r="J89" i="1"/>
  <c r="K89" i="1"/>
  <c r="L89" i="1"/>
  <c r="I90" i="1"/>
  <c r="J90" i="1"/>
  <c r="K90" i="1"/>
  <c r="L90" i="1"/>
  <c r="I91" i="1"/>
  <c r="J91" i="1"/>
  <c r="K91" i="1"/>
  <c r="L91" i="1"/>
  <c r="I92" i="1"/>
  <c r="J92" i="1"/>
  <c r="K92" i="1"/>
  <c r="L92" i="1"/>
  <c r="I93" i="1"/>
  <c r="J93" i="1"/>
  <c r="K93" i="1"/>
  <c r="L93" i="1"/>
  <c r="I94" i="1"/>
  <c r="J94" i="1"/>
  <c r="K94" i="1"/>
  <c r="L94" i="1"/>
  <c r="I95" i="1"/>
  <c r="J95" i="1"/>
  <c r="K95" i="1"/>
  <c r="L95" i="1"/>
  <c r="I96" i="1"/>
  <c r="J96" i="1"/>
  <c r="K96" i="1"/>
  <c r="L96" i="1"/>
  <c r="I97" i="1"/>
  <c r="J97" i="1"/>
  <c r="K97" i="1"/>
  <c r="L97" i="1"/>
  <c r="I98" i="1"/>
  <c r="J98" i="1"/>
  <c r="K98" i="1"/>
  <c r="L98" i="1"/>
  <c r="I99" i="1"/>
  <c r="J99" i="1"/>
  <c r="K99" i="1"/>
  <c r="L99" i="1"/>
  <c r="I100" i="1"/>
  <c r="J100" i="1"/>
  <c r="K100" i="1"/>
  <c r="L100" i="1"/>
  <c r="I101" i="1"/>
  <c r="J101" i="1"/>
  <c r="K101" i="1"/>
  <c r="L101" i="1"/>
  <c r="I102" i="1"/>
  <c r="J102" i="1"/>
  <c r="K102" i="1"/>
  <c r="L102" i="1"/>
  <c r="I103" i="1"/>
  <c r="J103" i="1"/>
  <c r="K103" i="1"/>
  <c r="L103" i="1"/>
  <c r="I104" i="1"/>
  <c r="J104" i="1"/>
  <c r="K104" i="1"/>
  <c r="L104" i="1"/>
  <c r="I105" i="1"/>
  <c r="J105" i="1"/>
  <c r="K105" i="1"/>
  <c r="L105" i="1"/>
  <c r="I106" i="1"/>
  <c r="J106" i="1"/>
  <c r="K106" i="1"/>
  <c r="L106" i="1"/>
  <c r="I107" i="1"/>
  <c r="J107" i="1"/>
  <c r="K107" i="1"/>
  <c r="L107" i="1"/>
  <c r="I108" i="1"/>
  <c r="J108" i="1"/>
  <c r="K108" i="1"/>
  <c r="L108" i="1"/>
  <c r="I109" i="1"/>
  <c r="J109" i="1"/>
  <c r="K109" i="1"/>
  <c r="L109" i="1"/>
  <c r="I110" i="1"/>
  <c r="J110" i="1"/>
  <c r="K110" i="1"/>
  <c r="L110" i="1"/>
  <c r="I111" i="1"/>
  <c r="J111" i="1"/>
  <c r="K111" i="1"/>
  <c r="L111" i="1"/>
  <c r="I112" i="1"/>
  <c r="J112" i="1"/>
  <c r="K112" i="1"/>
  <c r="L112" i="1"/>
  <c r="I113" i="1"/>
  <c r="J113" i="1"/>
  <c r="K113" i="1"/>
  <c r="L113" i="1"/>
  <c r="I114" i="1"/>
  <c r="J114" i="1"/>
  <c r="K114" i="1"/>
  <c r="L114" i="1"/>
  <c r="I115" i="1"/>
  <c r="J115" i="1"/>
  <c r="K115" i="1"/>
  <c r="L115" i="1"/>
  <c r="I116" i="1"/>
  <c r="J116" i="1"/>
  <c r="K116" i="1"/>
  <c r="L116" i="1"/>
  <c r="I117" i="1"/>
  <c r="J117" i="1"/>
  <c r="K117" i="1"/>
  <c r="L117" i="1"/>
  <c r="I118" i="1"/>
  <c r="J118" i="1"/>
  <c r="K118" i="1"/>
  <c r="L118" i="1"/>
  <c r="I119" i="1"/>
  <c r="J119" i="1"/>
  <c r="K119" i="1"/>
  <c r="L119" i="1"/>
  <c r="I120" i="1"/>
  <c r="J120" i="1"/>
  <c r="K120" i="1"/>
  <c r="L120" i="1"/>
  <c r="I121" i="1"/>
  <c r="J121" i="1"/>
  <c r="K121" i="1"/>
  <c r="L121" i="1"/>
  <c r="I122" i="1"/>
  <c r="J122" i="1"/>
  <c r="K122" i="1"/>
  <c r="L122" i="1"/>
  <c r="I123" i="1"/>
  <c r="J123" i="1"/>
  <c r="K123" i="1"/>
  <c r="L123" i="1"/>
  <c r="I124" i="1"/>
  <c r="J124" i="1"/>
  <c r="K124" i="1"/>
  <c r="L124" i="1"/>
  <c r="I125" i="1"/>
  <c r="J125" i="1"/>
  <c r="K125" i="1"/>
  <c r="L125" i="1"/>
  <c r="I126" i="1"/>
  <c r="J126" i="1"/>
  <c r="K126" i="1"/>
  <c r="L126" i="1"/>
  <c r="I127" i="1"/>
  <c r="J127" i="1"/>
  <c r="K127" i="1"/>
  <c r="L127" i="1"/>
  <c r="I128" i="1"/>
  <c r="J128" i="1"/>
  <c r="K128" i="1"/>
  <c r="L128" i="1"/>
  <c r="I129" i="1"/>
  <c r="J129" i="1"/>
  <c r="K129" i="1"/>
  <c r="L129" i="1"/>
  <c r="I130" i="1"/>
  <c r="J130" i="1"/>
  <c r="K130" i="1"/>
  <c r="L130" i="1"/>
  <c r="I131" i="1"/>
  <c r="J131" i="1"/>
  <c r="K131" i="1"/>
  <c r="L131" i="1"/>
  <c r="I132" i="1"/>
  <c r="J132" i="1"/>
  <c r="K132" i="1"/>
  <c r="L132" i="1"/>
  <c r="I133" i="1"/>
  <c r="J133" i="1"/>
  <c r="K133" i="1"/>
  <c r="L133" i="1"/>
  <c r="I134" i="1"/>
  <c r="J134" i="1"/>
  <c r="K134" i="1"/>
  <c r="L134" i="1"/>
  <c r="I135" i="1"/>
  <c r="J135" i="1"/>
  <c r="K135" i="1"/>
  <c r="L135" i="1"/>
  <c r="I136" i="1"/>
  <c r="J136" i="1"/>
  <c r="K136" i="1"/>
  <c r="L136" i="1"/>
  <c r="I137" i="1"/>
  <c r="J137" i="1"/>
  <c r="K137" i="1"/>
  <c r="L137" i="1"/>
  <c r="I138" i="1"/>
  <c r="J138" i="1"/>
  <c r="K138" i="1"/>
  <c r="L138" i="1"/>
  <c r="I139" i="1"/>
  <c r="J139" i="1"/>
  <c r="K139" i="1"/>
  <c r="L139" i="1"/>
  <c r="I140" i="1"/>
  <c r="J140" i="1"/>
  <c r="K140" i="1"/>
  <c r="L140" i="1"/>
  <c r="I141" i="1"/>
  <c r="J141" i="1"/>
  <c r="K141" i="1"/>
  <c r="L141" i="1"/>
  <c r="I142" i="1"/>
  <c r="J142" i="1"/>
  <c r="K142" i="1"/>
  <c r="L142" i="1"/>
  <c r="I143" i="1"/>
  <c r="J143" i="1"/>
  <c r="K143" i="1"/>
  <c r="L143" i="1"/>
  <c r="I144" i="1"/>
  <c r="J144" i="1"/>
  <c r="K144" i="1"/>
  <c r="L144" i="1"/>
  <c r="I145" i="1"/>
  <c r="J145" i="1"/>
  <c r="K145" i="1"/>
  <c r="L145" i="1"/>
  <c r="I146" i="1"/>
  <c r="J146" i="1"/>
  <c r="K146" i="1"/>
  <c r="L146" i="1"/>
  <c r="I147" i="1"/>
  <c r="J147" i="1"/>
  <c r="K147" i="1"/>
  <c r="L147" i="1"/>
  <c r="I148" i="1"/>
  <c r="J148" i="1"/>
  <c r="K148" i="1"/>
  <c r="L148" i="1"/>
  <c r="I149" i="1"/>
  <c r="J149" i="1"/>
  <c r="K149" i="1"/>
  <c r="L149" i="1"/>
  <c r="I150" i="1"/>
  <c r="J150" i="1"/>
  <c r="K150" i="1"/>
  <c r="L150" i="1"/>
  <c r="I151" i="1"/>
  <c r="J151" i="1"/>
  <c r="K151" i="1"/>
  <c r="L151" i="1"/>
  <c r="I152" i="1"/>
  <c r="J152" i="1"/>
  <c r="K152" i="1"/>
  <c r="L152" i="1"/>
  <c r="I153" i="1"/>
  <c r="J153" i="1"/>
  <c r="K153" i="1"/>
  <c r="L153" i="1"/>
  <c r="I154" i="1"/>
  <c r="J154" i="1"/>
  <c r="K154" i="1"/>
  <c r="L154" i="1"/>
  <c r="I155" i="1"/>
  <c r="J155" i="1"/>
  <c r="K155" i="1"/>
  <c r="L155" i="1"/>
  <c r="I156" i="1"/>
  <c r="J156" i="1"/>
  <c r="K156" i="1"/>
  <c r="L156" i="1"/>
  <c r="I157" i="1"/>
  <c r="J157" i="1"/>
  <c r="K157" i="1"/>
  <c r="L157" i="1"/>
  <c r="I158" i="1"/>
  <c r="J158" i="1"/>
  <c r="K158" i="1"/>
  <c r="L158" i="1"/>
  <c r="I159" i="1"/>
  <c r="J159" i="1"/>
  <c r="K159" i="1"/>
  <c r="L159" i="1"/>
  <c r="I160" i="1"/>
  <c r="J160" i="1"/>
  <c r="K160" i="1"/>
  <c r="L160" i="1"/>
  <c r="I161" i="1"/>
  <c r="J161" i="1"/>
  <c r="K161" i="1"/>
  <c r="L161" i="1"/>
  <c r="I162" i="1"/>
  <c r="J162" i="1"/>
  <c r="K162" i="1"/>
  <c r="L162" i="1"/>
  <c r="I163" i="1"/>
  <c r="J163" i="1"/>
  <c r="K163" i="1"/>
  <c r="L163" i="1"/>
  <c r="I164" i="1"/>
  <c r="J164" i="1"/>
  <c r="K164" i="1"/>
  <c r="L164" i="1"/>
  <c r="I165" i="1"/>
  <c r="J165" i="1"/>
  <c r="K165" i="1"/>
  <c r="L165" i="1"/>
  <c r="I166" i="1"/>
  <c r="J166" i="1"/>
  <c r="K166" i="1"/>
  <c r="L166" i="1"/>
  <c r="I167" i="1"/>
  <c r="J167" i="1"/>
  <c r="K167" i="1"/>
  <c r="L167" i="1"/>
  <c r="I168" i="1"/>
  <c r="J168" i="1"/>
  <c r="K168" i="1"/>
  <c r="L168" i="1"/>
  <c r="I169" i="1"/>
  <c r="J169" i="1"/>
  <c r="K169" i="1"/>
  <c r="L169" i="1"/>
  <c r="I170" i="1"/>
  <c r="J170" i="1"/>
  <c r="K170" i="1"/>
  <c r="L170" i="1"/>
  <c r="I171" i="1"/>
  <c r="J171" i="1"/>
  <c r="K171" i="1"/>
  <c r="L171" i="1"/>
  <c r="I172" i="1"/>
  <c r="J172" i="1"/>
  <c r="K172" i="1"/>
  <c r="L172" i="1"/>
  <c r="I173" i="1"/>
  <c r="J173" i="1"/>
  <c r="K173" i="1"/>
  <c r="L173" i="1"/>
  <c r="I174" i="1"/>
  <c r="J174" i="1"/>
  <c r="K174" i="1"/>
  <c r="L174" i="1"/>
  <c r="I175" i="1"/>
  <c r="J175" i="1"/>
  <c r="K175" i="1"/>
  <c r="L175" i="1"/>
  <c r="I176" i="1"/>
  <c r="J176" i="1"/>
  <c r="K176" i="1"/>
  <c r="L176" i="1"/>
  <c r="I177" i="1"/>
  <c r="J177" i="1"/>
  <c r="K177" i="1"/>
  <c r="L177" i="1"/>
  <c r="I178" i="1"/>
  <c r="J178" i="1"/>
  <c r="K178" i="1"/>
  <c r="L178" i="1"/>
  <c r="I179" i="1"/>
  <c r="J179" i="1"/>
  <c r="K179" i="1"/>
  <c r="L179" i="1"/>
  <c r="I180" i="1"/>
  <c r="J180" i="1"/>
  <c r="K180" i="1"/>
  <c r="L180" i="1"/>
  <c r="I181" i="1"/>
  <c r="J181" i="1"/>
  <c r="K181" i="1"/>
  <c r="L181" i="1"/>
  <c r="I182" i="1"/>
  <c r="J182" i="1"/>
  <c r="K182" i="1"/>
  <c r="L182" i="1"/>
  <c r="I183" i="1"/>
  <c r="J183" i="1"/>
  <c r="K183" i="1"/>
  <c r="L183" i="1"/>
  <c r="I184" i="1"/>
  <c r="J184" i="1"/>
  <c r="K184" i="1"/>
  <c r="L184" i="1"/>
  <c r="I185" i="1"/>
  <c r="J185" i="1"/>
  <c r="K185" i="1"/>
  <c r="L185" i="1"/>
  <c r="I186" i="1"/>
  <c r="J186" i="1"/>
  <c r="K186" i="1"/>
  <c r="L186" i="1"/>
  <c r="I187" i="1"/>
  <c r="J187" i="1"/>
  <c r="K187" i="1"/>
  <c r="L187" i="1"/>
  <c r="I188" i="1"/>
  <c r="J188" i="1"/>
  <c r="K188" i="1"/>
  <c r="L188" i="1"/>
  <c r="I189" i="1"/>
  <c r="J189" i="1"/>
  <c r="K189" i="1"/>
  <c r="L189" i="1"/>
  <c r="I190" i="1"/>
  <c r="J190" i="1"/>
  <c r="K190" i="1"/>
  <c r="L190" i="1"/>
  <c r="I191" i="1"/>
  <c r="J191" i="1"/>
  <c r="K191" i="1"/>
  <c r="L191" i="1"/>
  <c r="I192" i="1"/>
  <c r="J192" i="1"/>
  <c r="K192" i="1"/>
  <c r="L192" i="1"/>
  <c r="I193" i="1"/>
  <c r="J193" i="1"/>
  <c r="K193" i="1"/>
  <c r="L193" i="1"/>
  <c r="I194" i="1"/>
  <c r="J194" i="1"/>
  <c r="K194" i="1"/>
  <c r="L194" i="1"/>
  <c r="I195" i="1"/>
  <c r="J195" i="1"/>
  <c r="K195" i="1"/>
  <c r="L195" i="1"/>
  <c r="I196" i="1"/>
  <c r="J196" i="1"/>
  <c r="K196" i="1"/>
  <c r="L196" i="1"/>
  <c r="I197" i="1"/>
  <c r="J197" i="1"/>
  <c r="K197" i="1"/>
  <c r="L197" i="1"/>
  <c r="I198" i="1"/>
  <c r="J198" i="1"/>
  <c r="K198" i="1"/>
  <c r="L198" i="1"/>
  <c r="I199" i="1"/>
  <c r="J199" i="1"/>
  <c r="K199" i="1"/>
  <c r="L199" i="1"/>
  <c r="I200" i="1"/>
  <c r="J200" i="1"/>
  <c r="K200" i="1"/>
  <c r="L200" i="1"/>
  <c r="I201" i="1"/>
  <c r="J201" i="1"/>
  <c r="K201" i="1"/>
  <c r="L201" i="1"/>
  <c r="I202" i="1"/>
  <c r="J202" i="1"/>
  <c r="K202" i="1"/>
  <c r="L202" i="1"/>
  <c r="I203" i="1"/>
  <c r="J203" i="1"/>
  <c r="K203" i="1"/>
  <c r="L203" i="1"/>
  <c r="I204" i="1"/>
  <c r="J204" i="1"/>
  <c r="K204" i="1"/>
  <c r="L204" i="1"/>
  <c r="I205" i="1"/>
  <c r="J205" i="1"/>
  <c r="K205" i="1"/>
  <c r="L205" i="1"/>
  <c r="I206" i="1"/>
  <c r="J206" i="1"/>
  <c r="K206" i="1"/>
  <c r="L206" i="1"/>
  <c r="I207" i="1"/>
  <c r="J207" i="1"/>
  <c r="K207" i="1"/>
  <c r="L207" i="1"/>
  <c r="I208" i="1"/>
  <c r="J208" i="1"/>
  <c r="K208" i="1"/>
  <c r="L208" i="1"/>
  <c r="I209" i="1"/>
  <c r="J209" i="1"/>
  <c r="K209" i="1"/>
  <c r="L209" i="1"/>
  <c r="I210" i="1"/>
  <c r="J210" i="1"/>
  <c r="K210" i="1"/>
  <c r="L210" i="1"/>
  <c r="J5" i="1"/>
  <c r="K5" i="1"/>
  <c r="L5" i="1"/>
  <c r="I5" i="1"/>
  <c r="E84" i="4"/>
  <c r="Q12" i="4" s="1"/>
  <c r="F84" i="4"/>
  <c r="R9" i="4" s="1"/>
  <c r="D84" i="4"/>
  <c r="P6" i="4" s="1"/>
  <c r="E221" i="2"/>
  <c r="F221" i="2"/>
  <c r="G221" i="2"/>
  <c r="D221" i="2"/>
  <c r="D211" i="1"/>
  <c r="P27" i="1" s="1"/>
  <c r="E211" i="1"/>
  <c r="Q41" i="1" s="1"/>
  <c r="F211" i="1"/>
  <c r="R23" i="1" s="1"/>
  <c r="C211" i="1"/>
  <c r="O62" i="1" s="1"/>
  <c r="G6" i="4"/>
  <c r="G7" i="4"/>
  <c r="G8" i="4"/>
  <c r="M8" i="4" s="1"/>
  <c r="G9" i="4"/>
  <c r="K9" i="4" s="1"/>
  <c r="G10" i="4"/>
  <c r="M10" i="4" s="1"/>
  <c r="G11" i="4"/>
  <c r="K11" i="4" s="1"/>
  <c r="G12" i="4"/>
  <c r="G13" i="4"/>
  <c r="G14" i="4"/>
  <c r="G15" i="4"/>
  <c r="M15" i="4" s="1"/>
  <c r="G16" i="4"/>
  <c r="K16" i="4" s="1"/>
  <c r="G17" i="4"/>
  <c r="M17" i="4" s="1"/>
  <c r="G18" i="4"/>
  <c r="K18" i="4" s="1"/>
  <c r="G19" i="4"/>
  <c r="G20" i="4"/>
  <c r="G21" i="4"/>
  <c r="G22" i="4"/>
  <c r="M22" i="4" s="1"/>
  <c r="G23" i="4"/>
  <c r="K23" i="4" s="1"/>
  <c r="G24" i="4"/>
  <c r="M24" i="4" s="1"/>
  <c r="G25" i="4"/>
  <c r="K25" i="4" s="1"/>
  <c r="G26" i="4"/>
  <c r="G27" i="4"/>
  <c r="M27" i="4" s="1"/>
  <c r="G28" i="4"/>
  <c r="G29" i="4"/>
  <c r="M29" i="4" s="1"/>
  <c r="G30" i="4"/>
  <c r="K30" i="4" s="1"/>
  <c r="G31" i="4"/>
  <c r="M31" i="4" s="1"/>
  <c r="G32" i="4"/>
  <c r="K32" i="4" s="1"/>
  <c r="G33" i="4"/>
  <c r="G34" i="4"/>
  <c r="G35" i="4"/>
  <c r="G36" i="4"/>
  <c r="M36" i="4" s="1"/>
  <c r="G37" i="4"/>
  <c r="K37" i="4" s="1"/>
  <c r="G38" i="4"/>
  <c r="M38" i="4" s="1"/>
  <c r="G39" i="4"/>
  <c r="K39" i="4" s="1"/>
  <c r="G40" i="4"/>
  <c r="G41" i="4"/>
  <c r="G42" i="4"/>
  <c r="G43" i="4"/>
  <c r="M43" i="4" s="1"/>
  <c r="G44" i="4"/>
  <c r="K44" i="4" s="1"/>
  <c r="G45" i="4"/>
  <c r="M45" i="4" s="1"/>
  <c r="G46" i="4"/>
  <c r="K46" i="4" s="1"/>
  <c r="G47" i="4"/>
  <c r="G48" i="4"/>
  <c r="G49" i="4"/>
  <c r="G50" i="4"/>
  <c r="M50" i="4" s="1"/>
  <c r="G51" i="4"/>
  <c r="K51" i="4" s="1"/>
  <c r="G52" i="4"/>
  <c r="M52" i="4" s="1"/>
  <c r="G53" i="4"/>
  <c r="K53" i="4" s="1"/>
  <c r="G54" i="4"/>
  <c r="J54" i="4" s="1"/>
  <c r="G55" i="4"/>
  <c r="G56" i="4"/>
  <c r="G57" i="4"/>
  <c r="M57" i="4" s="1"/>
  <c r="G58" i="4"/>
  <c r="K58" i="4" s="1"/>
  <c r="G59" i="4"/>
  <c r="M59" i="4" s="1"/>
  <c r="G60" i="4"/>
  <c r="K60" i="4" s="1"/>
  <c r="G61" i="4"/>
  <c r="G62" i="4"/>
  <c r="G63" i="4"/>
  <c r="G64" i="4"/>
  <c r="M64" i="4" s="1"/>
  <c r="G65" i="4"/>
  <c r="K65" i="4" s="1"/>
  <c r="G66" i="4"/>
  <c r="M66" i="4" s="1"/>
  <c r="G67" i="4"/>
  <c r="K67" i="4" s="1"/>
  <c r="G68" i="4"/>
  <c r="G69" i="4"/>
  <c r="G70" i="4"/>
  <c r="G71" i="4"/>
  <c r="G72" i="4"/>
  <c r="K72" i="4" s="1"/>
  <c r="G73" i="4"/>
  <c r="M73" i="4" s="1"/>
  <c r="G74" i="4"/>
  <c r="K74" i="4" s="1"/>
  <c r="G75" i="4"/>
  <c r="G76" i="4"/>
  <c r="L76" i="4" s="1"/>
  <c r="G77" i="4"/>
  <c r="G78" i="4"/>
  <c r="G79" i="4"/>
  <c r="M79" i="4" s="1"/>
  <c r="G80" i="4"/>
  <c r="M80" i="4" s="1"/>
  <c r="G81" i="4"/>
  <c r="J81" i="4" s="1"/>
  <c r="G82" i="4"/>
  <c r="G83" i="4"/>
  <c r="G5" i="4"/>
  <c r="E13" i="3"/>
  <c r="F13" i="3"/>
  <c r="E14" i="3"/>
  <c r="F14" i="3"/>
  <c r="G14" i="3"/>
  <c r="E15" i="3"/>
  <c r="F15" i="3"/>
  <c r="G15" i="3"/>
  <c r="E16" i="3"/>
  <c r="F16" i="3"/>
  <c r="G16" i="3"/>
  <c r="D14" i="3"/>
  <c r="D15" i="3"/>
  <c r="D16" i="3"/>
  <c r="D13" i="3"/>
  <c r="G6" i="3"/>
  <c r="G7" i="3"/>
  <c r="G8" i="3"/>
  <c r="G5" i="3"/>
  <c r="G13" i="3" s="1"/>
  <c r="R205" i="1" l="1"/>
  <c r="R131" i="1"/>
  <c r="R61" i="1"/>
  <c r="R26" i="1"/>
  <c r="R201" i="1"/>
  <c r="R166" i="1"/>
  <c r="O95" i="1"/>
  <c r="Q16" i="1"/>
  <c r="R192" i="1"/>
  <c r="R157" i="1"/>
  <c r="R122" i="1"/>
  <c r="O87" i="1"/>
  <c r="R58" i="1"/>
  <c r="R191" i="1"/>
  <c r="O157" i="1"/>
  <c r="R121" i="1"/>
  <c r="R86" i="1"/>
  <c r="R54" i="1"/>
  <c r="R82" i="1"/>
  <c r="R184" i="1"/>
  <c r="R152" i="1"/>
  <c r="R117" i="1"/>
  <c r="Q82" i="1"/>
  <c r="R47" i="1"/>
  <c r="R180" i="1"/>
  <c r="Q146" i="1"/>
  <c r="R110" i="1"/>
  <c r="R80" i="1"/>
  <c r="R45" i="1"/>
  <c r="Q180" i="1"/>
  <c r="O144" i="1"/>
  <c r="Q110" i="1"/>
  <c r="O74" i="1"/>
  <c r="R44" i="1"/>
  <c r="R156" i="1"/>
  <c r="R178" i="1"/>
  <c r="R143" i="1"/>
  <c r="R108" i="1"/>
  <c r="R73" i="1"/>
  <c r="Q37" i="1"/>
  <c r="O207" i="1"/>
  <c r="K211" i="1"/>
  <c r="R206" i="1"/>
  <c r="R194" i="1"/>
  <c r="Q181" i="1"/>
  <c r="O171" i="1"/>
  <c r="O158" i="1"/>
  <c r="R145" i="1"/>
  <c r="Q132" i="1"/>
  <c r="O122" i="1"/>
  <c r="O109" i="1"/>
  <c r="R96" i="1"/>
  <c r="Q83" i="1"/>
  <c r="O73" i="1"/>
  <c r="O60" i="1"/>
  <c r="Q47" i="1"/>
  <c r="R31" i="1"/>
  <c r="R9" i="1"/>
  <c r="O195" i="1"/>
  <c r="O146" i="1"/>
  <c r="O97" i="1"/>
  <c r="O10" i="1"/>
  <c r="O206" i="1"/>
  <c r="Q194" i="1"/>
  <c r="O181" i="1"/>
  <c r="Q145" i="1"/>
  <c r="O132" i="1"/>
  <c r="Q96" i="1"/>
  <c r="O83" i="1"/>
  <c r="O46" i="1"/>
  <c r="O31" i="1"/>
  <c r="Q9" i="1"/>
  <c r="Q202" i="1"/>
  <c r="O192" i="1"/>
  <c r="O179" i="1"/>
  <c r="Q153" i="1"/>
  <c r="O143" i="1"/>
  <c r="O130" i="1"/>
  <c r="Q104" i="1"/>
  <c r="O94" i="1"/>
  <c r="O81" i="1"/>
  <c r="Q55" i="1"/>
  <c r="Q27" i="1"/>
  <c r="O45" i="1"/>
  <c r="O202" i="1"/>
  <c r="Q166" i="1"/>
  <c r="O153" i="1"/>
  <c r="Q117" i="1"/>
  <c r="O104" i="1"/>
  <c r="Q68" i="1"/>
  <c r="O55" i="1"/>
  <c r="Q44" i="1"/>
  <c r="O27" i="1"/>
  <c r="P203" i="1"/>
  <c r="O167" i="1"/>
  <c r="O118" i="1"/>
  <c r="O69" i="1"/>
  <c r="O6" i="1"/>
  <c r="Q188" i="1"/>
  <c r="O165" i="1"/>
  <c r="Q139" i="1"/>
  <c r="O129" i="1"/>
  <c r="O116" i="1"/>
  <c r="Q90" i="1"/>
  <c r="O67" i="1"/>
  <c r="Q201" i="1"/>
  <c r="O188" i="1"/>
  <c r="R177" i="1"/>
  <c r="R164" i="1"/>
  <c r="Q152" i="1"/>
  <c r="O139" i="1"/>
  <c r="R128" i="1"/>
  <c r="R115" i="1"/>
  <c r="Q103" i="1"/>
  <c r="O90" i="1"/>
  <c r="R79" i="1"/>
  <c r="R66" i="1"/>
  <c r="O53" i="1"/>
  <c r="R40" i="1"/>
  <c r="Q20" i="1"/>
  <c r="Q125" i="1"/>
  <c r="O41" i="1"/>
  <c r="O39" i="1"/>
  <c r="Q209" i="1"/>
  <c r="R199" i="1"/>
  <c r="Q187" i="1"/>
  <c r="O174" i="1"/>
  <c r="R163" i="1"/>
  <c r="R150" i="1"/>
  <c r="Q138" i="1"/>
  <c r="O125" i="1"/>
  <c r="R114" i="1"/>
  <c r="R101" i="1"/>
  <c r="Q89" i="1"/>
  <c r="O76" i="1"/>
  <c r="R65" i="1"/>
  <c r="O52" i="1"/>
  <c r="R38" i="1"/>
  <c r="R19" i="1"/>
  <c r="O151" i="1"/>
  <c r="O209" i="1"/>
  <c r="O199" i="1"/>
  <c r="O186" i="1"/>
  <c r="R173" i="1"/>
  <c r="Q160" i="1"/>
  <c r="O150" i="1"/>
  <c r="O137" i="1"/>
  <c r="R124" i="1"/>
  <c r="Q111" i="1"/>
  <c r="O101" i="1"/>
  <c r="O88" i="1"/>
  <c r="R75" i="1"/>
  <c r="Q62" i="1"/>
  <c r="R51" i="1"/>
  <c r="O38" i="1"/>
  <c r="O17" i="1"/>
  <c r="O178" i="1"/>
  <c r="O80" i="1"/>
  <c r="O5" i="1"/>
  <c r="O200" i="1"/>
  <c r="R187" i="1"/>
  <c r="Q174" i="1"/>
  <c r="O164" i="1"/>
  <c r="R138" i="1"/>
  <c r="O115" i="1"/>
  <c r="O102" i="1"/>
  <c r="R89" i="1"/>
  <c r="Q76" i="1"/>
  <c r="O66" i="1"/>
  <c r="R52" i="1"/>
  <c r="O20" i="1"/>
  <c r="R208" i="1"/>
  <c r="R198" i="1"/>
  <c r="R185" i="1"/>
  <c r="Q173" i="1"/>
  <c r="O160" i="1"/>
  <c r="R149" i="1"/>
  <c r="R136" i="1"/>
  <c r="Q124" i="1"/>
  <c r="O111" i="1"/>
  <c r="R100" i="1"/>
  <c r="R87" i="1"/>
  <c r="Q75" i="1"/>
  <c r="Q51" i="1"/>
  <c r="R37" i="1"/>
  <c r="R16" i="1"/>
  <c r="L77" i="4"/>
  <c r="M77" i="4"/>
  <c r="M63" i="4"/>
  <c r="L63" i="4"/>
  <c r="K63" i="4"/>
  <c r="J63" i="4"/>
  <c r="M49" i="4"/>
  <c r="L49" i="4"/>
  <c r="K49" i="4"/>
  <c r="J49" i="4"/>
  <c r="M35" i="4"/>
  <c r="L35" i="4"/>
  <c r="K35" i="4"/>
  <c r="J35" i="4"/>
  <c r="M21" i="4"/>
  <c r="L21" i="4"/>
  <c r="K21" i="4"/>
  <c r="J21" i="4"/>
  <c r="M7" i="4"/>
  <c r="L7" i="4"/>
  <c r="K7" i="4"/>
  <c r="J7" i="4"/>
  <c r="S62" i="4"/>
  <c r="M62" i="4"/>
  <c r="S48" i="4"/>
  <c r="M48" i="4"/>
  <c r="S34" i="4"/>
  <c r="M34" i="4"/>
  <c r="M20" i="4"/>
  <c r="M6" i="4"/>
  <c r="K20" i="4"/>
  <c r="M61" i="4"/>
  <c r="K61" i="4"/>
  <c r="L61" i="4"/>
  <c r="M47" i="4"/>
  <c r="K47" i="4"/>
  <c r="L47" i="4"/>
  <c r="S47" i="4"/>
  <c r="M33" i="4"/>
  <c r="K33" i="4"/>
  <c r="L33" i="4"/>
  <c r="M19" i="4"/>
  <c r="K19" i="4"/>
  <c r="L19" i="4"/>
  <c r="J6" i="4"/>
  <c r="L20" i="4"/>
  <c r="K6" i="4"/>
  <c r="L6" i="4"/>
  <c r="J77" i="4"/>
  <c r="M71" i="4"/>
  <c r="L71" i="4"/>
  <c r="L15" i="4"/>
  <c r="J5" i="4"/>
  <c r="M5" i="4"/>
  <c r="K5" i="4"/>
  <c r="L5" i="4"/>
  <c r="G84" i="4"/>
  <c r="M70" i="4"/>
  <c r="L70" i="4"/>
  <c r="K70" i="4"/>
  <c r="J70" i="4"/>
  <c r="M56" i="4"/>
  <c r="L56" i="4"/>
  <c r="K56" i="4"/>
  <c r="J56" i="4"/>
  <c r="M14" i="4"/>
  <c r="L14" i="4"/>
  <c r="K14" i="4"/>
  <c r="J14" i="4"/>
  <c r="J61" i="4"/>
  <c r="M83" i="4"/>
  <c r="L83" i="4"/>
  <c r="J83" i="4"/>
  <c r="K83" i="4"/>
  <c r="S83" i="4"/>
  <c r="S69" i="4"/>
  <c r="M69" i="4"/>
  <c r="S55" i="4"/>
  <c r="M55" i="4"/>
  <c r="M41" i="4"/>
  <c r="M13" i="4"/>
  <c r="J62" i="4"/>
  <c r="K69" i="4"/>
  <c r="M26" i="4"/>
  <c r="K26" i="4"/>
  <c r="S26" i="4"/>
  <c r="L26" i="4"/>
  <c r="S12" i="4"/>
  <c r="M12" i="4"/>
  <c r="K12" i="4"/>
  <c r="L12" i="4"/>
  <c r="J47" i="4"/>
  <c r="J55" i="4"/>
  <c r="K62" i="4"/>
  <c r="L69" i="4"/>
  <c r="M75" i="4"/>
  <c r="K75" i="4"/>
  <c r="J75" i="4"/>
  <c r="S75" i="4"/>
  <c r="L75" i="4"/>
  <c r="S76" i="4"/>
  <c r="M40" i="4"/>
  <c r="K40" i="4"/>
  <c r="L40" i="4"/>
  <c r="J40" i="4"/>
  <c r="J48" i="4"/>
  <c r="K55" i="4"/>
  <c r="L62" i="4"/>
  <c r="J71" i="4"/>
  <c r="M76" i="4"/>
  <c r="M28" i="4"/>
  <c r="L28" i="4"/>
  <c r="K28" i="4"/>
  <c r="J28" i="4"/>
  <c r="S68" i="4"/>
  <c r="M68" i="4"/>
  <c r="K68" i="4"/>
  <c r="L68" i="4"/>
  <c r="J33" i="4"/>
  <c r="J41" i="4"/>
  <c r="K48" i="4"/>
  <c r="L55" i="4"/>
  <c r="J64" i="4"/>
  <c r="K71" i="4"/>
  <c r="K77" i="4"/>
  <c r="M42" i="4"/>
  <c r="L42" i="4"/>
  <c r="K42" i="4"/>
  <c r="J42" i="4"/>
  <c r="M54" i="4"/>
  <c r="K54" i="4"/>
  <c r="L54" i="4"/>
  <c r="S54" i="4"/>
  <c r="J26" i="4"/>
  <c r="J34" i="4"/>
  <c r="K41" i="4"/>
  <c r="L48" i="4"/>
  <c r="J57" i="4"/>
  <c r="K64" i="4"/>
  <c r="S82" i="4"/>
  <c r="M82" i="4"/>
  <c r="J82" i="4"/>
  <c r="L78" i="4"/>
  <c r="K78" i="4"/>
  <c r="J78" i="4"/>
  <c r="J19" i="4"/>
  <c r="J27" i="4"/>
  <c r="K34" i="4"/>
  <c r="L41" i="4"/>
  <c r="J50" i="4"/>
  <c r="K57" i="4"/>
  <c r="L64" i="4"/>
  <c r="K82" i="4"/>
  <c r="L10" i="4"/>
  <c r="L17" i="4"/>
  <c r="L24" i="4"/>
  <c r="L31" i="4"/>
  <c r="L38" i="4"/>
  <c r="L45" i="4"/>
  <c r="L52" i="4"/>
  <c r="L59" i="4"/>
  <c r="L66" i="4"/>
  <c r="L73" i="4"/>
  <c r="K81" i="4"/>
  <c r="Q5" i="4"/>
  <c r="P79" i="4"/>
  <c r="P73" i="4"/>
  <c r="P67" i="4"/>
  <c r="P61" i="4"/>
  <c r="Q48" i="4"/>
  <c r="P42" i="4"/>
  <c r="P36" i="4"/>
  <c r="P30" i="4"/>
  <c r="P24" i="4"/>
  <c r="P18" i="4"/>
  <c r="P12" i="4"/>
  <c r="L81" i="4"/>
  <c r="Q84" i="4"/>
  <c r="Q78" i="4"/>
  <c r="Q72" i="4"/>
  <c r="Q66" i="4"/>
  <c r="Q60" i="4"/>
  <c r="Q54" i="4"/>
  <c r="P48" i="4"/>
  <c r="Q35" i="4"/>
  <c r="Q29" i="4"/>
  <c r="Q23" i="4"/>
  <c r="Q17" i="4"/>
  <c r="Q11" i="4"/>
  <c r="J11" i="4"/>
  <c r="J18" i="4"/>
  <c r="J25" i="4"/>
  <c r="J32" i="4"/>
  <c r="J39" i="4"/>
  <c r="J46" i="4"/>
  <c r="J53" i="4"/>
  <c r="J60" i="4"/>
  <c r="J67" i="4"/>
  <c r="J74" i="4"/>
  <c r="M81" i="4"/>
  <c r="P84" i="4"/>
  <c r="P78" i="4"/>
  <c r="P72" i="4"/>
  <c r="P66" i="4"/>
  <c r="P60" i="4"/>
  <c r="P54" i="4"/>
  <c r="Q41" i="4"/>
  <c r="P35" i="4"/>
  <c r="P29" i="4"/>
  <c r="P23" i="4"/>
  <c r="P17" i="4"/>
  <c r="P11" i="4"/>
  <c r="Q77" i="4"/>
  <c r="Q71" i="4"/>
  <c r="Q65" i="4"/>
  <c r="Q59" i="4"/>
  <c r="Q53" i="4"/>
  <c r="Q47" i="4"/>
  <c r="P41" i="4"/>
  <c r="Q28" i="4"/>
  <c r="Q22" i="4"/>
  <c r="Q16" i="4"/>
  <c r="Q10" i="4"/>
  <c r="Q14" i="4"/>
  <c r="J9" i="4"/>
  <c r="J16" i="4"/>
  <c r="J23" i="4"/>
  <c r="J30" i="4"/>
  <c r="J37" i="4"/>
  <c r="J44" i="4"/>
  <c r="J51" i="4"/>
  <c r="J58" i="4"/>
  <c r="J65" i="4"/>
  <c r="J72" i="4"/>
  <c r="P82" i="4"/>
  <c r="Q69" i="4"/>
  <c r="P63" i="4"/>
  <c r="P57" i="4"/>
  <c r="P51" i="4"/>
  <c r="P45" i="4"/>
  <c r="P39" i="4"/>
  <c r="P33" i="4"/>
  <c r="Q20" i="4"/>
  <c r="P14" i="4"/>
  <c r="P8" i="4"/>
  <c r="Q76" i="4"/>
  <c r="P70" i="4"/>
  <c r="P64" i="4"/>
  <c r="P58" i="4"/>
  <c r="P52" i="4"/>
  <c r="P46" i="4"/>
  <c r="Q27" i="4"/>
  <c r="P21" i="4"/>
  <c r="P15" i="4"/>
  <c r="P9" i="4"/>
  <c r="Q82" i="4"/>
  <c r="P76" i="4"/>
  <c r="Q63" i="4"/>
  <c r="Q57" i="4"/>
  <c r="Q51" i="4"/>
  <c r="Q45" i="4"/>
  <c r="Q39" i="4"/>
  <c r="Q33" i="4"/>
  <c r="P27" i="4"/>
  <c r="Q8" i="4"/>
  <c r="J80" i="4"/>
  <c r="Q81" i="4"/>
  <c r="Q75" i="4"/>
  <c r="P69" i="4"/>
  <c r="Q56" i="4"/>
  <c r="Q50" i="4"/>
  <c r="Q44" i="4"/>
  <c r="Q38" i="4"/>
  <c r="Q32" i="4"/>
  <c r="Q26" i="4"/>
  <c r="P20" i="4"/>
  <c r="Q7" i="4"/>
  <c r="P81" i="4"/>
  <c r="P75" i="4"/>
  <c r="Q62" i="4"/>
  <c r="P56" i="4"/>
  <c r="P50" i="4"/>
  <c r="P44" i="4"/>
  <c r="P38" i="4"/>
  <c r="P32" i="4"/>
  <c r="P26" i="4"/>
  <c r="Q13" i="4"/>
  <c r="P7" i="4"/>
  <c r="Q80" i="4"/>
  <c r="Q74" i="4"/>
  <c r="Q68" i="4"/>
  <c r="P62" i="4"/>
  <c r="Q49" i="4"/>
  <c r="Q43" i="4"/>
  <c r="Q37" i="4"/>
  <c r="Q31" i="4"/>
  <c r="Q25" i="4"/>
  <c r="Q19" i="4"/>
  <c r="P13" i="4"/>
  <c r="P80" i="4"/>
  <c r="P74" i="4"/>
  <c r="P68" i="4"/>
  <c r="Q55" i="4"/>
  <c r="P49" i="4"/>
  <c r="P43" i="4"/>
  <c r="P37" i="4"/>
  <c r="P31" i="4"/>
  <c r="P25" i="4"/>
  <c r="P19" i="4"/>
  <c r="Q6" i="4"/>
  <c r="P5" i="4"/>
  <c r="Q79" i="4"/>
  <c r="Q73" i="4"/>
  <c r="Q67" i="4"/>
  <c r="Q61" i="4"/>
  <c r="P55" i="4"/>
  <c r="Q42" i="4"/>
  <c r="Q36" i="4"/>
  <c r="Q30" i="4"/>
  <c r="Q24" i="4"/>
  <c r="Q18" i="4"/>
  <c r="P8" i="2"/>
  <c r="P15" i="2"/>
  <c r="P22" i="2"/>
  <c r="P29" i="2"/>
  <c r="P36" i="2"/>
  <c r="P43" i="2"/>
  <c r="P50" i="2"/>
  <c r="P57" i="2"/>
  <c r="P64" i="2"/>
  <c r="P71" i="2"/>
  <c r="P78" i="2"/>
  <c r="P85" i="2"/>
  <c r="P92" i="2"/>
  <c r="P99" i="2"/>
  <c r="P106" i="2"/>
  <c r="P113" i="2"/>
  <c r="P120" i="2"/>
  <c r="P127" i="2"/>
  <c r="P134" i="2"/>
  <c r="P141" i="2"/>
  <c r="P148" i="2"/>
  <c r="P155" i="2"/>
  <c r="P162" i="2"/>
  <c r="P169" i="2"/>
  <c r="P176" i="2"/>
  <c r="P183" i="2"/>
  <c r="P190" i="2"/>
  <c r="P197" i="2"/>
  <c r="P204" i="2"/>
  <c r="P211" i="2"/>
  <c r="P218" i="2"/>
  <c r="P12" i="2"/>
  <c r="P19" i="2"/>
  <c r="P26" i="2"/>
  <c r="P33" i="2"/>
  <c r="P40" i="2"/>
  <c r="P47" i="2"/>
  <c r="P54" i="2"/>
  <c r="P61" i="2"/>
  <c r="P68" i="2"/>
  <c r="P75" i="2"/>
  <c r="P82" i="2"/>
  <c r="P89" i="2"/>
  <c r="P96" i="2"/>
  <c r="P103" i="2"/>
  <c r="P110" i="2"/>
  <c r="P117" i="2"/>
  <c r="P124" i="2"/>
  <c r="P131" i="2"/>
  <c r="P138" i="2"/>
  <c r="P145" i="2"/>
  <c r="P152" i="2"/>
  <c r="P159" i="2"/>
  <c r="P166" i="2"/>
  <c r="P173" i="2"/>
  <c r="P180" i="2"/>
  <c r="P187" i="2"/>
  <c r="P194" i="2"/>
  <c r="P201" i="2"/>
  <c r="P208" i="2"/>
  <c r="P215" i="2"/>
  <c r="P9" i="2"/>
  <c r="P16" i="2"/>
  <c r="P23" i="2"/>
  <c r="P30" i="2"/>
  <c r="P37" i="2"/>
  <c r="P44" i="2"/>
  <c r="P51" i="2"/>
  <c r="P58" i="2"/>
  <c r="P65" i="2"/>
  <c r="P72" i="2"/>
  <c r="P79" i="2"/>
  <c r="P86" i="2"/>
  <c r="P126" i="2"/>
  <c r="P132" i="2"/>
  <c r="P175" i="2"/>
  <c r="P181" i="2"/>
  <c r="P111" i="2"/>
  <c r="P154" i="2"/>
  <c r="P209" i="2"/>
  <c r="J221" i="2"/>
  <c r="P21" i="2"/>
  <c r="P34" i="2"/>
  <c r="P39" i="2"/>
  <c r="P52" i="2"/>
  <c r="P70" i="2"/>
  <c r="P83" i="2"/>
  <c r="P88" i="2"/>
  <c r="P94" i="2"/>
  <c r="P100" i="2"/>
  <c r="P137" i="2"/>
  <c r="P143" i="2"/>
  <c r="P149" i="2"/>
  <c r="P186" i="2"/>
  <c r="P192" i="2"/>
  <c r="P198" i="2"/>
  <c r="P105" i="2"/>
  <c r="P160" i="2"/>
  <c r="P203" i="2"/>
  <c r="P10" i="2"/>
  <c r="P28" i="2"/>
  <c r="P41" i="2"/>
  <c r="P46" i="2"/>
  <c r="P59" i="2"/>
  <c r="P77" i="2"/>
  <c r="P116" i="2"/>
  <c r="P122" i="2"/>
  <c r="P128" i="2"/>
  <c r="P165" i="2"/>
  <c r="P171" i="2"/>
  <c r="P177" i="2"/>
  <c r="P214" i="2"/>
  <c r="P220" i="2"/>
  <c r="P11" i="2"/>
  <c r="P90" i="2"/>
  <c r="P133" i="2"/>
  <c r="P139" i="2"/>
  <c r="P182" i="2"/>
  <c r="P188" i="2"/>
  <c r="P17" i="2"/>
  <c r="P35" i="2"/>
  <c r="P48" i="2"/>
  <c r="P53" i="2"/>
  <c r="P66" i="2"/>
  <c r="P84" i="2"/>
  <c r="P95" i="2"/>
  <c r="P101" i="2"/>
  <c r="P107" i="2"/>
  <c r="P144" i="2"/>
  <c r="P150" i="2"/>
  <c r="P156" i="2"/>
  <c r="P193" i="2"/>
  <c r="P199" i="2"/>
  <c r="P205" i="2"/>
  <c r="P112" i="2"/>
  <c r="P118" i="2"/>
  <c r="P161" i="2"/>
  <c r="P167" i="2"/>
  <c r="P210" i="2"/>
  <c r="P216" i="2"/>
  <c r="P6" i="2"/>
  <c r="P24" i="2"/>
  <c r="P42" i="2"/>
  <c r="P55" i="2"/>
  <c r="P60" i="2"/>
  <c r="P73" i="2"/>
  <c r="P123" i="2"/>
  <c r="P129" i="2"/>
  <c r="P135" i="2"/>
  <c r="P172" i="2"/>
  <c r="P178" i="2"/>
  <c r="P184" i="2"/>
  <c r="P221" i="2"/>
  <c r="P91" i="2"/>
  <c r="P97" i="2"/>
  <c r="P140" i="2"/>
  <c r="P146" i="2"/>
  <c r="P189" i="2"/>
  <c r="P195" i="2"/>
  <c r="P13" i="2"/>
  <c r="P18" i="2"/>
  <c r="P31" i="2"/>
  <c r="P49" i="2"/>
  <c r="P219" i="2"/>
  <c r="P207" i="2"/>
  <c r="P179" i="2"/>
  <c r="P157" i="2"/>
  <c r="P87" i="2"/>
  <c r="P102" i="2"/>
  <c r="P38" i="2"/>
  <c r="P153" i="2"/>
  <c r="P217" i="2"/>
  <c r="P191" i="2"/>
  <c r="P164" i="2"/>
  <c r="P125" i="2"/>
  <c r="P114" i="2"/>
  <c r="P98" i="2"/>
  <c r="P69" i="2"/>
  <c r="P20" i="2"/>
  <c r="P206" i="2"/>
  <c r="P136" i="2"/>
  <c r="P81" i="2"/>
  <c r="P151" i="2"/>
  <c r="P14" i="2"/>
  <c r="P202" i="2"/>
  <c r="P121" i="2"/>
  <c r="P109" i="2"/>
  <c r="P63" i="2"/>
  <c r="P67" i="2"/>
  <c r="P32" i="2"/>
  <c r="P213" i="2"/>
  <c r="P174" i="2"/>
  <c r="P163" i="2"/>
  <c r="P147" i="2"/>
  <c r="P45" i="2"/>
  <c r="S7" i="2"/>
  <c r="S14" i="2"/>
  <c r="S21" i="2"/>
  <c r="S28" i="2"/>
  <c r="S35" i="2"/>
  <c r="S42" i="2"/>
  <c r="S49" i="2"/>
  <c r="S56" i="2"/>
  <c r="S63" i="2"/>
  <c r="S70" i="2"/>
  <c r="S77" i="2"/>
  <c r="S84" i="2"/>
  <c r="S91" i="2"/>
  <c r="S98" i="2"/>
  <c r="S105" i="2"/>
  <c r="S112" i="2"/>
  <c r="S119" i="2"/>
  <c r="S126" i="2"/>
  <c r="S133" i="2"/>
  <c r="S140" i="2"/>
  <c r="S147" i="2"/>
  <c r="S154" i="2"/>
  <c r="S161" i="2"/>
  <c r="S168" i="2"/>
  <c r="S175" i="2"/>
  <c r="S182" i="2"/>
  <c r="S189" i="2"/>
  <c r="S196" i="2"/>
  <c r="S203" i="2"/>
  <c r="S210" i="2"/>
  <c r="S217" i="2"/>
  <c r="S11" i="2"/>
  <c r="S18" i="2"/>
  <c r="S25" i="2"/>
  <c r="S32" i="2"/>
  <c r="S39" i="2"/>
  <c r="S46" i="2"/>
  <c r="S53" i="2"/>
  <c r="S60" i="2"/>
  <c r="S67" i="2"/>
  <c r="S74" i="2"/>
  <c r="S81" i="2"/>
  <c r="S88" i="2"/>
  <c r="S95" i="2"/>
  <c r="S102" i="2"/>
  <c r="S109" i="2"/>
  <c r="S116" i="2"/>
  <c r="S123" i="2"/>
  <c r="S130" i="2"/>
  <c r="S137" i="2"/>
  <c r="S144" i="2"/>
  <c r="S151" i="2"/>
  <c r="S158" i="2"/>
  <c r="S165" i="2"/>
  <c r="S172" i="2"/>
  <c r="S179" i="2"/>
  <c r="S186" i="2"/>
  <c r="S193" i="2"/>
  <c r="S200" i="2"/>
  <c r="S207" i="2"/>
  <c r="S214" i="2"/>
  <c r="S221" i="2"/>
  <c r="M221" i="2"/>
  <c r="S8" i="2"/>
  <c r="S15" i="2"/>
  <c r="S22" i="2"/>
  <c r="S29" i="2"/>
  <c r="S36" i="2"/>
  <c r="S43" i="2"/>
  <c r="S50" i="2"/>
  <c r="S57" i="2"/>
  <c r="S64" i="2"/>
  <c r="S71" i="2"/>
  <c r="S78" i="2"/>
  <c r="S85" i="2"/>
  <c r="S92" i="2"/>
  <c r="S99" i="2"/>
  <c r="S106" i="2"/>
  <c r="S113" i="2"/>
  <c r="S120" i="2"/>
  <c r="S127" i="2"/>
  <c r="S134" i="2"/>
  <c r="S141" i="2"/>
  <c r="S148" i="2"/>
  <c r="S155" i="2"/>
  <c r="S162" i="2"/>
  <c r="S169" i="2"/>
  <c r="S176" i="2"/>
  <c r="S183" i="2"/>
  <c r="S190" i="2"/>
  <c r="S197" i="2"/>
  <c r="S204" i="2"/>
  <c r="S211" i="2"/>
  <c r="S218" i="2"/>
  <c r="S5" i="2"/>
  <c r="S205" i="2"/>
  <c r="S199" i="2"/>
  <c r="S156" i="2"/>
  <c r="S150" i="2"/>
  <c r="S107" i="2"/>
  <c r="S101" i="2"/>
  <c r="S79" i="2"/>
  <c r="S66" i="2"/>
  <c r="S61" i="2"/>
  <c r="S48" i="2"/>
  <c r="S30" i="2"/>
  <c r="S17" i="2"/>
  <c r="S12" i="2"/>
  <c r="R11" i="2"/>
  <c r="R18" i="2"/>
  <c r="R25" i="2"/>
  <c r="R32" i="2"/>
  <c r="R39" i="2"/>
  <c r="R46" i="2"/>
  <c r="R53" i="2"/>
  <c r="R60" i="2"/>
  <c r="R67" i="2"/>
  <c r="R74" i="2"/>
  <c r="R81" i="2"/>
  <c r="R88" i="2"/>
  <c r="R95" i="2"/>
  <c r="R102" i="2"/>
  <c r="R109" i="2"/>
  <c r="R116" i="2"/>
  <c r="R123" i="2"/>
  <c r="R130" i="2"/>
  <c r="R137" i="2"/>
  <c r="R144" i="2"/>
  <c r="R151" i="2"/>
  <c r="R158" i="2"/>
  <c r="R165" i="2"/>
  <c r="R172" i="2"/>
  <c r="R179" i="2"/>
  <c r="R186" i="2"/>
  <c r="R193" i="2"/>
  <c r="R200" i="2"/>
  <c r="R207" i="2"/>
  <c r="R214" i="2"/>
  <c r="R221" i="2"/>
  <c r="L221" i="2"/>
  <c r="R8" i="2"/>
  <c r="R15" i="2"/>
  <c r="R22" i="2"/>
  <c r="R29" i="2"/>
  <c r="R36" i="2"/>
  <c r="R43" i="2"/>
  <c r="R50" i="2"/>
  <c r="R57" i="2"/>
  <c r="R64" i="2"/>
  <c r="R71" i="2"/>
  <c r="R78" i="2"/>
  <c r="R85" i="2"/>
  <c r="R92" i="2"/>
  <c r="R99" i="2"/>
  <c r="R106" i="2"/>
  <c r="R113" i="2"/>
  <c r="R120" i="2"/>
  <c r="R127" i="2"/>
  <c r="R134" i="2"/>
  <c r="R141" i="2"/>
  <c r="R148" i="2"/>
  <c r="R155" i="2"/>
  <c r="R162" i="2"/>
  <c r="R169" i="2"/>
  <c r="R176" i="2"/>
  <c r="R183" i="2"/>
  <c r="R190" i="2"/>
  <c r="R197" i="2"/>
  <c r="R204" i="2"/>
  <c r="R211" i="2"/>
  <c r="R218" i="2"/>
  <c r="R5" i="2"/>
  <c r="R12" i="2"/>
  <c r="R19" i="2"/>
  <c r="R26" i="2"/>
  <c r="R33" i="2"/>
  <c r="R40" i="2"/>
  <c r="R47" i="2"/>
  <c r="R54" i="2"/>
  <c r="R61" i="2"/>
  <c r="R68" i="2"/>
  <c r="R75" i="2"/>
  <c r="R82" i="2"/>
  <c r="R205" i="2"/>
  <c r="R199" i="2"/>
  <c r="S194" i="2"/>
  <c r="S188" i="2"/>
  <c r="R156" i="2"/>
  <c r="R150" i="2"/>
  <c r="S145" i="2"/>
  <c r="S139" i="2"/>
  <c r="R107" i="2"/>
  <c r="R101" i="2"/>
  <c r="S96" i="2"/>
  <c r="S90" i="2"/>
  <c r="R84" i="2"/>
  <c r="R79" i="2"/>
  <c r="R66" i="2"/>
  <c r="R48" i="2"/>
  <c r="R35" i="2"/>
  <c r="R30" i="2"/>
  <c r="R17" i="2"/>
  <c r="Q11" i="2"/>
  <c r="Q18" i="2"/>
  <c r="Q25" i="2"/>
  <c r="Q32" i="2"/>
  <c r="Q39" i="2"/>
  <c r="Q46" i="2"/>
  <c r="Q53" i="2"/>
  <c r="Q60" i="2"/>
  <c r="Q67" i="2"/>
  <c r="Q74" i="2"/>
  <c r="Q81" i="2"/>
  <c r="Q88" i="2"/>
  <c r="Q95" i="2"/>
  <c r="Q102" i="2"/>
  <c r="Q109" i="2"/>
  <c r="Q116" i="2"/>
  <c r="Q123" i="2"/>
  <c r="Q130" i="2"/>
  <c r="Q137" i="2"/>
  <c r="Q144" i="2"/>
  <c r="Q151" i="2"/>
  <c r="Q158" i="2"/>
  <c r="Q165" i="2"/>
  <c r="Q172" i="2"/>
  <c r="Q179" i="2"/>
  <c r="Q186" i="2"/>
  <c r="Q193" i="2"/>
  <c r="Q200" i="2"/>
  <c r="Q207" i="2"/>
  <c r="Q214" i="2"/>
  <c r="Q221" i="2"/>
  <c r="K221" i="2"/>
  <c r="Q8" i="2"/>
  <c r="Q15" i="2"/>
  <c r="Q22" i="2"/>
  <c r="Q29" i="2"/>
  <c r="Q36" i="2"/>
  <c r="Q43" i="2"/>
  <c r="Q50" i="2"/>
  <c r="Q57" i="2"/>
  <c r="Q64" i="2"/>
  <c r="Q71" i="2"/>
  <c r="Q78" i="2"/>
  <c r="Q85" i="2"/>
  <c r="Q92" i="2"/>
  <c r="Q99" i="2"/>
  <c r="Q106" i="2"/>
  <c r="Q113" i="2"/>
  <c r="Q120" i="2"/>
  <c r="Q127" i="2"/>
  <c r="Q134" i="2"/>
  <c r="Q141" i="2"/>
  <c r="Q148" i="2"/>
  <c r="Q155" i="2"/>
  <c r="Q162" i="2"/>
  <c r="Q169" i="2"/>
  <c r="Q176" i="2"/>
  <c r="Q183" i="2"/>
  <c r="Q190" i="2"/>
  <c r="Q197" i="2"/>
  <c r="Q204" i="2"/>
  <c r="Q211" i="2"/>
  <c r="Q218" i="2"/>
  <c r="Q5" i="2"/>
  <c r="Q12" i="2"/>
  <c r="Q19" i="2"/>
  <c r="Q26" i="2"/>
  <c r="Q33" i="2"/>
  <c r="Q40" i="2"/>
  <c r="Q47" i="2"/>
  <c r="Q54" i="2"/>
  <c r="Q61" i="2"/>
  <c r="Q68" i="2"/>
  <c r="Q75" i="2"/>
  <c r="Q82" i="2"/>
  <c r="Q89" i="2"/>
  <c r="Q96" i="2"/>
  <c r="Q103" i="2"/>
  <c r="Q110" i="2"/>
  <c r="Q117" i="2"/>
  <c r="Q124" i="2"/>
  <c r="Q131" i="2"/>
  <c r="Q138" i="2"/>
  <c r="Q145" i="2"/>
  <c r="Q152" i="2"/>
  <c r="Q159" i="2"/>
  <c r="Q166" i="2"/>
  <c r="Q173" i="2"/>
  <c r="Q180" i="2"/>
  <c r="Q187" i="2"/>
  <c r="Q194" i="2"/>
  <c r="Q201" i="2"/>
  <c r="Q208" i="2"/>
  <c r="Q215" i="2"/>
  <c r="S220" i="2"/>
  <c r="Q205" i="2"/>
  <c r="Q199" i="2"/>
  <c r="R188" i="2"/>
  <c r="R182" i="2"/>
  <c r="S177" i="2"/>
  <c r="S171" i="2"/>
  <c r="Q156" i="2"/>
  <c r="Q150" i="2"/>
  <c r="R145" i="2"/>
  <c r="R139" i="2"/>
  <c r="R133" i="2"/>
  <c r="S128" i="2"/>
  <c r="S122" i="2"/>
  <c r="Q107" i="2"/>
  <c r="Q101" i="2"/>
  <c r="R96" i="2"/>
  <c r="R90" i="2"/>
  <c r="Q84" i="2"/>
  <c r="Q79" i="2"/>
  <c r="S72" i="2"/>
  <c r="Q66" i="2"/>
  <c r="S59" i="2"/>
  <c r="S54" i="2"/>
  <c r="Q48" i="2"/>
  <c r="S41" i="2"/>
  <c r="Q35" i="2"/>
  <c r="Q30" i="2"/>
  <c r="S23" i="2"/>
  <c r="Q17" i="2"/>
  <c r="S10" i="2"/>
  <c r="R220" i="2"/>
  <c r="S215" i="2"/>
  <c r="S209" i="2"/>
  <c r="Q188" i="2"/>
  <c r="Q182" i="2"/>
  <c r="R177" i="2"/>
  <c r="R171" i="2"/>
  <c r="S166" i="2"/>
  <c r="S160" i="2"/>
  <c r="Q139" i="2"/>
  <c r="Q133" i="2"/>
  <c r="R128" i="2"/>
  <c r="R122" i="2"/>
  <c r="S117" i="2"/>
  <c r="S111" i="2"/>
  <c r="Q90" i="2"/>
  <c r="R77" i="2"/>
  <c r="R72" i="2"/>
  <c r="R59" i="2"/>
  <c r="R41" i="2"/>
  <c r="R28" i="2"/>
  <c r="R23" i="2"/>
  <c r="R10" i="2"/>
  <c r="Q220" i="2"/>
  <c r="R215" i="2"/>
  <c r="R209" i="2"/>
  <c r="R203" i="2"/>
  <c r="S198" i="2"/>
  <c r="S192" i="2"/>
  <c r="Q177" i="2"/>
  <c r="Q171" i="2"/>
  <c r="R166" i="2"/>
  <c r="R160" i="2"/>
  <c r="R154" i="2"/>
  <c r="S149" i="2"/>
  <c r="S143" i="2"/>
  <c r="Q128" i="2"/>
  <c r="Q122" i="2"/>
  <c r="R117" i="2"/>
  <c r="R111" i="2"/>
  <c r="R105" i="2"/>
  <c r="S100" i="2"/>
  <c r="S94" i="2"/>
  <c r="S83" i="2"/>
  <c r="Q77" i="2"/>
  <c r="Q72" i="2"/>
  <c r="S65" i="2"/>
  <c r="Q59" i="2"/>
  <c r="S52" i="2"/>
  <c r="S47" i="2"/>
  <c r="Q41" i="2"/>
  <c r="S34" i="2"/>
  <c r="Q28" i="2"/>
  <c r="Q23" i="2"/>
  <c r="S16" i="2"/>
  <c r="Q10" i="2"/>
  <c r="R194" i="2"/>
  <c r="Q209" i="2"/>
  <c r="Q203" i="2"/>
  <c r="R198" i="2"/>
  <c r="R192" i="2"/>
  <c r="S187" i="2"/>
  <c r="S181" i="2"/>
  <c r="Q160" i="2"/>
  <c r="Q154" i="2"/>
  <c r="R149" i="2"/>
  <c r="R143" i="2"/>
  <c r="S138" i="2"/>
  <c r="S132" i="2"/>
  <c r="Q111" i="2"/>
  <c r="Q105" i="2"/>
  <c r="R100" i="2"/>
  <c r="R94" i="2"/>
  <c r="S89" i="2"/>
  <c r="R83" i="2"/>
  <c r="R70" i="2"/>
  <c r="R65" i="2"/>
  <c r="R52" i="2"/>
  <c r="R34" i="2"/>
  <c r="R21" i="2"/>
  <c r="R16" i="2"/>
  <c r="S213" i="2"/>
  <c r="Q192" i="2"/>
  <c r="R181" i="2"/>
  <c r="S170" i="2"/>
  <c r="Q149" i="2"/>
  <c r="R138" i="2"/>
  <c r="R126" i="2"/>
  <c r="S115" i="2"/>
  <c r="Q94" i="2"/>
  <c r="Q83" i="2"/>
  <c r="Q70" i="2"/>
  <c r="S58" i="2"/>
  <c r="S45" i="2"/>
  <c r="Q34" i="2"/>
  <c r="Q21" i="2"/>
  <c r="S9" i="2"/>
  <c r="R219" i="2"/>
  <c r="R213" i="2"/>
  <c r="S208" i="2"/>
  <c r="S202" i="2"/>
  <c r="Q181" i="2"/>
  <c r="Q175" i="2"/>
  <c r="R170" i="2"/>
  <c r="R164" i="2"/>
  <c r="S159" i="2"/>
  <c r="S153" i="2"/>
  <c r="Q132" i="2"/>
  <c r="Q126" i="2"/>
  <c r="R121" i="2"/>
  <c r="R115" i="2"/>
  <c r="S110" i="2"/>
  <c r="S104" i="2"/>
  <c r="R76" i="2"/>
  <c r="R63" i="2"/>
  <c r="R58" i="2"/>
  <c r="R45" i="2"/>
  <c r="R27" i="2"/>
  <c r="R14" i="2"/>
  <c r="R9" i="2"/>
  <c r="S219" i="2"/>
  <c r="Q198" i="2"/>
  <c r="R187" i="2"/>
  <c r="R175" i="2"/>
  <c r="S164" i="2"/>
  <c r="Q143" i="2"/>
  <c r="R132" i="2"/>
  <c r="S121" i="2"/>
  <c r="Q100" i="2"/>
  <c r="R89" i="2"/>
  <c r="S76" i="2"/>
  <c r="Q65" i="2"/>
  <c r="Q52" i="2"/>
  <c r="S40" i="2"/>
  <c r="S27" i="2"/>
  <c r="Q16" i="2"/>
  <c r="Q219" i="2"/>
  <c r="Q213" i="2"/>
  <c r="R208" i="2"/>
  <c r="R202" i="2"/>
  <c r="R196" i="2"/>
  <c r="S191" i="2"/>
  <c r="S185" i="2"/>
  <c r="Q170" i="2"/>
  <c r="Q164" i="2"/>
  <c r="R159" i="2"/>
  <c r="R153" i="2"/>
  <c r="R147" i="2"/>
  <c r="S142" i="2"/>
  <c r="S136" i="2"/>
  <c r="Q121" i="2"/>
  <c r="Q115" i="2"/>
  <c r="R110" i="2"/>
  <c r="R104" i="2"/>
  <c r="R98" i="2"/>
  <c r="S93" i="2"/>
  <c r="S87" i="2"/>
  <c r="S82" i="2"/>
  <c r="Q76" i="2"/>
  <c r="S69" i="2"/>
  <c r="Q63" i="2"/>
  <c r="Q58" i="2"/>
  <c r="S51" i="2"/>
  <c r="Q45" i="2"/>
  <c r="S38" i="2"/>
  <c r="S33" i="2"/>
  <c r="Q27" i="2"/>
  <c r="S20" i="2"/>
  <c r="Q14" i="2"/>
  <c r="Q9" i="2"/>
  <c r="P210" i="1"/>
  <c r="P189" i="1"/>
  <c r="P175" i="1"/>
  <c r="P161" i="1"/>
  <c r="P140" i="1"/>
  <c r="P126" i="1"/>
  <c r="P112" i="1"/>
  <c r="P98" i="1"/>
  <c r="P84" i="1"/>
  <c r="P63" i="1"/>
  <c r="P48" i="1"/>
  <c r="P202" i="1"/>
  <c r="P188" i="1"/>
  <c r="P174" i="1"/>
  <c r="P160" i="1"/>
  <c r="P139" i="1"/>
  <c r="P125" i="1"/>
  <c r="P111" i="1"/>
  <c r="P97" i="1"/>
  <c r="P83" i="1"/>
  <c r="P76" i="1"/>
  <c r="P62" i="1"/>
  <c r="P20" i="1"/>
  <c r="P9" i="1"/>
  <c r="P30" i="1"/>
  <c r="P28" i="1"/>
  <c r="P6" i="1"/>
  <c r="P147" i="1"/>
  <c r="P70" i="1"/>
  <c r="P153" i="1"/>
  <c r="P11" i="1"/>
  <c r="P18" i="1"/>
  <c r="P25" i="1"/>
  <c r="P32" i="1"/>
  <c r="P39" i="1"/>
  <c r="P46" i="1"/>
  <c r="P53" i="1"/>
  <c r="P60" i="1"/>
  <c r="P67" i="1"/>
  <c r="P74" i="1"/>
  <c r="P81" i="1"/>
  <c r="P88" i="1"/>
  <c r="P95" i="1"/>
  <c r="P102" i="1"/>
  <c r="P109" i="1"/>
  <c r="P116" i="1"/>
  <c r="P123" i="1"/>
  <c r="P130" i="1"/>
  <c r="P137" i="1"/>
  <c r="P144" i="1"/>
  <c r="P151" i="1"/>
  <c r="P158" i="1"/>
  <c r="P165" i="1"/>
  <c r="P172" i="1"/>
  <c r="P179" i="1"/>
  <c r="P186" i="1"/>
  <c r="P193" i="1"/>
  <c r="P200" i="1"/>
  <c r="P207" i="1"/>
  <c r="P12" i="1"/>
  <c r="P33" i="1"/>
  <c r="P54" i="1"/>
  <c r="P75" i="1"/>
  <c r="P103" i="1"/>
  <c r="P124" i="1"/>
  <c r="P145" i="1"/>
  <c r="P152" i="1"/>
  <c r="P173" i="1"/>
  <c r="P194" i="1"/>
  <c r="P8" i="1"/>
  <c r="P15" i="1"/>
  <c r="P22" i="1"/>
  <c r="P29" i="1"/>
  <c r="P36" i="1"/>
  <c r="P43" i="1"/>
  <c r="P50" i="1"/>
  <c r="P57" i="1"/>
  <c r="P64" i="1"/>
  <c r="P71" i="1"/>
  <c r="P78" i="1"/>
  <c r="P85" i="1"/>
  <c r="P92" i="1"/>
  <c r="P99" i="1"/>
  <c r="P106" i="1"/>
  <c r="P113" i="1"/>
  <c r="P120" i="1"/>
  <c r="P127" i="1"/>
  <c r="P134" i="1"/>
  <c r="P141" i="1"/>
  <c r="P148" i="1"/>
  <c r="P155" i="1"/>
  <c r="P162" i="1"/>
  <c r="P169" i="1"/>
  <c r="P176" i="1"/>
  <c r="P183" i="1"/>
  <c r="P190" i="1"/>
  <c r="P197" i="1"/>
  <c r="P204" i="1"/>
  <c r="P211" i="1"/>
  <c r="P19" i="1"/>
  <c r="P40" i="1"/>
  <c r="P61" i="1"/>
  <c r="P82" i="1"/>
  <c r="P89" i="1"/>
  <c r="P110" i="1"/>
  <c r="P131" i="1"/>
  <c r="P138" i="1"/>
  <c r="P159" i="1"/>
  <c r="P166" i="1"/>
  <c r="P187" i="1"/>
  <c r="P208" i="1"/>
  <c r="J211" i="1"/>
  <c r="P26" i="1"/>
  <c r="P47" i="1"/>
  <c r="P68" i="1"/>
  <c r="P96" i="1"/>
  <c r="P117" i="1"/>
  <c r="P180" i="1"/>
  <c r="P201" i="1"/>
  <c r="P10" i="1"/>
  <c r="P17" i="1"/>
  <c r="P24" i="1"/>
  <c r="P31" i="1"/>
  <c r="P38" i="1"/>
  <c r="P45" i="1"/>
  <c r="P52" i="1"/>
  <c r="P59" i="1"/>
  <c r="P66" i="1"/>
  <c r="P73" i="1"/>
  <c r="P80" i="1"/>
  <c r="P87" i="1"/>
  <c r="P94" i="1"/>
  <c r="P101" i="1"/>
  <c r="P108" i="1"/>
  <c r="P115" i="1"/>
  <c r="P122" i="1"/>
  <c r="P129" i="1"/>
  <c r="P136" i="1"/>
  <c r="P143" i="1"/>
  <c r="P150" i="1"/>
  <c r="P157" i="1"/>
  <c r="P164" i="1"/>
  <c r="P171" i="1"/>
  <c r="P178" i="1"/>
  <c r="P185" i="1"/>
  <c r="P192" i="1"/>
  <c r="P199" i="1"/>
  <c r="P206" i="1"/>
  <c r="P7" i="1"/>
  <c r="P14" i="1"/>
  <c r="P196" i="1"/>
  <c r="P182" i="1"/>
  <c r="P168" i="1"/>
  <c r="P154" i="1"/>
  <c r="P133" i="1"/>
  <c r="P119" i="1"/>
  <c r="P105" i="1"/>
  <c r="P91" i="1"/>
  <c r="P77" i="1"/>
  <c r="P56" i="1"/>
  <c r="P23" i="1"/>
  <c r="P21" i="1"/>
  <c r="P209" i="1"/>
  <c r="P195" i="1"/>
  <c r="P181" i="1"/>
  <c r="P167" i="1"/>
  <c r="P146" i="1"/>
  <c r="P132" i="1"/>
  <c r="P118" i="1"/>
  <c r="P104" i="1"/>
  <c r="P90" i="1"/>
  <c r="P69" i="1"/>
  <c r="P55" i="1"/>
  <c r="P37" i="1"/>
  <c r="P44" i="1"/>
  <c r="P35" i="1"/>
  <c r="P16" i="1"/>
  <c r="R5" i="1"/>
  <c r="Q205" i="1"/>
  <c r="Q198" i="1"/>
  <c r="Q191" i="1"/>
  <c r="Q184" i="1"/>
  <c r="Q177" i="1"/>
  <c r="Q170" i="1"/>
  <c r="Q163" i="1"/>
  <c r="Q156" i="1"/>
  <c r="Q149" i="1"/>
  <c r="Q142" i="1"/>
  <c r="Q135" i="1"/>
  <c r="Q128" i="1"/>
  <c r="Q121" i="1"/>
  <c r="Q114" i="1"/>
  <c r="Q107" i="1"/>
  <c r="Q100" i="1"/>
  <c r="Q93" i="1"/>
  <c r="Q86" i="1"/>
  <c r="Q79" i="1"/>
  <c r="Q72" i="1"/>
  <c r="Q65" i="1"/>
  <c r="Q58" i="1"/>
  <c r="P51" i="1"/>
  <c r="Q42" i="1"/>
  <c r="Q34" i="1"/>
  <c r="R24" i="1"/>
  <c r="Q13" i="1"/>
  <c r="O8" i="1"/>
  <c r="O15" i="1"/>
  <c r="O22" i="1"/>
  <c r="O29" i="1"/>
  <c r="O36" i="1"/>
  <c r="O43" i="1"/>
  <c r="O50" i="1"/>
  <c r="O57" i="1"/>
  <c r="O64" i="1"/>
  <c r="O71" i="1"/>
  <c r="O78" i="1"/>
  <c r="O85" i="1"/>
  <c r="O92" i="1"/>
  <c r="O99" i="1"/>
  <c r="O106" i="1"/>
  <c r="O113" i="1"/>
  <c r="O120" i="1"/>
  <c r="O127" i="1"/>
  <c r="O134" i="1"/>
  <c r="O141" i="1"/>
  <c r="O148" i="1"/>
  <c r="O155" i="1"/>
  <c r="O162" i="1"/>
  <c r="O169" i="1"/>
  <c r="O176" i="1"/>
  <c r="O183" i="1"/>
  <c r="O190" i="1"/>
  <c r="O197" i="1"/>
  <c r="O204" i="1"/>
  <c r="O211" i="1"/>
  <c r="O23" i="1"/>
  <c r="O44" i="1"/>
  <c r="O9" i="1"/>
  <c r="O30" i="1"/>
  <c r="O12" i="1"/>
  <c r="O19" i="1"/>
  <c r="O26" i="1"/>
  <c r="O33" i="1"/>
  <c r="O40" i="1"/>
  <c r="O47" i="1"/>
  <c r="O54" i="1"/>
  <c r="O61" i="1"/>
  <c r="O68" i="1"/>
  <c r="O75" i="1"/>
  <c r="O82" i="1"/>
  <c r="O89" i="1"/>
  <c r="O96" i="1"/>
  <c r="O103" i="1"/>
  <c r="O110" i="1"/>
  <c r="O117" i="1"/>
  <c r="O124" i="1"/>
  <c r="O131" i="1"/>
  <c r="O138" i="1"/>
  <c r="O145" i="1"/>
  <c r="O152" i="1"/>
  <c r="O159" i="1"/>
  <c r="O166" i="1"/>
  <c r="O173" i="1"/>
  <c r="O180" i="1"/>
  <c r="O187" i="1"/>
  <c r="O194" i="1"/>
  <c r="O201" i="1"/>
  <c r="O208" i="1"/>
  <c r="I211" i="1"/>
  <c r="O16" i="1"/>
  <c r="O37" i="1"/>
  <c r="O51" i="1"/>
  <c r="O7" i="1"/>
  <c r="O14" i="1"/>
  <c r="O21" i="1"/>
  <c r="O28" i="1"/>
  <c r="O35" i="1"/>
  <c r="O42" i="1"/>
  <c r="O49" i="1"/>
  <c r="O56" i="1"/>
  <c r="O63" i="1"/>
  <c r="O70" i="1"/>
  <c r="O77" i="1"/>
  <c r="O84" i="1"/>
  <c r="O91" i="1"/>
  <c r="O98" i="1"/>
  <c r="O105" i="1"/>
  <c r="O112" i="1"/>
  <c r="O119" i="1"/>
  <c r="O126" i="1"/>
  <c r="O133" i="1"/>
  <c r="O140" i="1"/>
  <c r="O147" i="1"/>
  <c r="O154" i="1"/>
  <c r="O161" i="1"/>
  <c r="O168" i="1"/>
  <c r="O175" i="1"/>
  <c r="O182" i="1"/>
  <c r="O189" i="1"/>
  <c r="O196" i="1"/>
  <c r="O203" i="1"/>
  <c r="O210" i="1"/>
  <c r="O11" i="1"/>
  <c r="O18" i="1"/>
  <c r="O25" i="1"/>
  <c r="O32" i="1"/>
  <c r="Q5" i="1"/>
  <c r="P205" i="1"/>
  <c r="P198" i="1"/>
  <c r="P191" i="1"/>
  <c r="P184" i="1"/>
  <c r="P177" i="1"/>
  <c r="P170" i="1"/>
  <c r="P163" i="1"/>
  <c r="P156" i="1"/>
  <c r="P149" i="1"/>
  <c r="P142" i="1"/>
  <c r="P135" i="1"/>
  <c r="P128" i="1"/>
  <c r="P121" i="1"/>
  <c r="P114" i="1"/>
  <c r="P107" i="1"/>
  <c r="P100" i="1"/>
  <c r="P93" i="1"/>
  <c r="P86" i="1"/>
  <c r="P79" i="1"/>
  <c r="P72" i="1"/>
  <c r="P65" i="1"/>
  <c r="P58" i="1"/>
  <c r="Q49" i="1"/>
  <c r="P42" i="1"/>
  <c r="P34" i="1"/>
  <c r="O24" i="1"/>
  <c r="P13" i="1"/>
  <c r="P5" i="1"/>
  <c r="O205" i="1"/>
  <c r="O198" i="1"/>
  <c r="O191" i="1"/>
  <c r="O184" i="1"/>
  <c r="O177" i="1"/>
  <c r="O170" i="1"/>
  <c r="O163" i="1"/>
  <c r="O156" i="1"/>
  <c r="O149" i="1"/>
  <c r="O142" i="1"/>
  <c r="O135" i="1"/>
  <c r="O128" i="1"/>
  <c r="O121" i="1"/>
  <c r="O114" i="1"/>
  <c r="O107" i="1"/>
  <c r="O100" i="1"/>
  <c r="O93" i="1"/>
  <c r="O86" i="1"/>
  <c r="O79" i="1"/>
  <c r="O72" i="1"/>
  <c r="O65" i="1"/>
  <c r="O58" i="1"/>
  <c r="P49" i="1"/>
  <c r="O34" i="1"/>
  <c r="O13" i="1"/>
  <c r="R7" i="1"/>
  <c r="R14" i="1"/>
  <c r="R21" i="1"/>
  <c r="R28" i="1"/>
  <c r="R35" i="1"/>
  <c r="R42" i="1"/>
  <c r="R49" i="1"/>
  <c r="R56" i="1"/>
  <c r="R63" i="1"/>
  <c r="R70" i="1"/>
  <c r="R77" i="1"/>
  <c r="R84" i="1"/>
  <c r="R91" i="1"/>
  <c r="R98" i="1"/>
  <c r="R105" i="1"/>
  <c r="R112" i="1"/>
  <c r="R119" i="1"/>
  <c r="R126" i="1"/>
  <c r="R133" i="1"/>
  <c r="R140" i="1"/>
  <c r="R147" i="1"/>
  <c r="R154" i="1"/>
  <c r="R161" i="1"/>
  <c r="R168" i="1"/>
  <c r="R175" i="1"/>
  <c r="R182" i="1"/>
  <c r="R189" i="1"/>
  <c r="R196" i="1"/>
  <c r="R203" i="1"/>
  <c r="R210" i="1"/>
  <c r="R22" i="1"/>
  <c r="R43" i="1"/>
  <c r="R64" i="1"/>
  <c r="R85" i="1"/>
  <c r="R92" i="1"/>
  <c r="R113" i="1"/>
  <c r="R134" i="1"/>
  <c r="R162" i="1"/>
  <c r="R183" i="1"/>
  <c r="R204" i="1"/>
  <c r="R211" i="1"/>
  <c r="R11" i="1"/>
  <c r="R18" i="1"/>
  <c r="R25" i="1"/>
  <c r="R32" i="1"/>
  <c r="R39" i="1"/>
  <c r="R46" i="1"/>
  <c r="R53" i="1"/>
  <c r="R60" i="1"/>
  <c r="R67" i="1"/>
  <c r="R74" i="1"/>
  <c r="R81" i="1"/>
  <c r="R88" i="1"/>
  <c r="R95" i="1"/>
  <c r="R102" i="1"/>
  <c r="R109" i="1"/>
  <c r="R116" i="1"/>
  <c r="R123" i="1"/>
  <c r="R130" i="1"/>
  <c r="R137" i="1"/>
  <c r="R144" i="1"/>
  <c r="R151" i="1"/>
  <c r="R158" i="1"/>
  <c r="R165" i="1"/>
  <c r="R172" i="1"/>
  <c r="R179" i="1"/>
  <c r="R186" i="1"/>
  <c r="R193" i="1"/>
  <c r="R200" i="1"/>
  <c r="R207" i="1"/>
  <c r="R8" i="1"/>
  <c r="R29" i="1"/>
  <c r="R50" i="1"/>
  <c r="R71" i="1"/>
  <c r="R99" i="1"/>
  <c r="R120" i="1"/>
  <c r="R148" i="1"/>
  <c r="R176" i="1"/>
  <c r="R197" i="1"/>
  <c r="R15" i="1"/>
  <c r="R36" i="1"/>
  <c r="R57" i="1"/>
  <c r="R78" i="1"/>
  <c r="R106" i="1"/>
  <c r="R127" i="1"/>
  <c r="R141" i="1"/>
  <c r="R155" i="1"/>
  <c r="R169" i="1"/>
  <c r="R190" i="1"/>
  <c r="R6" i="1"/>
  <c r="R13" i="1"/>
  <c r="R20" i="1"/>
  <c r="R27" i="1"/>
  <c r="R34" i="1"/>
  <c r="R41" i="1"/>
  <c r="R48" i="1"/>
  <c r="R55" i="1"/>
  <c r="R62" i="1"/>
  <c r="R69" i="1"/>
  <c r="R76" i="1"/>
  <c r="R83" i="1"/>
  <c r="R90" i="1"/>
  <c r="R97" i="1"/>
  <c r="R104" i="1"/>
  <c r="R111" i="1"/>
  <c r="R118" i="1"/>
  <c r="R125" i="1"/>
  <c r="R132" i="1"/>
  <c r="R139" i="1"/>
  <c r="R146" i="1"/>
  <c r="R153" i="1"/>
  <c r="R160" i="1"/>
  <c r="R167" i="1"/>
  <c r="R174" i="1"/>
  <c r="R181" i="1"/>
  <c r="R188" i="1"/>
  <c r="R195" i="1"/>
  <c r="R202" i="1"/>
  <c r="R209" i="1"/>
  <c r="R10" i="1"/>
  <c r="R17" i="1"/>
  <c r="Q11" i="1"/>
  <c r="Q18" i="1"/>
  <c r="Q25" i="1"/>
  <c r="Q32" i="1"/>
  <c r="Q39" i="1"/>
  <c r="Q46" i="1"/>
  <c r="Q53" i="1"/>
  <c r="Q60" i="1"/>
  <c r="Q67" i="1"/>
  <c r="Q74" i="1"/>
  <c r="Q81" i="1"/>
  <c r="Q88" i="1"/>
  <c r="Q95" i="1"/>
  <c r="Q102" i="1"/>
  <c r="Q109" i="1"/>
  <c r="Q116" i="1"/>
  <c r="Q123" i="1"/>
  <c r="Q130" i="1"/>
  <c r="Q137" i="1"/>
  <c r="Q144" i="1"/>
  <c r="Q151" i="1"/>
  <c r="Q158" i="1"/>
  <c r="Q165" i="1"/>
  <c r="Q172" i="1"/>
  <c r="Q179" i="1"/>
  <c r="Q186" i="1"/>
  <c r="Q193" i="1"/>
  <c r="Q200" i="1"/>
  <c r="Q207" i="1"/>
  <c r="Q12" i="1"/>
  <c r="Q33" i="1"/>
  <c r="Q54" i="1"/>
  <c r="Q19" i="1"/>
  <c r="Q40" i="1"/>
  <c r="Q8" i="1"/>
  <c r="Q15" i="1"/>
  <c r="Q22" i="1"/>
  <c r="Q29" i="1"/>
  <c r="Q36" i="1"/>
  <c r="Q43" i="1"/>
  <c r="Q50" i="1"/>
  <c r="Q57" i="1"/>
  <c r="Q64" i="1"/>
  <c r="Q71" i="1"/>
  <c r="Q78" i="1"/>
  <c r="Q85" i="1"/>
  <c r="Q92" i="1"/>
  <c r="Q99" i="1"/>
  <c r="Q106" i="1"/>
  <c r="Q113" i="1"/>
  <c r="Q120" i="1"/>
  <c r="Q127" i="1"/>
  <c r="Q134" i="1"/>
  <c r="Q141" i="1"/>
  <c r="Q148" i="1"/>
  <c r="Q155" i="1"/>
  <c r="Q162" i="1"/>
  <c r="Q169" i="1"/>
  <c r="Q176" i="1"/>
  <c r="Q183" i="1"/>
  <c r="Q190" i="1"/>
  <c r="Q197" i="1"/>
  <c r="Q204" i="1"/>
  <c r="Q211" i="1"/>
  <c r="Q26" i="1"/>
  <c r="Q10" i="1"/>
  <c r="Q17" i="1"/>
  <c r="Q24" i="1"/>
  <c r="Q31" i="1"/>
  <c r="Q38" i="1"/>
  <c r="Q45" i="1"/>
  <c r="Q52" i="1"/>
  <c r="Q59" i="1"/>
  <c r="Q66" i="1"/>
  <c r="Q73" i="1"/>
  <c r="Q80" i="1"/>
  <c r="Q87" i="1"/>
  <c r="Q94" i="1"/>
  <c r="Q101" i="1"/>
  <c r="Q108" i="1"/>
  <c r="Q115" i="1"/>
  <c r="Q122" i="1"/>
  <c r="Q129" i="1"/>
  <c r="Q136" i="1"/>
  <c r="Q143" i="1"/>
  <c r="Q150" i="1"/>
  <c r="Q157" i="1"/>
  <c r="Q164" i="1"/>
  <c r="Q171" i="1"/>
  <c r="Q178" i="1"/>
  <c r="Q185" i="1"/>
  <c r="Q192" i="1"/>
  <c r="Q199" i="1"/>
  <c r="Q206" i="1"/>
  <c r="Q7" i="1"/>
  <c r="Q14" i="1"/>
  <c r="Q21" i="1"/>
  <c r="Q28" i="1"/>
  <c r="L211" i="1"/>
  <c r="Q210" i="1"/>
  <c r="Q203" i="1"/>
  <c r="Q196" i="1"/>
  <c r="Q189" i="1"/>
  <c r="Q182" i="1"/>
  <c r="Q175" i="1"/>
  <c r="Q168" i="1"/>
  <c r="Q161" i="1"/>
  <c r="Q154" i="1"/>
  <c r="Q147" i="1"/>
  <c r="Q140" i="1"/>
  <c r="Q133" i="1"/>
  <c r="Q126" i="1"/>
  <c r="Q119" i="1"/>
  <c r="Q112" i="1"/>
  <c r="Q105" i="1"/>
  <c r="Q98" i="1"/>
  <c r="Q91" i="1"/>
  <c r="Q84" i="1"/>
  <c r="Q77" i="1"/>
  <c r="Q70" i="1"/>
  <c r="Q63" i="1"/>
  <c r="Q56" i="1"/>
  <c r="Q48" i="1"/>
  <c r="P41" i="1"/>
  <c r="R33" i="1"/>
  <c r="Q23" i="1"/>
  <c r="R12" i="1"/>
  <c r="R82" i="4"/>
  <c r="R75" i="4"/>
  <c r="R68" i="4"/>
  <c r="R61" i="4"/>
  <c r="R54" i="4"/>
  <c r="R47" i="4"/>
  <c r="R40" i="4"/>
  <c r="R33" i="4"/>
  <c r="R26" i="4"/>
  <c r="R19" i="4"/>
  <c r="R12" i="4"/>
  <c r="S64" i="4"/>
  <c r="S43" i="4"/>
  <c r="S36" i="4"/>
  <c r="S29" i="4"/>
  <c r="S22" i="4"/>
  <c r="S15" i="4"/>
  <c r="S8" i="4"/>
  <c r="S57" i="4"/>
  <c r="S5" i="4"/>
  <c r="R78" i="4"/>
  <c r="R71" i="4"/>
  <c r="R64" i="4"/>
  <c r="R57" i="4"/>
  <c r="R50" i="4"/>
  <c r="R43" i="4"/>
  <c r="R36" i="4"/>
  <c r="R29" i="4"/>
  <c r="R22" i="4"/>
  <c r="R15" i="4"/>
  <c r="R8" i="4"/>
  <c r="R5" i="4"/>
  <c r="S81" i="4"/>
  <c r="S74" i="4"/>
  <c r="S67" i="4"/>
  <c r="S39" i="4"/>
  <c r="S25" i="4"/>
  <c r="S18" i="4"/>
  <c r="S11" i="4"/>
  <c r="R11" i="4"/>
  <c r="S7" i="4"/>
  <c r="R81" i="4"/>
  <c r="R67" i="4"/>
  <c r="R53" i="4"/>
  <c r="R39" i="4"/>
  <c r="R18" i="4"/>
  <c r="S56" i="4"/>
  <c r="S28" i="4"/>
  <c r="S21" i="4"/>
  <c r="J76" i="4"/>
  <c r="R84" i="4"/>
  <c r="R77" i="4"/>
  <c r="R70" i="4"/>
  <c r="R63" i="4"/>
  <c r="R56" i="4"/>
  <c r="R49" i="4"/>
  <c r="R42" i="4"/>
  <c r="R35" i="4"/>
  <c r="R28" i="4"/>
  <c r="R21" i="4"/>
  <c r="R14" i="4"/>
  <c r="R7" i="4"/>
  <c r="R74" i="4"/>
  <c r="R60" i="4"/>
  <c r="R46" i="4"/>
  <c r="R32" i="4"/>
  <c r="R25" i="4"/>
  <c r="S77" i="4"/>
  <c r="S63" i="4"/>
  <c r="S49" i="4"/>
  <c r="K76" i="4"/>
  <c r="S80" i="4"/>
  <c r="S66" i="4"/>
  <c r="S59" i="4"/>
  <c r="S52" i="4"/>
  <c r="S45" i="4"/>
  <c r="S38" i="4"/>
  <c r="S31" i="4"/>
  <c r="S24" i="4"/>
  <c r="S17" i="4"/>
  <c r="S10" i="4"/>
  <c r="R80" i="4"/>
  <c r="R73" i="4"/>
  <c r="R66" i="4"/>
  <c r="R59" i="4"/>
  <c r="R52" i="4"/>
  <c r="R45" i="4"/>
  <c r="R38" i="4"/>
  <c r="R31" i="4"/>
  <c r="R24" i="4"/>
  <c r="R17" i="4"/>
  <c r="R10" i="4"/>
  <c r="J84" i="4"/>
  <c r="R83" i="4"/>
  <c r="R76" i="4"/>
  <c r="R69" i="4"/>
  <c r="R62" i="4"/>
  <c r="R55" i="4"/>
  <c r="R48" i="4"/>
  <c r="R41" i="4"/>
  <c r="R34" i="4"/>
  <c r="R27" i="4"/>
  <c r="R20" i="4"/>
  <c r="R13" i="4"/>
  <c r="R6" i="4"/>
  <c r="K84" i="4"/>
  <c r="S79" i="4"/>
  <c r="S72" i="4"/>
  <c r="S65" i="4"/>
  <c r="S37" i="4"/>
  <c r="S23" i="4"/>
  <c r="S16" i="4"/>
  <c r="L84" i="4"/>
  <c r="R79" i="4"/>
  <c r="R72" i="4"/>
  <c r="R65" i="4"/>
  <c r="R58" i="4"/>
  <c r="R51" i="4"/>
  <c r="R44" i="4"/>
  <c r="R37" i="4"/>
  <c r="R30" i="4"/>
  <c r="R23" i="4"/>
  <c r="R16" i="4"/>
  <c r="S9" i="4" l="1"/>
  <c r="M84" i="4"/>
  <c r="S27" i="4"/>
  <c r="S40" i="4"/>
  <c r="S61" i="4"/>
  <c r="S30" i="4"/>
  <c r="S73" i="4"/>
  <c r="S42" i="4"/>
  <c r="S32" i="4"/>
  <c r="S50" i="4"/>
  <c r="S19" i="4"/>
  <c r="S44" i="4"/>
  <c r="S70" i="4"/>
  <c r="S46" i="4"/>
  <c r="S71" i="4"/>
  <c r="S13" i="4"/>
  <c r="S6" i="4"/>
  <c r="S51" i="4"/>
  <c r="S14" i="4"/>
  <c r="S84" i="4"/>
  <c r="S53" i="4"/>
  <c r="S78" i="4"/>
  <c r="S41" i="4"/>
  <c r="S33" i="4"/>
  <c r="S58" i="4"/>
  <c r="S35" i="4"/>
  <c r="S60" i="4"/>
  <c r="S20" i="4"/>
</calcChain>
</file>

<file path=xl/sharedStrings.xml><?xml version="1.0" encoding="utf-8"?>
<sst xmlns="http://schemas.openxmlformats.org/spreadsheetml/2006/main" count="2232" uniqueCount="527">
  <si>
    <t>U.S.S.R.</t>
  </si>
  <si>
    <t>Not Stated</t>
  </si>
  <si>
    <t>Humanitarian</t>
  </si>
  <si>
    <t>Family</t>
  </si>
  <si>
    <t>USA</t>
  </si>
  <si>
    <t>Skilled</t>
  </si>
  <si>
    <t/>
  </si>
  <si>
    <t>Total</t>
  </si>
  <si>
    <t>Afghanistan</t>
  </si>
  <si>
    <t>Albania</t>
  </si>
  <si>
    <t>Algeria</t>
  </si>
  <si>
    <t>American Samoa</t>
  </si>
  <si>
    <t>Angola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</si>
  <si>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</si>
  <si>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</si>
  <si>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</si>
  <si>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</si>
  <si>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</si>
  <si>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</si>
  <si>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</si>
  <si>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</si>
  <si>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</si>
  <si>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</si>
  <si>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</si>
  <si>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Benin</t>
  </si>
  <si>
    <t>Bhutan</t>
  </si>
  <si>
    <t>Bolivia</t>
  </si>
  <si>
    <t>Botswana</t>
  </si>
  <si>
    <t>Brazil</t>
  </si>
  <si>
    <t>Britain</t>
  </si>
  <si>
    <t>British Depend Terr Citizen</t>
  </si>
  <si>
    <t>Bulgaria</t>
  </si>
  <si>
    <t>Burma</t>
  </si>
  <si>
    <t>Burundi</t>
  </si>
  <si>
    <t>Cambodia</t>
  </si>
  <si>
    <t>Cameroon</t>
  </si>
  <si>
    <t>Canada</t>
  </si>
  <si>
    <t>Cayman Islands</t>
  </si>
  <si>
    <t>Chad</t>
  </si>
  <si>
    <t>Chile</t>
  </si>
  <si>
    <t>China</t>
  </si>
  <si>
    <t>China (So Stated)</t>
  </si>
  <si>
    <t>Christmas Island</t>
  </si>
  <si>
    <t>Colombia</t>
  </si>
  <si>
    <t>Congo, Dem</t>
  </si>
  <si>
    <t>Costa Rica</t>
  </si>
  <si>
    <t>Cote D'Ivoire</t>
  </si>
  <si>
    <t>Croatia</t>
  </si>
  <si>
    <t>Cuba</t>
  </si>
  <si>
    <t>Cyprus</t>
  </si>
  <si>
    <t>Czech Republic</t>
  </si>
  <si>
    <t>Czechoslovakia</t>
  </si>
  <si>
    <t>Denmark</t>
  </si>
  <si>
    <t>Djibouti</t>
  </si>
  <si>
    <t>Ecuador</t>
  </si>
  <si>
    <t>Egypt</t>
  </si>
  <si>
    <t>El Salvador</t>
  </si>
  <si>
    <t>England</t>
  </si>
  <si>
    <t>Equatorial Guinea</t>
  </si>
  <si>
    <t>Eritrea</t>
  </si>
  <si>
    <t>Estonia</t>
  </si>
  <si>
    <t>Ethiopia</t>
  </si>
  <si>
    <t>Fiji</t>
  </si>
  <si>
    <t>Finland</t>
  </si>
  <si>
    <t>France</t>
  </si>
  <si>
    <t>French Polynesia</t>
  </si>
  <si>
    <t>Gambia</t>
  </si>
  <si>
    <t>Gaza Strip</t>
  </si>
  <si>
    <t>Georgia</t>
  </si>
  <si>
    <t>Germany</t>
  </si>
  <si>
    <t>Ghana</t>
  </si>
  <si>
    <t>Greece</t>
  </si>
  <si>
    <t>Grenada</t>
  </si>
  <si>
    <t>Guam</t>
  </si>
  <si>
    <t>Guatemala</t>
  </si>
  <si>
    <t>Guernsey</t>
  </si>
  <si>
    <t>Guinea</t>
  </si>
  <si>
    <t>Honduras</t>
  </si>
  <si>
    <t>Hungary</t>
  </si>
  <si>
    <t>India</t>
  </si>
  <si>
    <t>Indonesia</t>
  </si>
  <si>
    <t>Iran</t>
  </si>
  <si>
    <t>Iraq</t>
  </si>
  <si>
    <t>Ireland (So Stated)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</si>
  <si>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</si>
  <si>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</si>
  <si>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</si>
  <si>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</si>
  <si>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</si>
  <si>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</si>
  <si>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</si>
  <si>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</si>
  <si>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Korea (So Stated)</t>
  </si>
  <si>
    <t>Korea, North</t>
  </si>
  <si>
    <t>Korea, South</t>
  </si>
  <si>
    <t>Kosovo</t>
  </si>
  <si>
    <t>Kuwait</t>
  </si>
  <si>
    <t>Kyrgyzstan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</si>
  <si>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</si>
  <si>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</si>
  <si>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</si>
  <si>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</si>
  <si>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</si>
  <si>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</si>
  <si>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</si>
  <si>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</si>
  <si>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</si>
  <si>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</si>
  <si>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</si>
  <si>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</si>
  <si>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</si>
  <si>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Mauritius</t>
  </si>
  <si>
    <t>Mayotte</t>
  </si>
  <si>
    <t>Mexico</t>
  </si>
  <si>
    <t>Micronesia</t>
  </si>
  <si>
    <t>Moldova</t>
  </si>
  <si>
    <t>Mongolia</t>
  </si>
  <si>
    <t>Morocco</t>
  </si>
  <si>
    <t>Mozambique</t>
  </si>
  <si>
    <t>Myanmar</t>
  </si>
  <si>
    <t>Namibia</t>
  </si>
  <si>
    <t>Nauru</t>
  </si>
  <si>
    <t>Nepal</t>
  </si>
  <si>
    <t>New Caledonia</t>
  </si>
  <si>
    <t>New Zealand</t>
  </si>
  <si>
    <t>Nicaragua</t>
  </si>
  <si>
    <t>Nigeria</t>
  </si>
  <si>
    <t>Northern Ireland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</si>
  <si>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</si>
  <si>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</si>
  <si>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</si>
  <si>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</si>
  <si>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</si>
  <si>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</si>
  <si>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</si>
  <si>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</si>
  <si>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</si>
  <si>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</si>
  <si>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</si>
  <si>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</si>
  <si>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Romania Pre 1/2/2002</t>
  </si>
  <si>
    <t>Rwanda</t>
  </si>
  <si>
    <t>Samoa</t>
  </si>
  <si>
    <t>Sao Tome And Principe</t>
  </si>
  <si>
    <t>Saudi Arabia</t>
  </si>
  <si>
    <t>Scotland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</si>
  <si>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</si>
  <si>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</si>
  <si>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</si>
  <si>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</si>
  <si>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</si>
  <si>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</si>
  <si>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</si>
  <si>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</si>
  <si>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</si>
  <si>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</si>
  <si>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</si>
  <si>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</si>
  <si>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 Vincent &amp; The Grenadines</t>
  </si>
  <si>
    <t>Sudan</t>
  </si>
  <si>
    <t>Swaziland</t>
  </si>
  <si>
    <t>Sweden</t>
  </si>
  <si>
    <t>Switzerland</t>
  </si>
  <si>
    <t>Taiwan</t>
  </si>
  <si>
    <t>Tajikistan</t>
  </si>
  <si>
    <t>Tanzania</t>
  </si>
  <si>
    <t>Thailand</t>
  </si>
  <si>
    <t>Tibet (So Stated)</t>
  </si>
  <si>
    <t>Timor, East</t>
  </si>
  <si>
    <t>Timor-Leste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</si>
  <si>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</si>
  <si>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</si>
  <si>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</si>
  <si>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</si>
  <si>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</si>
  <si>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</si>
  <si>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</si>
  <si>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Kingdom</t>
  </si>
  <si>
    <t>Unknown</t>
  </si>
  <si>
    <t>Uruguay</t>
  </si>
  <si>
    <t>Uzbekistan</t>
  </si>
  <si>
    <t>Vanuatu</t>
  </si>
  <si>
    <t>Venezuela</t>
  </si>
  <si>
    <t>Vietnam</t>
  </si>
  <si>
    <t>Wales</t>
  </si>
  <si>
    <t>Yugoslavia, Fed Republic Of</t>
  </si>
  <si>
    <t>Zaire</t>
  </si>
  <si>
    <t>Zambia</t>
  </si>
  <si>
    <t>Zimbabwe</t>
  </si>
  <si>
    <t>Arabic</t>
  </si>
  <si>
    <t>Dari</t>
  </si>
  <si>
    <t>Tamil</t>
  </si>
  <si>
    <t>Pashto</t>
  </si>
  <si>
    <t>Hazaragi</t>
  </si>
  <si>
    <t>English</t>
  </si>
  <si>
    <t>Farsi (Persian)</t>
  </si>
  <si>
    <t>Not stated</t>
  </si>
  <si>
    <t>Rohinga</t>
  </si>
  <si>
    <t>Swahili</t>
  </si>
  <si>
    <t>Farsi (Afghan)</t>
  </si>
  <si>
    <t>Karen</t>
  </si>
  <si>
    <t>Urdu</t>
  </si>
  <si>
    <t>Persian</t>
  </si>
  <si>
    <t>Bengali</t>
  </si>
  <si>
    <t>Not Recorded</t>
  </si>
  <si>
    <t>Spanish</t>
  </si>
  <si>
    <t>Tigrinya</t>
  </si>
  <si>
    <t>Malay</t>
  </si>
  <si>
    <t>Vietnamese</t>
  </si>
  <si>
    <t>Mandarin</t>
  </si>
  <si>
    <t>Somali</t>
  </si>
  <si>
    <t>Ukrainian</t>
  </si>
  <si>
    <t>Karen S'gaw</t>
  </si>
  <si>
    <t>Eastern Kayah</t>
  </si>
  <si>
    <t>Kurdish</t>
  </si>
  <si>
    <t>Chin Haka</t>
  </si>
  <si>
    <t>French</t>
  </si>
  <si>
    <t>Sinhalese</t>
  </si>
  <si>
    <t>Russian</t>
  </si>
  <si>
    <t>Assyrian</t>
  </si>
  <si>
    <t>Turkish</t>
  </si>
  <si>
    <t>Chin Teddim</t>
  </si>
  <si>
    <t>Tibetan</t>
  </si>
  <si>
    <t>Amharic</t>
  </si>
  <si>
    <t>Oromo</t>
  </si>
  <si>
    <t>Indonesian</t>
  </si>
  <si>
    <t>Punjabi</t>
  </si>
  <si>
    <t>Khmer</t>
  </si>
  <si>
    <t>Bembe</t>
  </si>
  <si>
    <t>Chin Falam</t>
  </si>
  <si>
    <t>Chin Zome</t>
  </si>
  <si>
    <t>Arabic, Sudanese Creole</t>
  </si>
  <si>
    <t>Tigre</t>
  </si>
  <si>
    <t>Fijian</t>
  </si>
  <si>
    <t>Chin</t>
  </si>
  <si>
    <t>Nepali</t>
  </si>
  <si>
    <t>Chinese, nec</t>
  </si>
  <si>
    <t>Anuak</t>
  </si>
  <si>
    <t>Thai</t>
  </si>
  <si>
    <t>Cantonese</t>
  </si>
  <si>
    <t>Hindi</t>
  </si>
  <si>
    <t>Kirundi / Nyarwandwa / Rundi</t>
  </si>
  <si>
    <t>Hebrew</t>
  </si>
  <si>
    <t>Chinese, nfd</t>
  </si>
  <si>
    <t>Dinka</t>
  </si>
  <si>
    <t>Shona</t>
  </si>
  <si>
    <t>Uygur / Uyghur</t>
  </si>
  <si>
    <t>Tok Pisin</t>
  </si>
  <si>
    <t>Nuer</t>
  </si>
  <si>
    <t>Chaldaean</t>
  </si>
  <si>
    <t>Kachin</t>
  </si>
  <si>
    <t>Fuliiru</t>
  </si>
  <si>
    <t>Zophei</t>
  </si>
  <si>
    <t>Lingala</t>
  </si>
  <si>
    <t>African Languages, nfd</t>
  </si>
  <si>
    <t>Chaldean Neo-Aramaic</t>
  </si>
  <si>
    <t>Karen Pwo</t>
  </si>
  <si>
    <t>Haka</t>
  </si>
  <si>
    <t>Afghan</t>
  </si>
  <si>
    <t>Papua New Guinea Papuan Languages, nec</t>
  </si>
  <si>
    <t>Solomon Islands Pijin</t>
  </si>
  <si>
    <t>Uzbek</t>
  </si>
  <si>
    <t>Filipino</t>
  </si>
  <si>
    <t>Albanian</t>
  </si>
  <si>
    <t>Lao</t>
  </si>
  <si>
    <t>Iranic, nfd</t>
  </si>
  <si>
    <t>Malayalam</t>
  </si>
  <si>
    <t>Sri Lankan</t>
  </si>
  <si>
    <t>Tongan</t>
  </si>
  <si>
    <t>Portuguese</t>
  </si>
  <si>
    <t>Gujarati</t>
  </si>
  <si>
    <t>Azeri</t>
  </si>
  <si>
    <t>Swedish</t>
  </si>
  <si>
    <t>Korean</t>
  </si>
  <si>
    <t>Cebuano</t>
  </si>
  <si>
    <t>Pakistani</t>
  </si>
  <si>
    <t>Inadequately dscrbd</t>
  </si>
  <si>
    <t>Yoruba</t>
  </si>
  <si>
    <t>Lisu</t>
  </si>
  <si>
    <t>Samoan</t>
  </si>
  <si>
    <t>Sindhi</t>
  </si>
  <si>
    <t>Igbo</t>
  </si>
  <si>
    <t>Afrikaans</t>
  </si>
  <si>
    <t>Italian</t>
  </si>
  <si>
    <t>Georgian</t>
  </si>
  <si>
    <t>Chin Mara</t>
  </si>
  <si>
    <t>Chin Zotong</t>
  </si>
  <si>
    <t>Armenian</t>
  </si>
  <si>
    <t>Telugu</t>
  </si>
  <si>
    <t>Hakka</t>
  </si>
  <si>
    <t>Tetum</t>
  </si>
  <si>
    <t>Krio</t>
  </si>
  <si>
    <t>Timorese</t>
  </si>
  <si>
    <t>Liberian English</t>
  </si>
  <si>
    <t>Kurdish (Sorani)</t>
  </si>
  <si>
    <t>Kikuyu</t>
  </si>
  <si>
    <t>Estonian</t>
  </si>
  <si>
    <t>Luganda / Ganda</t>
  </si>
  <si>
    <t>Chin Senthang</t>
  </si>
  <si>
    <t>Hausa</t>
  </si>
  <si>
    <t>Bisaya/Visaya</t>
  </si>
  <si>
    <t>Macedonian</t>
  </si>
  <si>
    <t>Danish</t>
  </si>
  <si>
    <t>Javanese</t>
  </si>
  <si>
    <t>Greek</t>
  </si>
  <si>
    <t>Akan</t>
  </si>
  <si>
    <t>Mongolian</t>
  </si>
  <si>
    <t>Twi (Akan)</t>
  </si>
  <si>
    <t>Bislama</t>
  </si>
  <si>
    <t>Karen Manumanaw</t>
  </si>
  <si>
    <t>Other Eastern Asian Languages, nec</t>
  </si>
  <si>
    <t>Tagalog</t>
  </si>
  <si>
    <t>Indian</t>
  </si>
  <si>
    <t>Polish</t>
  </si>
  <si>
    <t>Turkic, nec</t>
  </si>
  <si>
    <t>Romanian</t>
  </si>
  <si>
    <t>Turkmen</t>
  </si>
  <si>
    <t>Balochi</t>
  </si>
  <si>
    <t>Serbian</t>
  </si>
  <si>
    <t>Afar</t>
  </si>
  <si>
    <t>Kuku</t>
  </si>
  <si>
    <t>Oceanian Pidgins and Creoles, nfd</t>
  </si>
  <si>
    <t>Belorussian</t>
  </si>
  <si>
    <t>Shan</t>
  </si>
  <si>
    <t>Japanese</t>
  </si>
  <si>
    <t>German</t>
  </si>
  <si>
    <t>Dutch</t>
  </si>
  <si>
    <t>Czech</t>
  </si>
  <si>
    <t>Dzonkha</t>
  </si>
  <si>
    <t>Slovak</t>
  </si>
  <si>
    <t>Marathi</t>
  </si>
  <si>
    <t>Hungarian</t>
  </si>
  <si>
    <t>Kannada</t>
  </si>
  <si>
    <t>Lithuanian</t>
  </si>
  <si>
    <t>Finnish</t>
  </si>
  <si>
    <t>Norwegian</t>
  </si>
  <si>
    <t>Hmong</t>
  </si>
  <si>
    <t>Mauritian Creole</t>
  </si>
  <si>
    <t>Bosnian</t>
  </si>
  <si>
    <t>Croatian</t>
  </si>
  <si>
    <t>Bulgarian</t>
  </si>
  <si>
    <t>Slovene</t>
  </si>
  <si>
    <t>Catalan</t>
  </si>
  <si>
    <t>Kreole / Creole (African)</t>
  </si>
  <si>
    <t>Assamese</t>
  </si>
  <si>
    <t>Bikol</t>
  </si>
  <si>
    <t>Ilokano</t>
  </si>
  <si>
    <t>Mandingo</t>
  </si>
  <si>
    <t>Harari</t>
  </si>
  <si>
    <t>Kazakh</t>
  </si>
  <si>
    <t>Iranic, nec</t>
  </si>
  <si>
    <t>German and Related Languages, nfd</t>
  </si>
  <si>
    <t>Balinese</t>
  </si>
  <si>
    <t>Flemish</t>
  </si>
  <si>
    <t>Fullah</t>
  </si>
  <si>
    <t>Ga</t>
  </si>
  <si>
    <t>Dhivehi</t>
  </si>
  <si>
    <t>Konkani</t>
  </si>
  <si>
    <t>Dagbani</t>
  </si>
  <si>
    <t>Asante</t>
  </si>
  <si>
    <t>Tai, nfd</t>
  </si>
  <si>
    <t>Zulu</t>
  </si>
  <si>
    <t>Auslan</t>
  </si>
  <si>
    <t>Acehnese</t>
  </si>
  <si>
    <t>Maltese</t>
  </si>
  <si>
    <t>Indo-Aryan, nec</t>
  </si>
  <si>
    <t>Kashmiri</t>
  </si>
  <si>
    <t>Hokkien</t>
  </si>
  <si>
    <t>American Languages</t>
  </si>
  <si>
    <t>Madi</t>
  </si>
  <si>
    <t>Ndebele</t>
  </si>
  <si>
    <t>Pular / Fuuta Jalon</t>
  </si>
  <si>
    <t>Sign Languages, nec</t>
  </si>
  <si>
    <t>Tulu</t>
  </si>
  <si>
    <t>Sign Languages, nfd</t>
  </si>
  <si>
    <t>Middle Eastern Semitic Languages, nfd</t>
  </si>
  <si>
    <t>Oriya</t>
  </si>
  <si>
    <t>Frisian</t>
  </si>
  <si>
    <t>Pampangan</t>
  </si>
  <si>
    <t>Bari</t>
  </si>
  <si>
    <t>Tai, nec</t>
  </si>
  <si>
    <t>Basque</t>
  </si>
  <si>
    <t>Serbo-Croatian/Yugoslavian so described</t>
  </si>
  <si>
    <t>Tswana</t>
  </si>
  <si>
    <t>Other Southern Asian Languages, nec</t>
  </si>
  <si>
    <t>Irish</t>
  </si>
  <si>
    <t>Luo</t>
  </si>
  <si>
    <t>Wu</t>
  </si>
  <si>
    <t>Xhosa</t>
  </si>
  <si>
    <t>SOUTHEAST ASIAN LANGUAGES</t>
  </si>
  <si>
    <t>Wolof</t>
  </si>
  <si>
    <t>Punu</t>
  </si>
  <si>
    <t>Maru</t>
  </si>
  <si>
    <t>Nauruan</t>
  </si>
  <si>
    <t>Male</t>
  </si>
  <si>
    <t>Female</t>
  </si>
  <si>
    <t>Queenscliffe (B)</t>
  </si>
  <si>
    <t>Human-itarian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</si>
  <si>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</si>
  <si>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</si>
  <si>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</si>
  <si>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</si>
  <si>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</si>
  <si>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</si>
  <si>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</si>
  <si>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</si>
  <si>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</si>
  <si>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</si>
  <si>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</si>
  <si>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</si>
  <si>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</si>
  <si>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</si>
  <si>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</si>
  <si>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</si>
  <si>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</si>
  <si>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</si>
  <si>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</si>
  <si>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</si>
  <si>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</si>
  <si>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</si>
  <si>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</si>
  <si>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</si>
  <si>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</si>
  <si>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</si>
  <si>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</si>
  <si>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</si>
  <si>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</si>
  <si>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</si>
  <si>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</si>
  <si>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</si>
  <si>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</si>
  <si>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</si>
  <si>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</si>
  <si>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</si>
  <si>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</si>
  <si>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</si>
  <si>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</si>
  <si>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</si>
  <si>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</si>
  <si>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</si>
  <si>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</si>
  <si>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</si>
  <si>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</si>
  <si>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</si>
  <si>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</si>
  <si>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</si>
  <si>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</si>
  <si>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</si>
  <si>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</si>
  <si>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</si>
  <si>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</si>
  <si>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</si>
  <si>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</si>
  <si>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</si>
  <si>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</si>
  <si>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</si>
  <si>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</si>
  <si>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</si>
  <si>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</si>
  <si>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</si>
  <si>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</si>
  <si>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</si>
  <si>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</si>
  <si>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</si>
  <si>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</si>
  <si>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</si>
  <si>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</si>
  <si>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</si>
  <si>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</si>
  <si>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</si>
  <si>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</si>
  <si>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</si>
  <si>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</si>
  <si>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</si>
  <si>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</si>
  <si>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</si>
  <si>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NUMBER</t>
  </si>
  <si>
    <t>PERCENTAGES ACROSS ROWS</t>
  </si>
  <si>
    <t>PERCENTAGES DOWN COLUMNS</t>
  </si>
  <si>
    <t>Syria</t>
  </si>
  <si>
    <t>Ireland, Rep.</t>
  </si>
  <si>
    <t>UAE</t>
  </si>
  <si>
    <t>Russia</t>
  </si>
  <si>
    <t>Netherlands</t>
  </si>
  <si>
    <t>South Sudan</t>
  </si>
  <si>
    <t>Laos</t>
  </si>
  <si>
    <t>Yemen</t>
  </si>
  <si>
    <t>Macau</t>
  </si>
  <si>
    <t>Brunei</t>
  </si>
  <si>
    <t>Bosnia</t>
  </si>
  <si>
    <t>Dominica</t>
  </si>
  <si>
    <t>Macedonia</t>
  </si>
  <si>
    <t>Germany, Fed Rep</t>
  </si>
  <si>
    <t>Congo, Dem Rep.</t>
  </si>
  <si>
    <t>Congo, Rep.</t>
  </si>
  <si>
    <t>Hong Kong</t>
  </si>
  <si>
    <t>Burmese</t>
  </si>
  <si>
    <t>Other</t>
  </si>
  <si>
    <t>Kurdish (Feyli)</t>
  </si>
  <si>
    <t>Ilonggo</t>
  </si>
  <si>
    <t>Non-verbal</t>
  </si>
  <si>
    <t>v</t>
  </si>
  <si>
    <t>African L., nec</t>
  </si>
  <si>
    <t>Burmese &amp; Related</t>
  </si>
  <si>
    <t>Kinyarwanda</t>
  </si>
  <si>
    <t>Other SE Asian Langs.</t>
  </si>
  <si>
    <t>Burmese &amp; Related L., nec</t>
  </si>
  <si>
    <t>Source: Dept. Home Affairs. Accessed at: https://data.gov.au/data/dataset/settlement-reports/resource/f9669dbd-ea7e-4c93-a23c-ef1e3d9e0493</t>
  </si>
  <si>
    <t>Settlement in Victoria, by Birthplace and Stream, 2025/26</t>
  </si>
  <si>
    <r>
      <rPr>
        <sz val="10"/>
        <color rgb="FF008000"/>
        <rFont val="Wingdings"/>
        <charset val="2"/>
      </rPr>
      <t>H</t>
    </r>
    <r>
      <rPr>
        <sz val="10"/>
        <color rgb="FF008000"/>
        <rFont val="Aptos Narrow"/>
        <family val="2"/>
        <scheme val="minor"/>
      </rPr>
      <t xml:space="preserve"> Settlement Stream</t>
    </r>
  </si>
  <si>
    <t>Settlement in Victoria, by Spoken Language and Stream, 2025/26</t>
  </si>
  <si>
    <r>
      <rPr>
        <sz val="10"/>
        <color theme="3" tint="9.9978637043366805E-2"/>
        <rFont val="Wingdings"/>
        <charset val="2"/>
      </rPr>
      <t>H</t>
    </r>
    <r>
      <rPr>
        <sz val="10"/>
        <color theme="3" tint="9.9978637043366805E-2"/>
        <rFont val="Aptos Narrow"/>
        <family val="2"/>
        <scheme val="minor"/>
      </rPr>
      <t xml:space="preserve"> Settlement Stream</t>
    </r>
  </si>
  <si>
    <r>
      <rPr>
        <sz val="10"/>
        <color theme="1" tint="0.34998626667073579"/>
        <rFont val="Wingdings"/>
        <charset val="2"/>
      </rPr>
      <t>H</t>
    </r>
    <r>
      <rPr>
        <sz val="10"/>
        <color theme="1" tint="0.34998626667073579"/>
        <rFont val="Aptos Narrow"/>
        <family val="2"/>
        <scheme val="minor"/>
      </rPr>
      <t xml:space="preserve"> Settlement Stream</t>
    </r>
  </si>
  <si>
    <t>Settlement in Victoria, by Municipality and Stream, 2025/26</t>
  </si>
  <si>
    <t>Settlement in Victoria, by Gender and Stream, 2025/26</t>
  </si>
  <si>
    <t>Number</t>
  </si>
  <si>
    <t>Migration Stream, by Municipality</t>
  </si>
  <si>
    <t>Poor/Nil English Fluency, by Migration Stream*</t>
  </si>
  <si>
    <t>Per cent</t>
  </si>
  <si>
    <t>*  excluding where fluency was not recorded</t>
  </si>
  <si>
    <t>Family Reunion</t>
  </si>
  <si>
    <t>Other Variables: Settlement in Victoria, 2025/26</t>
  </si>
  <si>
    <t>NUMBERS</t>
  </si>
  <si>
    <t>COLUMN PERCENTAGES</t>
  </si>
  <si>
    <t>Palestinian Auth.</t>
  </si>
  <si>
    <t>PNG</t>
  </si>
  <si>
    <t>Central Af. Rep.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</si>
</sst>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4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rgb="FFFFFF00"/>
      <name val="Aptos Narrow"/>
      <family val="2"/>
      <scheme val="minor"/>
    </font>
    <font>
      <b/>
      <sz val="9"/>
      <color rgb="FFFFFF00"/>
      <name val="Aptos Narrow"/>
      <family val="2"/>
      <scheme val="minor"/>
    </font>
    <font>
      <sz val="8"/>
      <color theme="1"/>
      <name val="Calibri"/>
      <family val="2"/>
    </font>
    <font>
      <b/>
      <sz val="10"/>
      <color rgb="FF008000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0"/>
      <color theme="4" tint="-0.249977111117893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7"/>
      <color theme="0"/>
      <name val="Aptos Narrow"/>
      <family val="2"/>
      <scheme val="minor"/>
    </font>
    <font>
      <sz val="8"/>
      <color theme="0"/>
      <name val="Calibri"/>
      <family val="2"/>
    </font>
    <font>
      <sz val="18"/>
      <color rgb="FF008000"/>
      <name val="Garamond"/>
      <family val="1"/>
    </font>
    <font>
      <sz val="10"/>
      <color rgb="FF008000"/>
      <name val="Aptos Narrow"/>
      <family val="2"/>
      <charset val="2"/>
      <scheme val="minor"/>
    </font>
    <font>
      <sz val="10"/>
      <color rgb="FF008000"/>
      <name val="Wingdings"/>
      <charset val="2"/>
    </font>
    <font>
      <sz val="10"/>
      <color rgb="FF008000"/>
      <name val="Aptos Narrow"/>
      <family val="2"/>
      <scheme val="minor"/>
    </font>
    <font>
      <sz val="18"/>
      <color theme="3" tint="9.9978637043366805E-2"/>
      <name val="Garamond"/>
      <family val="1"/>
    </font>
    <font>
      <sz val="10"/>
      <color theme="3" tint="9.9978637043366805E-2"/>
      <name val="Aptos Narrow"/>
      <family val="2"/>
      <charset val="2"/>
      <scheme val="minor"/>
    </font>
    <font>
      <sz val="10"/>
      <color theme="3" tint="9.9978637043366805E-2"/>
      <name val="Wingdings"/>
      <charset val="2"/>
    </font>
    <font>
      <sz val="10"/>
      <color theme="3" tint="9.9978637043366805E-2"/>
      <name val="Aptos Narrow"/>
      <family val="2"/>
      <scheme val="minor"/>
    </font>
    <font>
      <sz val="10"/>
      <color theme="1" tint="0.34998626667073579"/>
      <name val="Aptos Narrow"/>
      <family val="2"/>
      <charset val="2"/>
      <scheme val="minor"/>
    </font>
    <font>
      <sz val="10"/>
      <color theme="1" tint="0.34998626667073579"/>
      <name val="Wingdings"/>
      <charset val="2"/>
    </font>
    <font>
      <sz val="10"/>
      <color theme="1" tint="0.34998626667073579"/>
      <name val="Aptos Narrow"/>
      <family val="2"/>
      <scheme val="minor"/>
    </font>
    <font>
      <sz val="18"/>
      <color theme="1" tint="0.249977111117893"/>
      <name val="Garamond"/>
      <family val="1"/>
    </font>
    <font>
      <sz val="16"/>
      <color theme="5" tint="-0.249977111117893"/>
      <name val="Garamond"/>
      <family val="1"/>
    </font>
    <font>
      <sz val="6"/>
      <color theme="0"/>
      <name val="Aptos Narrow"/>
      <family val="2"/>
      <scheme val="minor"/>
    </font>
    <font>
      <b/>
      <sz val="11"/>
      <color theme="9" tint="-0.499984740745262"/>
      <name val="Aptos Narrow"/>
      <family val="2"/>
      <scheme val="minor"/>
    </font>
    <font>
      <sz val="6"/>
      <color theme="1"/>
      <name val="Aptos Narrow"/>
      <family val="2"/>
      <scheme val="minor"/>
    </font>
    <font>
      <sz val="9"/>
      <color theme="9" tint="-0.499984740745262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6"/>
      <color theme="7" tint="-0.499984740745262"/>
      <name val="Garamond"/>
      <family val="1"/>
    </font>
    <font>
      <sz val="10"/>
      <color theme="5" tint="-0.24997711111789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0" fillId="0" borderId="0" xfId="0" applyFont="1"/>
    <xf numFmtId="0" fontId="11" fillId="0" borderId="0" xfId="0" applyFont="1"/>
    <xf numFmtId="0" fontId="10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3" fontId="0" fillId="0" borderId="0" xfId="0" applyNumberFormat="1" applyProtection="1">
      <protection hidden="1"/>
    </xf>
    <xf numFmtId="0" fontId="15" fillId="0" borderId="0" xfId="0" applyFont="1" applyProtection="1">
      <protection hidden="1"/>
    </xf>
    <xf numFmtId="0" fontId="6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3" fontId="3" fillId="2" borderId="0" xfId="0" applyNumberFormat="1" applyFont="1" applyFill="1" applyAlignment="1" applyProtection="1">
      <alignment horizontal="center" vertical="center" wrapText="1"/>
      <protection hidden="1"/>
    </xf>
    <xf numFmtId="0" fontId="11" fillId="0" borderId="0" xfId="0" applyFont="1" applyProtection="1">
      <protection hidden="1"/>
    </xf>
    <xf numFmtId="0" fontId="12" fillId="0" borderId="0" xfId="0" applyFont="1" applyAlignment="1" applyProtection="1">
      <alignment horizontal="center" vertical="center"/>
      <protection hidden="1"/>
    </xf>
    <xf numFmtId="3" fontId="2" fillId="0" borderId="1" xfId="0" applyNumberFormat="1" applyFont="1" applyBorder="1" applyProtection="1">
      <protection hidden="1"/>
    </xf>
    <xf numFmtId="164" fontId="2" fillId="0" borderId="1" xfId="0" applyNumberFormat="1" applyFont="1" applyBorder="1" applyProtection="1">
      <protection hidden="1"/>
    </xf>
    <xf numFmtId="0" fontId="12" fillId="0" borderId="0" xfId="0" applyFont="1" applyProtection="1">
      <protection hidden="1"/>
    </xf>
    <xf numFmtId="3" fontId="11" fillId="0" borderId="0" xfId="0" applyNumberFormat="1" applyFont="1" applyProtection="1">
      <protection hidden="1"/>
    </xf>
    <xf numFmtId="3" fontId="2" fillId="0" borderId="3" xfId="0" applyNumberFormat="1" applyFont="1" applyBorder="1" applyProtection="1">
      <protection hidden="1"/>
    </xf>
    <xf numFmtId="3" fontId="1" fillId="7" borderId="2" xfId="0" applyNumberFormat="1" applyFont="1" applyFill="1" applyBorder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7" fillId="0" borderId="0" xfId="0" applyFont="1" applyProtection="1">
      <protection hidden="1"/>
    </xf>
    <xf numFmtId="3" fontId="7" fillId="0" borderId="0" xfId="0" applyNumberFormat="1" applyFont="1" applyProtection="1">
      <protection hidden="1"/>
    </xf>
    <xf numFmtId="3" fontId="8" fillId="0" borderId="0" xfId="0" applyNumberFormat="1" applyFont="1" applyProtection="1">
      <protection hidden="1"/>
    </xf>
    <xf numFmtId="0" fontId="3" fillId="3" borderId="0" xfId="0" applyFont="1" applyFill="1" applyAlignment="1" applyProtection="1">
      <alignment vertical="center" wrapText="1"/>
      <protection hidden="1"/>
    </xf>
    <xf numFmtId="0" fontId="3" fillId="3" borderId="0" xfId="0" applyFont="1" applyFill="1" applyAlignment="1" applyProtection="1">
      <alignment horizontal="center" vertical="center" wrapText="1"/>
      <protection hidden="1"/>
    </xf>
    <xf numFmtId="3" fontId="3" fillId="3" borderId="0" xfId="0" applyNumberFormat="1" applyFont="1" applyFill="1" applyAlignment="1" applyProtection="1">
      <alignment horizontal="center" vertical="center" wrapText="1"/>
      <protection hidden="1"/>
    </xf>
    <xf numFmtId="0" fontId="2" fillId="0" borderId="1" xfId="0" applyFont="1" applyBorder="1" applyProtection="1">
      <protection hidden="1"/>
    </xf>
    <xf numFmtId="0" fontId="13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12" fillId="0" borderId="0" xfId="0" applyFont="1" applyAlignment="1" applyProtection="1">
      <alignment horizontal="center" vertical="center"/>
      <protection locked="0" hidden="1"/>
    </xf>
    <xf numFmtId="0" fontId="3" fillId="6" borderId="0" xfId="0" applyFont="1" applyFill="1" applyAlignment="1" applyProtection="1">
      <alignment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3" fontId="3" fillId="6" borderId="0" xfId="0" applyNumberFormat="1" applyFont="1" applyFill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26" fillId="0" borderId="0" xfId="0" applyFont="1" applyProtection="1">
      <protection hidden="1"/>
    </xf>
    <xf numFmtId="3" fontId="2" fillId="0" borderId="1" xfId="0" applyNumberFormat="1" applyFont="1" applyBorder="1" applyAlignment="1" applyProtection="1">
      <alignment horizontal="right" indent="2"/>
      <protection hidden="1"/>
    </xf>
    <xf numFmtId="0" fontId="1" fillId="5" borderId="1" xfId="0" applyFont="1" applyFill="1" applyBorder="1" applyProtection="1">
      <protection hidden="1"/>
    </xf>
    <xf numFmtId="0" fontId="1" fillId="5" borderId="1" xfId="0" applyFont="1" applyFill="1" applyBorder="1" applyAlignment="1" applyProtection="1">
      <alignment horizontal="right" indent="2"/>
      <protection hidden="1"/>
    </xf>
    <xf numFmtId="3" fontId="1" fillId="5" borderId="1" xfId="0" applyNumberFormat="1" applyFont="1" applyFill="1" applyBorder="1" applyAlignment="1" applyProtection="1">
      <alignment horizontal="right" indent="2"/>
      <protection hidden="1"/>
    </xf>
    <xf numFmtId="1" fontId="2" fillId="0" borderId="1" xfId="0" applyNumberFormat="1" applyFont="1" applyBorder="1" applyAlignment="1" applyProtection="1">
      <alignment horizontal="right" indent="2"/>
      <protection hidden="1"/>
    </xf>
    <xf numFmtId="0" fontId="27" fillId="0" borderId="0" xfId="0" applyFont="1" applyProtection="1">
      <protection hidden="1"/>
    </xf>
    <xf numFmtId="0" fontId="28" fillId="0" borderId="0" xfId="0" applyFont="1" applyAlignment="1">
      <alignment vertical="top"/>
    </xf>
    <xf numFmtId="0" fontId="29" fillId="0" borderId="0" xfId="0" applyFont="1" applyAlignment="1" applyProtection="1">
      <alignment horizontal="center"/>
      <protection locked="0"/>
    </xf>
    <xf numFmtId="0" fontId="30" fillId="0" borderId="0" xfId="0" applyFont="1"/>
    <xf numFmtId="0" fontId="27" fillId="0" borderId="0" xfId="0" applyFont="1" applyAlignment="1" applyProtection="1">
      <alignment horizontal="center"/>
      <protection locked="0"/>
    </xf>
    <xf numFmtId="0" fontId="31" fillId="0" borderId="0" xfId="0" applyFont="1"/>
    <xf numFmtId="165" fontId="11" fillId="0" borderId="0" xfId="0" applyNumberFormat="1" applyFont="1"/>
    <xf numFmtId="0" fontId="32" fillId="0" borderId="0" xfId="0" applyFont="1" applyProtection="1">
      <protection hidden="1"/>
    </xf>
    <xf numFmtId="0" fontId="11" fillId="0" borderId="0" xfId="0" applyFont="1" applyProtection="1">
      <protection locked="0" hidden="1"/>
    </xf>
    <xf numFmtId="0" fontId="2" fillId="0" borderId="4" xfId="0" applyFont="1" applyBorder="1" applyProtection="1">
      <protection hidden="1"/>
    </xf>
    <xf numFmtId="3" fontId="2" fillId="0" borderId="4" xfId="0" applyNumberFormat="1" applyFont="1" applyBorder="1" applyAlignment="1" applyProtection="1">
      <alignment horizontal="right" indent="2"/>
      <protection hidden="1"/>
    </xf>
    <xf numFmtId="1" fontId="2" fillId="0" borderId="4" xfId="0" applyNumberFormat="1" applyFont="1" applyBorder="1" applyAlignment="1" applyProtection="1">
      <alignment horizontal="right" indent="2"/>
      <protection hidden="1"/>
    </xf>
    <xf numFmtId="0" fontId="4" fillId="4" borderId="0" xfId="0" applyFont="1" applyFill="1" applyProtection="1"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/>
      <protection hidden="1"/>
    </xf>
    <xf numFmtId="3" fontId="4" fillId="4" borderId="0" xfId="0" applyNumberFormat="1" applyFont="1" applyFill="1" applyAlignment="1" applyProtection="1">
      <alignment horizontal="center"/>
      <protection hidden="1"/>
    </xf>
    <xf numFmtId="3" fontId="1" fillId="5" borderId="1" xfId="0" applyNumberFormat="1" applyFont="1" applyFill="1" applyBorder="1" applyProtection="1">
      <protection hidden="1"/>
    </xf>
    <xf numFmtId="0" fontId="33" fillId="0" borderId="0" xfId="0" applyFo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66"/>
      <color rgb="FFCC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5cc6c7b67e2f4a5e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100011696170733"/>
          <c:y val="1.4042418500629853E-2"/>
          <c:w val="0.72122065310324734"/>
          <c:h val="0.973972837688397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Birthplaces!$Y$5:$Y$70</c:f>
              <c:strCache>
                <c:ptCount val="66"/>
                <c:pt idx="0">
                  <c:v>India</c:v>
                </c:pt>
                <c:pt idx="1">
                  <c:v>China</c:v>
                </c:pt>
                <c:pt idx="2">
                  <c:v>Vietnam</c:v>
                </c:pt>
                <c:pt idx="3">
                  <c:v>Philippines</c:v>
                </c:pt>
                <c:pt idx="4">
                  <c:v>Pakistan</c:v>
                </c:pt>
                <c:pt idx="5">
                  <c:v>Afghanistan</c:v>
                </c:pt>
                <c:pt idx="6">
                  <c:v>Thailand</c:v>
                </c:pt>
                <c:pt idx="7">
                  <c:v>Sri Lanka</c:v>
                </c:pt>
                <c:pt idx="8">
                  <c:v>USA</c:v>
                </c:pt>
                <c:pt idx="9">
                  <c:v>Colombia</c:v>
                </c:pt>
                <c:pt idx="10">
                  <c:v>United Kingdom</c:v>
                </c:pt>
                <c:pt idx="11">
                  <c:v>Cambodia</c:v>
                </c:pt>
                <c:pt idx="12">
                  <c:v>Malaysia</c:v>
                </c:pt>
                <c:pt idx="13">
                  <c:v>Indonesia</c:v>
                </c:pt>
                <c:pt idx="14">
                  <c:v>Lebanon</c:v>
                </c:pt>
                <c:pt idx="15">
                  <c:v>Nepal</c:v>
                </c:pt>
                <c:pt idx="16">
                  <c:v>Iran</c:v>
                </c:pt>
                <c:pt idx="17">
                  <c:v>Ethiopia</c:v>
                </c:pt>
                <c:pt idx="18">
                  <c:v>Korea, South</c:v>
                </c:pt>
                <c:pt idx="19">
                  <c:v>Brazil</c:v>
                </c:pt>
                <c:pt idx="20">
                  <c:v>Taiwan</c:v>
                </c:pt>
                <c:pt idx="21">
                  <c:v>Iraq</c:v>
                </c:pt>
                <c:pt idx="22">
                  <c:v>Japan</c:v>
                </c:pt>
                <c:pt idx="23">
                  <c:v>Myanmar</c:v>
                </c:pt>
                <c:pt idx="24">
                  <c:v>Turkey</c:v>
                </c:pt>
                <c:pt idx="25">
                  <c:v>Canada</c:v>
                </c:pt>
                <c:pt idx="26">
                  <c:v>Syria</c:v>
                </c:pt>
                <c:pt idx="27">
                  <c:v>Hong Kong</c:v>
                </c:pt>
                <c:pt idx="28">
                  <c:v>Bangladesh</c:v>
                </c:pt>
                <c:pt idx="29">
                  <c:v>Italy</c:v>
                </c:pt>
                <c:pt idx="30">
                  <c:v>Singapore</c:v>
                </c:pt>
                <c:pt idx="31">
                  <c:v>Germany</c:v>
                </c:pt>
                <c:pt idx="32">
                  <c:v>Ireland, Rep.</c:v>
                </c:pt>
                <c:pt idx="33">
                  <c:v>France</c:v>
                </c:pt>
                <c:pt idx="34">
                  <c:v>Chile</c:v>
                </c:pt>
                <c:pt idx="35">
                  <c:v>Somalia</c:v>
                </c:pt>
                <c:pt idx="36">
                  <c:v>South Africa</c:v>
                </c:pt>
                <c:pt idx="37">
                  <c:v>Fiji</c:v>
                </c:pt>
                <c:pt idx="38">
                  <c:v>Kenya</c:v>
                </c:pt>
                <c:pt idx="39">
                  <c:v>Russia</c:v>
                </c:pt>
                <c:pt idx="40">
                  <c:v>Egypt</c:v>
                </c:pt>
                <c:pt idx="41">
                  <c:v>Nigeria</c:v>
                </c:pt>
                <c:pt idx="42">
                  <c:v>Australia</c:v>
                </c:pt>
                <c:pt idx="43">
                  <c:v>England</c:v>
                </c:pt>
                <c:pt idx="44">
                  <c:v>Mauritius</c:v>
                </c:pt>
                <c:pt idx="45">
                  <c:v>Netherlands</c:v>
                </c:pt>
                <c:pt idx="46">
                  <c:v>Mexico</c:v>
                </c:pt>
                <c:pt idx="47">
                  <c:v>Argentina</c:v>
                </c:pt>
                <c:pt idx="48">
                  <c:v>Ukraine</c:v>
                </c:pt>
                <c:pt idx="49">
                  <c:v>Saudi Arabia</c:v>
                </c:pt>
                <c:pt idx="50">
                  <c:v>Not Stated</c:v>
                </c:pt>
                <c:pt idx="51">
                  <c:v>Greece</c:v>
                </c:pt>
                <c:pt idx="52">
                  <c:v>Peru</c:v>
                </c:pt>
                <c:pt idx="53">
                  <c:v>UAE</c:v>
                </c:pt>
                <c:pt idx="54">
                  <c:v>Albania</c:v>
                </c:pt>
                <c:pt idx="55">
                  <c:v>Morocco</c:v>
                </c:pt>
                <c:pt idx="56">
                  <c:v>Zimbabwe</c:v>
                </c:pt>
                <c:pt idx="57">
                  <c:v>Spain</c:v>
                </c:pt>
                <c:pt idx="58">
                  <c:v>Sudan</c:v>
                </c:pt>
                <c:pt idx="59">
                  <c:v>Unknown</c:v>
                </c:pt>
                <c:pt idx="60">
                  <c:v>Ghana</c:v>
                </c:pt>
                <c:pt idx="61">
                  <c:v>Eritrea</c:v>
                </c:pt>
                <c:pt idx="62">
                  <c:v>Laos</c:v>
                </c:pt>
                <c:pt idx="63">
                  <c:v>South Sudan</c:v>
                </c:pt>
                <c:pt idx="64">
                  <c:v>Sweden</c:v>
                </c:pt>
                <c:pt idx="65">
                  <c:v>Scotland</c:v>
                </c:pt>
              </c:strCache>
            </c:strRef>
          </c:cat>
          <c:val>
            <c:numRef>
              <c:f>Birthplaces!$Z$5:$Z$70</c:f>
              <c:numCache>
                <c:formatCode>#,##0</c:formatCode>
                <c:ptCount val="66"/>
                <c:pt idx="0">
                  <c:v>3580</c:v>
                </c:pt>
                <c:pt idx="1">
                  <c:v>2939</c:v>
                </c:pt>
                <c:pt idx="2">
                  <c:v>1645</c:v>
                </c:pt>
                <c:pt idx="3">
                  <c:v>1509</c:v>
                </c:pt>
                <c:pt idx="4">
                  <c:v>1501</c:v>
                </c:pt>
                <c:pt idx="5">
                  <c:v>1275</c:v>
                </c:pt>
                <c:pt idx="6">
                  <c:v>788</c:v>
                </c:pt>
                <c:pt idx="7">
                  <c:v>749</c:v>
                </c:pt>
                <c:pt idx="8">
                  <c:v>521</c:v>
                </c:pt>
                <c:pt idx="9">
                  <c:v>512</c:v>
                </c:pt>
                <c:pt idx="10">
                  <c:v>498</c:v>
                </c:pt>
                <c:pt idx="11">
                  <c:v>461</c:v>
                </c:pt>
                <c:pt idx="12">
                  <c:v>457</c:v>
                </c:pt>
                <c:pt idx="13">
                  <c:v>433</c:v>
                </c:pt>
                <c:pt idx="14">
                  <c:v>411</c:v>
                </c:pt>
                <c:pt idx="15">
                  <c:v>401</c:v>
                </c:pt>
                <c:pt idx="16">
                  <c:v>342</c:v>
                </c:pt>
                <c:pt idx="17">
                  <c:v>299</c:v>
                </c:pt>
                <c:pt idx="18">
                  <c:v>250</c:v>
                </c:pt>
                <c:pt idx="19">
                  <c:v>226</c:v>
                </c:pt>
                <c:pt idx="20">
                  <c:v>219</c:v>
                </c:pt>
                <c:pt idx="21">
                  <c:v>199</c:v>
                </c:pt>
                <c:pt idx="22">
                  <c:v>191</c:v>
                </c:pt>
                <c:pt idx="23">
                  <c:v>188</c:v>
                </c:pt>
                <c:pt idx="24">
                  <c:v>177</c:v>
                </c:pt>
                <c:pt idx="25">
                  <c:v>170</c:v>
                </c:pt>
                <c:pt idx="26">
                  <c:v>149</c:v>
                </c:pt>
                <c:pt idx="27">
                  <c:v>147</c:v>
                </c:pt>
                <c:pt idx="28">
                  <c:v>144</c:v>
                </c:pt>
                <c:pt idx="29">
                  <c:v>138</c:v>
                </c:pt>
                <c:pt idx="30">
                  <c:v>135</c:v>
                </c:pt>
                <c:pt idx="31">
                  <c:v>129</c:v>
                </c:pt>
                <c:pt idx="32">
                  <c:v>119</c:v>
                </c:pt>
                <c:pt idx="33">
                  <c:v>115</c:v>
                </c:pt>
                <c:pt idx="34">
                  <c:v>106</c:v>
                </c:pt>
                <c:pt idx="35">
                  <c:v>103</c:v>
                </c:pt>
                <c:pt idx="36">
                  <c:v>97</c:v>
                </c:pt>
                <c:pt idx="37">
                  <c:v>91</c:v>
                </c:pt>
                <c:pt idx="38">
                  <c:v>90</c:v>
                </c:pt>
                <c:pt idx="39">
                  <c:v>89</c:v>
                </c:pt>
                <c:pt idx="40">
                  <c:v>85</c:v>
                </c:pt>
                <c:pt idx="41">
                  <c:v>84</c:v>
                </c:pt>
                <c:pt idx="42">
                  <c:v>72</c:v>
                </c:pt>
                <c:pt idx="43">
                  <c:v>69</c:v>
                </c:pt>
                <c:pt idx="44">
                  <c:v>67</c:v>
                </c:pt>
                <c:pt idx="45">
                  <c:v>66</c:v>
                </c:pt>
                <c:pt idx="46">
                  <c:v>66</c:v>
                </c:pt>
                <c:pt idx="47">
                  <c:v>65</c:v>
                </c:pt>
                <c:pt idx="48">
                  <c:v>64</c:v>
                </c:pt>
                <c:pt idx="49">
                  <c:v>63</c:v>
                </c:pt>
                <c:pt idx="50">
                  <c:v>60</c:v>
                </c:pt>
                <c:pt idx="51">
                  <c:v>56</c:v>
                </c:pt>
                <c:pt idx="52">
                  <c:v>51</c:v>
                </c:pt>
                <c:pt idx="53">
                  <c:v>49</c:v>
                </c:pt>
                <c:pt idx="54">
                  <c:v>46</c:v>
                </c:pt>
                <c:pt idx="55">
                  <c:v>44</c:v>
                </c:pt>
                <c:pt idx="56">
                  <c:v>42</c:v>
                </c:pt>
                <c:pt idx="57">
                  <c:v>41</c:v>
                </c:pt>
                <c:pt idx="58">
                  <c:v>41</c:v>
                </c:pt>
                <c:pt idx="59">
                  <c:v>39</c:v>
                </c:pt>
                <c:pt idx="60">
                  <c:v>39</c:v>
                </c:pt>
                <c:pt idx="61">
                  <c:v>39</c:v>
                </c:pt>
                <c:pt idx="62">
                  <c:v>35</c:v>
                </c:pt>
                <c:pt idx="63">
                  <c:v>34</c:v>
                </c:pt>
                <c:pt idx="64">
                  <c:v>32</c:v>
                </c:pt>
                <c:pt idx="6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4-470D-B735-777018AFB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16358959"/>
        <c:axId val="16360399"/>
      </c:barChart>
      <c:catAx>
        <c:axId val="1635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0399"/>
        <c:crosses val="autoZero"/>
        <c:auto val="1"/>
        <c:lblAlgn val="ctr"/>
        <c:lblOffset val="100"/>
        <c:noMultiLvlLbl val="0"/>
      </c:catAx>
      <c:valAx>
        <c:axId val="16360399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5895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938980917162452"/>
          <c:y val="1.4905417363238123E-2"/>
          <c:w val="0.68779703075163257"/>
          <c:h val="0.973972837688397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Languages!$Z$6:$Z$76</c:f>
              <c:strCache>
                <c:ptCount val="71"/>
                <c:pt idx="0">
                  <c:v>Arabic</c:v>
                </c:pt>
                <c:pt idx="1">
                  <c:v>Dari</c:v>
                </c:pt>
                <c:pt idx="2">
                  <c:v>Pashto</c:v>
                </c:pt>
                <c:pt idx="3">
                  <c:v>Tamil</c:v>
                </c:pt>
                <c:pt idx="4">
                  <c:v>Hazaragi</c:v>
                </c:pt>
                <c:pt idx="5">
                  <c:v>English</c:v>
                </c:pt>
                <c:pt idx="6">
                  <c:v>Farsi (Persian)</c:v>
                </c:pt>
                <c:pt idx="7">
                  <c:v>Karen</c:v>
                </c:pt>
                <c:pt idx="8">
                  <c:v>Burmese</c:v>
                </c:pt>
                <c:pt idx="9">
                  <c:v>Urdu</c:v>
                </c:pt>
                <c:pt idx="10">
                  <c:v>Malay</c:v>
                </c:pt>
                <c:pt idx="11">
                  <c:v>Farsi (Afghan)</c:v>
                </c:pt>
                <c:pt idx="12">
                  <c:v>Persian</c:v>
                </c:pt>
                <c:pt idx="13">
                  <c:v>Tigrinya</c:v>
                </c:pt>
                <c:pt idx="14">
                  <c:v>Mandarin</c:v>
                </c:pt>
                <c:pt idx="15">
                  <c:v>Karen S'gaw</c:v>
                </c:pt>
                <c:pt idx="16">
                  <c:v>Swahili</c:v>
                </c:pt>
                <c:pt idx="17">
                  <c:v>Vietnamese</c:v>
                </c:pt>
                <c:pt idx="18">
                  <c:v>Eastern Kayah</c:v>
                </c:pt>
                <c:pt idx="19">
                  <c:v>Rohinga</c:v>
                </c:pt>
                <c:pt idx="20">
                  <c:v>Persian</c:v>
                </c:pt>
                <c:pt idx="21">
                  <c:v>Ukrainian</c:v>
                </c:pt>
                <c:pt idx="22">
                  <c:v>Kurdish</c:v>
                </c:pt>
                <c:pt idx="23">
                  <c:v>Chin Haka</c:v>
                </c:pt>
                <c:pt idx="24">
                  <c:v>Somali</c:v>
                </c:pt>
                <c:pt idx="25">
                  <c:v>Not Recorded</c:v>
                </c:pt>
                <c:pt idx="26">
                  <c:v>Turkish</c:v>
                </c:pt>
                <c:pt idx="27">
                  <c:v>Bengali</c:v>
                </c:pt>
                <c:pt idx="28">
                  <c:v>Kurdish (Feyli)</c:v>
                </c:pt>
                <c:pt idx="29">
                  <c:v>Khmer</c:v>
                </c:pt>
                <c:pt idx="30">
                  <c:v>Sinhalese</c:v>
                </c:pt>
                <c:pt idx="31">
                  <c:v>Oromo</c:v>
                </c:pt>
                <c:pt idx="32">
                  <c:v>Chin Teddim</c:v>
                </c:pt>
                <c:pt idx="33">
                  <c:v>Russian</c:v>
                </c:pt>
                <c:pt idx="34">
                  <c:v>Assyrian</c:v>
                </c:pt>
                <c:pt idx="35">
                  <c:v>Punjabi</c:v>
                </c:pt>
                <c:pt idx="36">
                  <c:v>Spanish</c:v>
                </c:pt>
                <c:pt idx="37">
                  <c:v>French</c:v>
                </c:pt>
                <c:pt idx="38">
                  <c:v>Indonesian</c:v>
                </c:pt>
                <c:pt idx="39">
                  <c:v>Tigre</c:v>
                </c:pt>
                <c:pt idx="40">
                  <c:v>Other</c:v>
                </c:pt>
                <c:pt idx="41">
                  <c:v>Non-verbal</c:v>
                </c:pt>
                <c:pt idx="42">
                  <c:v>Amharic</c:v>
                </c:pt>
                <c:pt idx="43">
                  <c:v>Chin</c:v>
                </c:pt>
                <c:pt idx="44">
                  <c:v>Zophei</c:v>
                </c:pt>
                <c:pt idx="45">
                  <c:v>Bembe</c:v>
                </c:pt>
                <c:pt idx="46">
                  <c:v>Thai</c:v>
                </c:pt>
                <c:pt idx="47">
                  <c:v>Nuer</c:v>
                </c:pt>
                <c:pt idx="48">
                  <c:v>Chinese, nec</c:v>
                </c:pt>
                <c:pt idx="49">
                  <c:v>Chin Falam</c:v>
                </c:pt>
                <c:pt idx="50">
                  <c:v>Karen Pwo</c:v>
                </c:pt>
                <c:pt idx="51">
                  <c:v>Tibetan</c:v>
                </c:pt>
                <c:pt idx="52">
                  <c:v>Chin Zome</c:v>
                </c:pt>
                <c:pt idx="53">
                  <c:v>Kachin</c:v>
                </c:pt>
                <c:pt idx="54">
                  <c:v>Hebrew</c:v>
                </c:pt>
                <c:pt idx="55">
                  <c:v>Anuak</c:v>
                </c:pt>
                <c:pt idx="56">
                  <c:v>Chinese, nfd</c:v>
                </c:pt>
                <c:pt idx="57">
                  <c:v>Dinka</c:v>
                </c:pt>
                <c:pt idx="58">
                  <c:v>Hindi</c:v>
                </c:pt>
                <c:pt idx="59">
                  <c:v>Albanian</c:v>
                </c:pt>
                <c:pt idx="60">
                  <c:v>Fuliiru</c:v>
                </c:pt>
                <c:pt idx="61">
                  <c:v>Chaldaean</c:v>
                </c:pt>
                <c:pt idx="62">
                  <c:v>Nepali</c:v>
                </c:pt>
                <c:pt idx="63">
                  <c:v>Tok Pisin</c:v>
                </c:pt>
                <c:pt idx="64">
                  <c:v>Uygur / Uyghur</c:v>
                </c:pt>
                <c:pt idx="65">
                  <c:v>Arabic, Sudanese Creole</c:v>
                </c:pt>
                <c:pt idx="66">
                  <c:v>Burmese &amp; Related</c:v>
                </c:pt>
                <c:pt idx="67">
                  <c:v>Sri Lankan</c:v>
                </c:pt>
                <c:pt idx="68">
                  <c:v>Cantonese</c:v>
                </c:pt>
                <c:pt idx="69">
                  <c:v>Haka</c:v>
                </c:pt>
                <c:pt idx="70">
                  <c:v>African Languages, nfd</c:v>
                </c:pt>
              </c:strCache>
            </c:strRef>
          </c:cat>
          <c:val>
            <c:numRef>
              <c:f>Languages!$AA$6:$AA$76</c:f>
              <c:numCache>
                <c:formatCode>#,##0</c:formatCode>
                <c:ptCount val="71"/>
                <c:pt idx="0">
                  <c:v>1922</c:v>
                </c:pt>
                <c:pt idx="1">
                  <c:v>1777</c:v>
                </c:pt>
                <c:pt idx="2">
                  <c:v>1282</c:v>
                </c:pt>
                <c:pt idx="3">
                  <c:v>1006</c:v>
                </c:pt>
                <c:pt idx="4">
                  <c:v>534</c:v>
                </c:pt>
                <c:pt idx="5">
                  <c:v>510</c:v>
                </c:pt>
                <c:pt idx="6">
                  <c:v>492</c:v>
                </c:pt>
                <c:pt idx="7">
                  <c:v>365</c:v>
                </c:pt>
                <c:pt idx="8">
                  <c:v>326</c:v>
                </c:pt>
                <c:pt idx="9">
                  <c:v>250</c:v>
                </c:pt>
                <c:pt idx="10">
                  <c:v>227</c:v>
                </c:pt>
                <c:pt idx="11">
                  <c:v>225</c:v>
                </c:pt>
                <c:pt idx="12">
                  <c:v>216</c:v>
                </c:pt>
                <c:pt idx="13">
                  <c:v>161</c:v>
                </c:pt>
                <c:pt idx="14">
                  <c:v>151</c:v>
                </c:pt>
                <c:pt idx="15">
                  <c:v>142</c:v>
                </c:pt>
                <c:pt idx="16">
                  <c:v>131</c:v>
                </c:pt>
                <c:pt idx="17">
                  <c:v>128</c:v>
                </c:pt>
                <c:pt idx="18">
                  <c:v>123</c:v>
                </c:pt>
                <c:pt idx="19">
                  <c:v>111</c:v>
                </c:pt>
                <c:pt idx="20">
                  <c:v>96</c:v>
                </c:pt>
                <c:pt idx="21">
                  <c:v>85</c:v>
                </c:pt>
                <c:pt idx="22">
                  <c:v>71</c:v>
                </c:pt>
                <c:pt idx="23">
                  <c:v>67</c:v>
                </c:pt>
                <c:pt idx="24">
                  <c:v>64</c:v>
                </c:pt>
                <c:pt idx="25">
                  <c:v>63</c:v>
                </c:pt>
                <c:pt idx="26">
                  <c:v>60</c:v>
                </c:pt>
                <c:pt idx="27">
                  <c:v>57</c:v>
                </c:pt>
                <c:pt idx="28">
                  <c:v>51</c:v>
                </c:pt>
                <c:pt idx="29">
                  <c:v>50</c:v>
                </c:pt>
                <c:pt idx="30">
                  <c:v>49</c:v>
                </c:pt>
                <c:pt idx="31">
                  <c:v>46</c:v>
                </c:pt>
                <c:pt idx="32">
                  <c:v>41</c:v>
                </c:pt>
                <c:pt idx="33">
                  <c:v>40</c:v>
                </c:pt>
                <c:pt idx="34">
                  <c:v>39</c:v>
                </c:pt>
                <c:pt idx="35">
                  <c:v>37</c:v>
                </c:pt>
                <c:pt idx="36">
                  <c:v>32</c:v>
                </c:pt>
                <c:pt idx="37">
                  <c:v>28</c:v>
                </c:pt>
                <c:pt idx="38">
                  <c:v>27</c:v>
                </c:pt>
                <c:pt idx="39">
                  <c:v>26</c:v>
                </c:pt>
                <c:pt idx="40">
                  <c:v>25</c:v>
                </c:pt>
                <c:pt idx="41">
                  <c:v>24</c:v>
                </c:pt>
                <c:pt idx="42">
                  <c:v>24</c:v>
                </c:pt>
                <c:pt idx="43">
                  <c:v>23</c:v>
                </c:pt>
                <c:pt idx="44">
                  <c:v>20</c:v>
                </c:pt>
                <c:pt idx="45">
                  <c:v>19</c:v>
                </c:pt>
                <c:pt idx="46">
                  <c:v>19</c:v>
                </c:pt>
                <c:pt idx="47">
                  <c:v>18</c:v>
                </c:pt>
                <c:pt idx="48">
                  <c:v>18</c:v>
                </c:pt>
                <c:pt idx="49">
                  <c:v>15</c:v>
                </c:pt>
                <c:pt idx="50">
                  <c:v>14</c:v>
                </c:pt>
                <c:pt idx="51">
                  <c:v>14</c:v>
                </c:pt>
                <c:pt idx="52">
                  <c:v>13</c:v>
                </c:pt>
                <c:pt idx="53">
                  <c:v>13</c:v>
                </c:pt>
                <c:pt idx="54">
                  <c:v>13</c:v>
                </c:pt>
                <c:pt idx="55">
                  <c:v>12</c:v>
                </c:pt>
                <c:pt idx="56">
                  <c:v>12</c:v>
                </c:pt>
                <c:pt idx="57">
                  <c:v>10</c:v>
                </c:pt>
                <c:pt idx="58">
                  <c:v>9</c:v>
                </c:pt>
                <c:pt idx="59">
                  <c:v>8</c:v>
                </c:pt>
                <c:pt idx="60">
                  <c:v>7</c:v>
                </c:pt>
                <c:pt idx="61">
                  <c:v>7</c:v>
                </c:pt>
                <c:pt idx="62">
                  <c:v>7</c:v>
                </c:pt>
                <c:pt idx="63">
                  <c:v>6</c:v>
                </c:pt>
                <c:pt idx="64">
                  <c:v>6</c:v>
                </c:pt>
                <c:pt idx="65">
                  <c:v>6</c:v>
                </c:pt>
                <c:pt idx="66">
                  <c:v>6</c:v>
                </c:pt>
                <c:pt idx="67">
                  <c:v>6</c:v>
                </c:pt>
                <c:pt idx="68">
                  <c:v>6</c:v>
                </c:pt>
                <c:pt idx="69">
                  <c:v>5</c:v>
                </c:pt>
                <c:pt idx="7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3-495B-BD63-9B65E5FF2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6"/>
        <c:axId val="16358959"/>
        <c:axId val="16360399"/>
      </c:barChart>
      <c:catAx>
        <c:axId val="1635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0399"/>
        <c:crosses val="autoZero"/>
        <c:auto val="1"/>
        <c:lblAlgn val="ctr"/>
        <c:lblOffset val="100"/>
        <c:noMultiLvlLbl val="0"/>
      </c:catAx>
      <c:valAx>
        <c:axId val="16360399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5895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557663093804284"/>
          <c:y val="8.1791906375359921E-3"/>
          <c:w val="0.6824710247114576"/>
          <c:h val="0.973972837688397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Municipalities!$Z$5:$Z$83</c:f>
              <c:strCache>
                <c:ptCount val="79"/>
                <c:pt idx="0">
                  <c:v>Casey</c:v>
                </c:pt>
                <c:pt idx="1">
                  <c:v>Greater Dandenong</c:v>
                </c:pt>
                <c:pt idx="2">
                  <c:v>Hume</c:v>
                </c:pt>
                <c:pt idx="3">
                  <c:v>Wyndham</c:v>
                </c:pt>
                <c:pt idx="4">
                  <c:v>Brimbank</c:v>
                </c:pt>
                <c:pt idx="5">
                  <c:v>Whittlesea</c:v>
                </c:pt>
                <c:pt idx="6">
                  <c:v>Melton</c:v>
                </c:pt>
                <c:pt idx="7">
                  <c:v>Darebin</c:v>
                </c:pt>
                <c:pt idx="8">
                  <c:v>Greater Bendigo</c:v>
                </c:pt>
                <c:pt idx="9">
                  <c:v>Greater Geelong</c:v>
                </c:pt>
                <c:pt idx="10">
                  <c:v>Moreland</c:v>
                </c:pt>
                <c:pt idx="11">
                  <c:v>Greater Shepparton</c:v>
                </c:pt>
                <c:pt idx="12">
                  <c:v>Melbourne</c:v>
                </c:pt>
                <c:pt idx="13">
                  <c:v>Maribyrnong</c:v>
                </c:pt>
                <c:pt idx="14">
                  <c:v>Manningham</c:v>
                </c:pt>
                <c:pt idx="15">
                  <c:v>Cardinia</c:v>
                </c:pt>
                <c:pt idx="16">
                  <c:v>Mildura</c:v>
                </c:pt>
                <c:pt idx="17">
                  <c:v>Whitehorse</c:v>
                </c:pt>
                <c:pt idx="18">
                  <c:v>Maroondah</c:v>
                </c:pt>
                <c:pt idx="19">
                  <c:v>Monash</c:v>
                </c:pt>
                <c:pt idx="20">
                  <c:v>Moonee Valley</c:v>
                </c:pt>
                <c:pt idx="21">
                  <c:v>Glen Eira</c:v>
                </c:pt>
                <c:pt idx="22">
                  <c:v>Knox</c:v>
                </c:pt>
                <c:pt idx="23">
                  <c:v>Banyule</c:v>
                </c:pt>
                <c:pt idx="24">
                  <c:v>Hobsons Bay</c:v>
                </c:pt>
                <c:pt idx="25">
                  <c:v>Yarra Ranges</c:v>
                </c:pt>
                <c:pt idx="26">
                  <c:v>Boroondara</c:v>
                </c:pt>
                <c:pt idx="27">
                  <c:v>Kingston</c:v>
                </c:pt>
                <c:pt idx="28">
                  <c:v>Swan Hill</c:v>
                </c:pt>
                <c:pt idx="29">
                  <c:v>Port Phillip</c:v>
                </c:pt>
                <c:pt idx="30">
                  <c:v>Yarra</c:v>
                </c:pt>
                <c:pt idx="31">
                  <c:v>Wodonga</c:v>
                </c:pt>
                <c:pt idx="32">
                  <c:v>Frankston</c:v>
                </c:pt>
                <c:pt idx="33">
                  <c:v>Stonnington</c:v>
                </c:pt>
                <c:pt idx="34">
                  <c:v>Hindmarsh</c:v>
                </c:pt>
                <c:pt idx="35">
                  <c:v>Bayside</c:v>
                </c:pt>
                <c:pt idx="36">
                  <c:v>Mitchell</c:v>
                </c:pt>
                <c:pt idx="37">
                  <c:v>East Gippsland</c:v>
                </c:pt>
                <c:pt idx="38">
                  <c:v>Moira</c:v>
                </c:pt>
                <c:pt idx="39">
                  <c:v>Warrnambool</c:v>
                </c:pt>
                <c:pt idx="40">
                  <c:v>Mornington Peninsula</c:v>
                </c:pt>
                <c:pt idx="41">
                  <c:v>Wellington</c:v>
                </c:pt>
                <c:pt idx="42">
                  <c:v>Macedon Ranges</c:v>
                </c:pt>
                <c:pt idx="43">
                  <c:v>Nillumbik</c:v>
                </c:pt>
                <c:pt idx="44">
                  <c:v>Ballarat</c:v>
                </c:pt>
                <c:pt idx="45">
                  <c:v>Bass Coast</c:v>
                </c:pt>
                <c:pt idx="46">
                  <c:v>Latrobe</c:v>
                </c:pt>
                <c:pt idx="47">
                  <c:v>Surf Coast</c:v>
                </c:pt>
                <c:pt idx="48">
                  <c:v>Queenscliffe (B)</c:v>
                </c:pt>
                <c:pt idx="49">
                  <c:v>Northern Grampians</c:v>
                </c:pt>
                <c:pt idx="50">
                  <c:v>Moyne</c:v>
                </c:pt>
                <c:pt idx="51">
                  <c:v>Mount Alexander</c:v>
                </c:pt>
                <c:pt idx="52">
                  <c:v>Moorabool</c:v>
                </c:pt>
                <c:pt idx="53">
                  <c:v>Horsham</c:v>
                </c:pt>
                <c:pt idx="54">
                  <c:v>Campaspe</c:v>
                </c:pt>
                <c:pt idx="55">
                  <c:v>Buloke</c:v>
                </c:pt>
                <c:pt idx="56">
                  <c:v>Benalla</c:v>
                </c:pt>
                <c:pt idx="57">
                  <c:v>Baw Baw</c:v>
                </c:pt>
                <c:pt idx="58">
                  <c:v>Ararat</c:v>
                </c:pt>
                <c:pt idx="59">
                  <c:v>Alpine</c:v>
                </c:pt>
                <c:pt idx="60">
                  <c:v>Yarriambiack</c:v>
                </c:pt>
                <c:pt idx="61">
                  <c:v>West Wimmera</c:v>
                </c:pt>
                <c:pt idx="62">
                  <c:v>Wangaratta</c:v>
                </c:pt>
                <c:pt idx="63">
                  <c:v>Towong</c:v>
                </c:pt>
                <c:pt idx="64">
                  <c:v>Strathbogie</c:v>
                </c:pt>
                <c:pt idx="65">
                  <c:v>Southern Grampians</c:v>
                </c:pt>
                <c:pt idx="66">
                  <c:v>South Gippsland</c:v>
                </c:pt>
                <c:pt idx="67">
                  <c:v>Pyrenees</c:v>
                </c:pt>
                <c:pt idx="68">
                  <c:v>Murrindindi</c:v>
                </c:pt>
                <c:pt idx="69">
                  <c:v>Mansfield</c:v>
                </c:pt>
                <c:pt idx="70">
                  <c:v>Loddon</c:v>
                </c:pt>
                <c:pt idx="71">
                  <c:v>Indigo</c:v>
                </c:pt>
                <c:pt idx="72">
                  <c:v>Hepburn</c:v>
                </c:pt>
                <c:pt idx="73">
                  <c:v>Golden Plains</c:v>
                </c:pt>
                <c:pt idx="74">
                  <c:v>Glenelg</c:v>
                </c:pt>
                <c:pt idx="75">
                  <c:v>Gannawarra</c:v>
                </c:pt>
                <c:pt idx="76">
                  <c:v>Corangamite</c:v>
                </c:pt>
                <c:pt idx="77">
                  <c:v>Colac-Otway</c:v>
                </c:pt>
                <c:pt idx="78">
                  <c:v>Central Goldfields</c:v>
                </c:pt>
              </c:strCache>
            </c:strRef>
          </c:cat>
          <c:val>
            <c:numRef>
              <c:f>Municipalities!$AA$5:$AA$83</c:f>
              <c:numCache>
                <c:formatCode>#,##0</c:formatCode>
                <c:ptCount val="79"/>
                <c:pt idx="0">
                  <c:v>2198</c:v>
                </c:pt>
                <c:pt idx="1">
                  <c:v>1833</c:v>
                </c:pt>
                <c:pt idx="2">
                  <c:v>1469</c:v>
                </c:pt>
                <c:pt idx="3">
                  <c:v>1250</c:v>
                </c:pt>
                <c:pt idx="4">
                  <c:v>800</c:v>
                </c:pt>
                <c:pt idx="5">
                  <c:v>713</c:v>
                </c:pt>
                <c:pt idx="6">
                  <c:v>507</c:v>
                </c:pt>
                <c:pt idx="7">
                  <c:v>267</c:v>
                </c:pt>
                <c:pt idx="8">
                  <c:v>229</c:v>
                </c:pt>
                <c:pt idx="9">
                  <c:v>221</c:v>
                </c:pt>
                <c:pt idx="10">
                  <c:v>213</c:v>
                </c:pt>
                <c:pt idx="11">
                  <c:v>205</c:v>
                </c:pt>
                <c:pt idx="12">
                  <c:v>143</c:v>
                </c:pt>
                <c:pt idx="13">
                  <c:v>134</c:v>
                </c:pt>
                <c:pt idx="14">
                  <c:v>126</c:v>
                </c:pt>
                <c:pt idx="15">
                  <c:v>124</c:v>
                </c:pt>
                <c:pt idx="16">
                  <c:v>106</c:v>
                </c:pt>
                <c:pt idx="17">
                  <c:v>103</c:v>
                </c:pt>
                <c:pt idx="18">
                  <c:v>88</c:v>
                </c:pt>
                <c:pt idx="19">
                  <c:v>85</c:v>
                </c:pt>
                <c:pt idx="20">
                  <c:v>70</c:v>
                </c:pt>
                <c:pt idx="21">
                  <c:v>70</c:v>
                </c:pt>
                <c:pt idx="22">
                  <c:v>59</c:v>
                </c:pt>
                <c:pt idx="23">
                  <c:v>59</c:v>
                </c:pt>
                <c:pt idx="24">
                  <c:v>57</c:v>
                </c:pt>
                <c:pt idx="25">
                  <c:v>56</c:v>
                </c:pt>
                <c:pt idx="26">
                  <c:v>56</c:v>
                </c:pt>
                <c:pt idx="27">
                  <c:v>53</c:v>
                </c:pt>
                <c:pt idx="28">
                  <c:v>44</c:v>
                </c:pt>
                <c:pt idx="29">
                  <c:v>43</c:v>
                </c:pt>
                <c:pt idx="30">
                  <c:v>42</c:v>
                </c:pt>
                <c:pt idx="31">
                  <c:v>33</c:v>
                </c:pt>
                <c:pt idx="32">
                  <c:v>30</c:v>
                </c:pt>
                <c:pt idx="33">
                  <c:v>26</c:v>
                </c:pt>
                <c:pt idx="34">
                  <c:v>24</c:v>
                </c:pt>
                <c:pt idx="35">
                  <c:v>24</c:v>
                </c:pt>
                <c:pt idx="36">
                  <c:v>23</c:v>
                </c:pt>
                <c:pt idx="37">
                  <c:v>18</c:v>
                </c:pt>
                <c:pt idx="38">
                  <c:v>17</c:v>
                </c:pt>
                <c:pt idx="39">
                  <c:v>12</c:v>
                </c:pt>
                <c:pt idx="40">
                  <c:v>12</c:v>
                </c:pt>
                <c:pt idx="41">
                  <c:v>10</c:v>
                </c:pt>
                <c:pt idx="42">
                  <c:v>10</c:v>
                </c:pt>
                <c:pt idx="43">
                  <c:v>9</c:v>
                </c:pt>
                <c:pt idx="44">
                  <c:v>8</c:v>
                </c:pt>
                <c:pt idx="45">
                  <c:v>7</c:v>
                </c:pt>
                <c:pt idx="46">
                  <c:v>6</c:v>
                </c:pt>
                <c:pt idx="47">
                  <c:v>2.5</c:v>
                </c:pt>
                <c:pt idx="48">
                  <c:v>2.5</c:v>
                </c:pt>
                <c:pt idx="49">
                  <c:v>2.5</c:v>
                </c:pt>
                <c:pt idx="50">
                  <c:v>2.5</c:v>
                </c:pt>
                <c:pt idx="51">
                  <c:v>2.5</c:v>
                </c:pt>
                <c:pt idx="52">
                  <c:v>2.5</c:v>
                </c:pt>
                <c:pt idx="53">
                  <c:v>2.5</c:v>
                </c:pt>
                <c:pt idx="54">
                  <c:v>2.5</c:v>
                </c:pt>
                <c:pt idx="55">
                  <c:v>2.5</c:v>
                </c:pt>
                <c:pt idx="56">
                  <c:v>2.5</c:v>
                </c:pt>
                <c:pt idx="57">
                  <c:v>2.5</c:v>
                </c:pt>
                <c:pt idx="58">
                  <c:v>2.5</c:v>
                </c:pt>
                <c:pt idx="59">
                  <c:v>2.5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2-41A8-9F94-766F7B560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axId val="16358959"/>
        <c:axId val="16360399"/>
      </c:barChart>
      <c:catAx>
        <c:axId val="1635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0399"/>
        <c:crosses val="autoZero"/>
        <c:auto val="1"/>
        <c:lblAlgn val="ctr"/>
        <c:lblOffset val="100"/>
        <c:noMultiLvlLbl val="0"/>
      </c:catAx>
      <c:valAx>
        <c:axId val="16360399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5895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516999194715289E-2"/>
          <c:y val="0.19436381401229955"/>
          <c:w val="0.76872527192705942"/>
          <c:h val="0.74836530835105464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DA-4AE5-B03C-59D24960F4BE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DA-4AE5-B03C-59D24960F4BE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25400">
                <a:solidFill>
                  <a:schemeClr val="accent3">
                    <a:lumMod val="40000"/>
                    <a:lumOff val="60000"/>
                  </a:schemeClr>
                </a:solidFill>
              </a:ln>
              <a:effectLst/>
              <a:sp3d contourW="25400">
                <a:contourClr>
                  <a:schemeClr val="accent3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DA-4AE5-B03C-59D24960F4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Other!$C$9:$C$11</c:f>
              <c:strCache>
                <c:ptCount val="3"/>
                <c:pt idx="0">
                  <c:v>Humanitarian</c:v>
                </c:pt>
                <c:pt idx="1">
                  <c:v>Family</c:v>
                </c:pt>
                <c:pt idx="2">
                  <c:v>Skilled</c:v>
                </c:pt>
              </c:strCache>
            </c:strRef>
          </c:cat>
          <c:val>
            <c:numRef>
              <c:f>Other!$D$9:$D$11</c:f>
              <c:numCache>
                <c:formatCode>0.0</c:formatCode>
                <c:ptCount val="3"/>
                <c:pt idx="0">
                  <c:v>25.204788909892876</c:v>
                </c:pt>
                <c:pt idx="1">
                  <c:v>28.607435412728417</c:v>
                </c:pt>
                <c:pt idx="2">
                  <c:v>46.187775677378703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DA-4AE5-B03C-59D24960F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47613518819527E-2"/>
          <c:y val="6.6574202496532592E-2"/>
          <c:w val="0.86755694412193118"/>
          <c:h val="0.820961700175827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2.5462668816039986E-17"/>
                  <c:y val="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22-4041-B5EB-D1BACEFDD284}"/>
                </c:ext>
              </c:extLst>
            </c:dLbl>
            <c:dLbl>
              <c:idx val="1"/>
              <c:layout>
                <c:manualLayout>
                  <c:x val="0"/>
                  <c:y val="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22-4041-B5EB-D1BACEFDD28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B22-4041-B5EB-D1BACEFDD2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Other!$H$9:$H$11</c:f>
              <c:strCache>
                <c:ptCount val="3"/>
                <c:pt idx="0">
                  <c:v>Humanitarian</c:v>
                </c:pt>
                <c:pt idx="1">
                  <c:v>Family Reunion</c:v>
                </c:pt>
                <c:pt idx="2">
                  <c:v>Skilled</c:v>
                </c:pt>
              </c:strCache>
            </c:strRef>
          </c:cat>
          <c:val>
            <c:numRef>
              <c:f>Other!$I$9:$I$11</c:f>
              <c:numCache>
                <c:formatCode>General</c:formatCode>
                <c:ptCount val="3"/>
                <c:pt idx="0">
                  <c:v>88</c:v>
                </c:pt>
                <c:pt idx="1">
                  <c:v>64</c:v>
                </c:pt>
                <c:pt idx="2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22-4041-B5EB-D1BACEFDD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741200"/>
        <c:axId val="115498304"/>
      </c:barChart>
      <c:catAx>
        <c:axId val="47974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498304"/>
        <c:crosses val="autoZero"/>
        <c:auto val="1"/>
        <c:lblAlgn val="ctr"/>
        <c:lblOffset val="100"/>
        <c:noMultiLvlLbl val="0"/>
      </c:catAx>
      <c:valAx>
        <c:axId val="115498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74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" dropStyle="combo" dx="31" fmlaLink="$V$3" fmlaRange="$T$5:$T$8" sel="2" val="0"/>
</file>

<file path=xl/ctrlProps/ctrlProp2.xml><?xml version="1.0" encoding="utf-8"?>
<formControlPr xmlns="http://schemas.microsoft.com/office/spreadsheetml/2009/9/main" objectType="Drop" dropLines="4" dropStyle="combo" dx="31" fmlaLink="$V$3" fmlaRange="$U$5:$U$8" sel="1" val="0"/>
</file>

<file path=xl/ctrlProps/ctrlProp3.xml><?xml version="1.0" encoding="utf-8"?>
<formControlPr xmlns="http://schemas.microsoft.com/office/spreadsheetml/2009/9/main" objectType="Drop" dropLines="4" dropStyle="combo" dx="31" fmlaLink="$V$3" fmlaRange="$U$5:$U$8" sel="1" val="0"/>
</file>

<file path=xl/ctrlProps/ctrlProp4.xml><?xml version="1.0" encoding="utf-8"?>
<formControlPr xmlns="http://schemas.microsoft.com/office/spreadsheetml/2009/9/main" objectType="Drop" dropLines="40" dropStyle="combo" dx="31" fmlaLink="$C$5" fmlaRange="$P$3:$P$82" sel="10" val="0"/>
</file>

<file path=xl/ctrlProps/ctrlProp5.xml><?xml version="1.0" encoding="utf-8"?>
<formControlPr xmlns="http://schemas.microsoft.com/office/spreadsheetml/2009/9/main" objectType="Drop" dropLines="3" dropStyle="combo" dx="31" fmlaLink="$C$7" fmlaRange="$O$3:$O$4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6350</xdr:colOff>
          <xdr:row>1</xdr:row>
          <xdr:rowOff>177800</xdr:rowOff>
        </xdr:from>
        <xdr:to>
          <xdr:col>23</xdr:col>
          <xdr:colOff>241300</xdr:colOff>
          <xdr:row>3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63500</xdr:colOff>
      <xdr:row>3</xdr:row>
      <xdr:rowOff>50800</xdr:rowOff>
    </xdr:from>
    <xdr:to>
      <xdr:col>27</xdr:col>
      <xdr:colOff>238126</xdr:colOff>
      <xdr:row>82</xdr:row>
      <xdr:rowOff>147111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8A3687-B9FB-4667-8984-10CBC63C4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6350</xdr:colOff>
          <xdr:row>2</xdr:row>
          <xdr:rowOff>0</xdr:rowOff>
        </xdr:from>
        <xdr:to>
          <xdr:col>24</xdr:col>
          <xdr:colOff>31750</xdr:colOff>
          <xdr:row>3</xdr:row>
          <xdr:rowOff>25400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19</xdr:col>
      <xdr:colOff>31750</xdr:colOff>
      <xdr:row>3</xdr:row>
      <xdr:rowOff>38100</xdr:rowOff>
    </xdr:from>
    <xdr:to>
      <xdr:col>27</xdr:col>
      <xdr:colOff>301625</xdr:colOff>
      <xdr:row>82</xdr:row>
      <xdr:rowOff>123826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4015B1-E42A-460C-AAC4-B3913D7B4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6350</xdr:colOff>
          <xdr:row>2</xdr:row>
          <xdr:rowOff>6350</xdr:rowOff>
        </xdr:from>
        <xdr:to>
          <xdr:col>24</xdr:col>
          <xdr:colOff>273050</xdr:colOff>
          <xdr:row>3</xdr:row>
          <xdr:rowOff>31750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19</xdr:col>
      <xdr:colOff>6351</xdr:colOff>
      <xdr:row>3</xdr:row>
      <xdr:rowOff>38100</xdr:rowOff>
    </xdr:from>
    <xdr:to>
      <xdr:col>27</xdr:col>
      <xdr:colOff>666751</xdr:colOff>
      <xdr:row>83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44A7E6-CC5C-F832-CF7D-713E86D7E4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596900</xdr:colOff>
          <xdr:row>3</xdr:row>
          <xdr:rowOff>260350</xdr:rowOff>
        </xdr:from>
        <xdr:to>
          <xdr:col>3</xdr:col>
          <xdr:colOff>571500</xdr:colOff>
          <xdr:row>5</xdr:row>
          <xdr:rowOff>12700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</xdr:colOff>
          <xdr:row>5</xdr:row>
          <xdr:rowOff>171450</xdr:rowOff>
        </xdr:from>
        <xdr:to>
          <xdr:col>3</xdr:col>
          <xdr:colOff>304800</xdr:colOff>
          <xdr:row>7</xdr:row>
          <xdr:rowOff>12700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6349</xdr:colOff>
      <xdr:row>7</xdr:row>
      <xdr:rowOff>28575</xdr:rowOff>
    </xdr:from>
    <xdr:to>
      <xdr:col>7</xdr:col>
      <xdr:colOff>31750</xdr:colOff>
      <xdr:row>19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425AF1-71DB-474C-8B7A-D6CE9229C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6</xdr:col>
      <xdr:colOff>396875</xdr:colOff>
      <xdr:row>7</xdr:row>
      <xdr:rowOff>3175</xdr:rowOff>
    </xdr:from>
    <xdr:to>
      <xdr:col>12</xdr:col>
      <xdr:colOff>292100</xdr:colOff>
      <xdr:row>19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96141C-0CF9-416B-8741-7088A9770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B70F-8466-409D-9B88-73812CC12F8B}">
  <sheetPr>
    <tabColor rgb="FF008000"/>
    <pageSetUpPr fitToPage="1"/>
  </sheetPr>
  <dimension ref="A1:AA559"/>
  <sheetViews>
    <sheetView showGridLines="0" showRowColHeaders="0"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D2" sqref="AD2"/>
    </sheetView>
  </sheetViews>
  <sheetFormatPr defaultRowHeight="14.5" x14ac:dyDescent="0.35"/>
  <cols>
    <col min="1" max="1" width="1.08984375" style="3" customWidth="1"/>
    <col min="2" max="2" width="10.6328125" style="6" customWidth="1"/>
    <col min="3" max="6" width="6.453125" style="5" customWidth="1"/>
    <col min="7" max="7" width="1.6328125" style="5" customWidth="1"/>
    <col min="8" max="8" width="10.6328125" style="6" customWidth="1"/>
    <col min="9" max="11" width="6.453125" style="5" customWidth="1"/>
    <col min="12" max="12" width="6.453125" style="7" customWidth="1"/>
    <col min="13" max="13" width="1.6328125" style="5" customWidth="1"/>
    <col min="14" max="14" width="10.6328125" style="6" customWidth="1"/>
    <col min="15" max="18" width="6.453125" style="5" customWidth="1"/>
    <col min="19" max="19" width="1.36328125" style="5" customWidth="1"/>
    <col min="20" max="20" width="2.453125" style="5" customWidth="1"/>
    <col min="21" max="21" width="2.54296875" style="5" bestFit="1" customWidth="1"/>
    <col min="22" max="24" width="7.54296875" style="6" customWidth="1"/>
    <col min="25" max="26" width="8.7265625" style="6"/>
    <col min="27" max="27" width="8.7265625" style="5"/>
    <col min="28" max="28" width="3.453125" style="5" customWidth="1"/>
    <col min="29" max="16384" width="8.7265625" style="5"/>
  </cols>
  <sheetData>
    <row r="1" spans="1:27" ht="23" x14ac:dyDescent="0.5">
      <c r="B1" s="4" t="s">
        <v>508</v>
      </c>
    </row>
    <row r="2" spans="1:27" x14ac:dyDescent="0.35">
      <c r="B2" s="6" t="s">
        <v>507</v>
      </c>
      <c r="V2" s="8" t="s">
        <v>509</v>
      </c>
    </row>
    <row r="3" spans="1:27" x14ac:dyDescent="0.35">
      <c r="B3" s="9" t="s">
        <v>476</v>
      </c>
      <c r="C3" s="9"/>
      <c r="D3" s="9"/>
      <c r="E3" s="9"/>
      <c r="F3" s="9"/>
      <c r="G3" s="9"/>
      <c r="H3" s="9" t="s">
        <v>477</v>
      </c>
      <c r="I3" s="9"/>
      <c r="J3" s="9"/>
      <c r="K3" s="9"/>
      <c r="L3" s="10"/>
      <c r="M3" s="9"/>
      <c r="N3" s="9" t="s">
        <v>478</v>
      </c>
      <c r="V3" s="11">
        <v>2</v>
      </c>
    </row>
    <row r="4" spans="1:27" ht="21" x14ac:dyDescent="0.35">
      <c r="B4" s="12"/>
      <c r="C4" s="13" t="s">
        <v>397</v>
      </c>
      <c r="D4" s="13" t="s">
        <v>3</v>
      </c>
      <c r="E4" s="13" t="s">
        <v>5</v>
      </c>
      <c r="F4" s="13" t="s">
        <v>7</v>
      </c>
      <c r="H4" s="12"/>
      <c r="I4" s="13" t="s">
        <v>397</v>
      </c>
      <c r="J4" s="13" t="s">
        <v>3</v>
      </c>
      <c r="K4" s="13" t="s">
        <v>5</v>
      </c>
      <c r="L4" s="14" t="s">
        <v>7</v>
      </c>
      <c r="N4" s="12"/>
      <c r="O4" s="13" t="s">
        <v>397</v>
      </c>
      <c r="P4" s="13" t="s">
        <v>3</v>
      </c>
      <c r="Q4" s="13" t="s">
        <v>5</v>
      </c>
      <c r="R4" s="13" t="s">
        <v>7</v>
      </c>
      <c r="S4" s="3"/>
      <c r="T4" s="3"/>
      <c r="U4" s="3"/>
      <c r="V4" s="15"/>
      <c r="W4" s="15"/>
      <c r="X4" s="15"/>
      <c r="Y4" s="15"/>
      <c r="Z4" s="15"/>
      <c r="AA4" s="3"/>
    </row>
    <row r="5" spans="1:27" x14ac:dyDescent="0.35">
      <c r="A5" s="16">
        <v>1</v>
      </c>
      <c r="B5" s="17" t="s">
        <v>79</v>
      </c>
      <c r="C5" s="17">
        <v>127</v>
      </c>
      <c r="D5" s="17">
        <v>3580</v>
      </c>
      <c r="E5" s="17">
        <v>27615</v>
      </c>
      <c r="F5" s="17">
        <v>31322</v>
      </c>
      <c r="H5" s="17" t="s">
        <v>79</v>
      </c>
      <c r="I5" s="18">
        <f>C5/$F5*100</f>
        <v>0.40546580678117616</v>
      </c>
      <c r="J5" s="18">
        <f t="shared" ref="J5:L5" si="0">D5/$F5*100</f>
        <v>11.429666049422131</v>
      </c>
      <c r="K5" s="18">
        <f t="shared" si="0"/>
        <v>88.164868143796696</v>
      </c>
      <c r="L5" s="17">
        <f t="shared" si="0"/>
        <v>100</v>
      </c>
      <c r="N5" s="17" t="s">
        <v>79</v>
      </c>
      <c r="O5" s="18">
        <f>C5/C$211*100</f>
        <v>1.0585979828290406</v>
      </c>
      <c r="P5" s="18">
        <f t="shared" ref="P5:R5" si="1">D5/D$211*100</f>
        <v>14.988172740784158</v>
      </c>
      <c r="Q5" s="18">
        <f t="shared" si="1"/>
        <v>38.025405349581746</v>
      </c>
      <c r="R5" s="18">
        <f t="shared" si="1"/>
        <v>28.8668724943551</v>
      </c>
      <c r="S5" s="3"/>
      <c r="T5" s="19" t="s">
        <v>2</v>
      </c>
      <c r="U5" s="16">
        <v>1</v>
      </c>
      <c r="V5" s="15">
        <f t="shared" ref="V5:V68" si="2">VLOOKUP($U5,$A$5:$F$210,2+$V$3)</f>
        <v>3580</v>
      </c>
      <c r="W5" s="20">
        <f>V5+0.0001*U5</f>
        <v>3580.0001000000002</v>
      </c>
      <c r="X5" s="20">
        <f>RANK(W5,W$5:W$210)</f>
        <v>1</v>
      </c>
      <c r="Y5" s="20" t="str">
        <f>VLOOKUP(MATCH(U5,X$5:X$210,0),$A$5:$F$210,2)</f>
        <v>India</v>
      </c>
      <c r="Z5" s="20">
        <f t="shared" ref="Z5:Z68" si="3">VLOOKUP(MATCH(U5,X$5:X$210,0),$A$5:$F$210,2+$V$3)</f>
        <v>3580</v>
      </c>
      <c r="AA5" s="3"/>
    </row>
    <row r="6" spans="1:27" x14ac:dyDescent="0.35">
      <c r="A6" s="16">
        <v>2</v>
      </c>
      <c r="B6" s="17" t="s">
        <v>40</v>
      </c>
      <c r="C6" s="17">
        <v>135</v>
      </c>
      <c r="D6" s="17">
        <v>2939</v>
      </c>
      <c r="E6" s="17">
        <v>7048</v>
      </c>
      <c r="F6" s="17">
        <v>10122</v>
      </c>
      <c r="H6" s="17" t="s">
        <v>40</v>
      </c>
      <c r="I6" s="18">
        <f t="shared" ref="I6:I69" si="4">C6/$F6*100</f>
        <v>1.3337285121517486</v>
      </c>
      <c r="J6" s="18">
        <f t="shared" ref="J6:J69" si="5">D6/$F6*100</f>
        <v>29.035763683066591</v>
      </c>
      <c r="K6" s="18">
        <f t="shared" ref="K6:K69" si="6">E6/$F6*100</f>
        <v>69.630507804781658</v>
      </c>
      <c r="L6" s="17">
        <f t="shared" ref="L6:L69" si="7">F6/$F6*100</f>
        <v>100</v>
      </c>
      <c r="N6" s="17" t="s">
        <v>40</v>
      </c>
      <c r="O6" s="18">
        <f t="shared" ref="O6:O69" si="8">C6/C$211*100</f>
        <v>1.1252813203300824</v>
      </c>
      <c r="P6" s="18">
        <f t="shared" ref="P6:P69" si="9">D6/D$211*100</f>
        <v>12.304536224906323</v>
      </c>
      <c r="Q6" s="18">
        <f t="shared" ref="Q6:Q69" si="10">E6/E$211*100</f>
        <v>9.7049812385968526</v>
      </c>
      <c r="R6" s="18">
        <f t="shared" ref="R6:R69" si="11">F6/F$211*100</f>
        <v>9.3286023685544457</v>
      </c>
      <c r="S6" s="3"/>
      <c r="T6" s="19" t="s">
        <v>3</v>
      </c>
      <c r="U6" s="16">
        <v>2</v>
      </c>
      <c r="V6" s="15">
        <f t="shared" si="2"/>
        <v>2939</v>
      </c>
      <c r="W6" s="20">
        <f t="shared" ref="W6:W69" si="12">V6+0.0001*U6</f>
        <v>2939.0001999999999</v>
      </c>
      <c r="X6" s="20">
        <f t="shared" ref="X6:X69" si="13">RANK(W6,W$5:W$210)</f>
        <v>2</v>
      </c>
      <c r="Y6" s="20" t="str">
        <f t="shared" ref="Y6:Y69" si="14">VLOOKUP(MATCH(U6,X$5:X$210,0),$A$5:$F$210,2)</f>
        <v>China</v>
      </c>
      <c r="Z6" s="20">
        <f t="shared" si="3"/>
        <v>2939</v>
      </c>
      <c r="AA6" s="3"/>
    </row>
    <row r="7" spans="1:27" x14ac:dyDescent="0.35">
      <c r="A7" s="16">
        <v>3</v>
      </c>
      <c r="B7" s="17" t="s">
        <v>157</v>
      </c>
      <c r="C7" s="17">
        <v>969</v>
      </c>
      <c r="D7" s="17">
        <v>749</v>
      </c>
      <c r="E7" s="17">
        <v>4921</v>
      </c>
      <c r="F7" s="17">
        <v>6639</v>
      </c>
      <c r="H7" s="17" t="s">
        <v>157</v>
      </c>
      <c r="I7" s="18">
        <f t="shared" si="4"/>
        <v>14.595571622232265</v>
      </c>
      <c r="J7" s="18">
        <f t="shared" si="5"/>
        <v>11.28181955113722</v>
      </c>
      <c r="K7" s="18">
        <f t="shared" si="6"/>
        <v>74.122608826630525</v>
      </c>
      <c r="L7" s="17">
        <f t="shared" si="7"/>
        <v>100</v>
      </c>
      <c r="N7" s="17" t="s">
        <v>157</v>
      </c>
      <c r="O7" s="18">
        <f t="shared" si="8"/>
        <v>8.0770192548137043</v>
      </c>
      <c r="P7" s="18">
        <f t="shared" si="9"/>
        <v>3.1357936823595902</v>
      </c>
      <c r="Q7" s="18">
        <f t="shared" si="10"/>
        <v>6.7761368721814863</v>
      </c>
      <c r="R7" s="18">
        <f t="shared" si="11"/>
        <v>6.1186120455278559</v>
      </c>
      <c r="S7" s="3"/>
      <c r="T7" s="19" t="s">
        <v>5</v>
      </c>
      <c r="U7" s="16">
        <v>3</v>
      </c>
      <c r="V7" s="15">
        <f t="shared" si="2"/>
        <v>749</v>
      </c>
      <c r="W7" s="20">
        <f t="shared" si="12"/>
        <v>749.00030000000004</v>
      </c>
      <c r="X7" s="20">
        <f t="shared" si="13"/>
        <v>8</v>
      </c>
      <c r="Y7" s="20" t="str">
        <f t="shared" si="14"/>
        <v>Vietnam</v>
      </c>
      <c r="Z7" s="20">
        <f t="shared" si="3"/>
        <v>1645</v>
      </c>
      <c r="AA7" s="3"/>
    </row>
    <row r="8" spans="1:27" x14ac:dyDescent="0.35">
      <c r="A8" s="16">
        <v>4</v>
      </c>
      <c r="B8" s="17" t="s">
        <v>130</v>
      </c>
      <c r="C8" s="17">
        <v>811</v>
      </c>
      <c r="D8" s="17">
        <v>1501</v>
      </c>
      <c r="E8" s="17">
        <v>3922</v>
      </c>
      <c r="F8" s="17">
        <v>6234</v>
      </c>
      <c r="H8" s="17" t="s">
        <v>130</v>
      </c>
      <c r="I8" s="18">
        <f t="shared" si="4"/>
        <v>13.009303817773501</v>
      </c>
      <c r="J8" s="18">
        <f t="shared" si="5"/>
        <v>24.077638755213346</v>
      </c>
      <c r="K8" s="18">
        <f t="shared" si="6"/>
        <v>62.91305742701315</v>
      </c>
      <c r="L8" s="17">
        <f t="shared" si="7"/>
        <v>100</v>
      </c>
      <c r="N8" s="17" t="s">
        <v>130</v>
      </c>
      <c r="O8" s="18">
        <f t="shared" si="8"/>
        <v>6.760023339168125</v>
      </c>
      <c r="P8" s="18">
        <f t="shared" si="9"/>
        <v>6.2841472860103416</v>
      </c>
      <c r="Q8" s="18">
        <f t="shared" si="10"/>
        <v>5.40053013873111</v>
      </c>
      <c r="R8" s="18">
        <f t="shared" si="11"/>
        <v>5.7453573568038339</v>
      </c>
      <c r="S8" s="3"/>
      <c r="T8" s="19" t="s">
        <v>7</v>
      </c>
      <c r="U8" s="16">
        <v>4</v>
      </c>
      <c r="V8" s="15">
        <f t="shared" si="2"/>
        <v>1501</v>
      </c>
      <c r="W8" s="20">
        <f t="shared" si="12"/>
        <v>1501.0003999999999</v>
      </c>
      <c r="X8" s="20">
        <f t="shared" si="13"/>
        <v>5</v>
      </c>
      <c r="Y8" s="20" t="str">
        <f t="shared" si="14"/>
        <v>Philippines</v>
      </c>
      <c r="Z8" s="20">
        <f t="shared" si="3"/>
        <v>1509</v>
      </c>
      <c r="AA8" s="3"/>
    </row>
    <row r="9" spans="1:27" x14ac:dyDescent="0.35">
      <c r="A9" s="16">
        <v>5</v>
      </c>
      <c r="B9" s="17" t="s">
        <v>134</v>
      </c>
      <c r="C9" s="17">
        <v>2.5</v>
      </c>
      <c r="D9" s="17">
        <v>1509</v>
      </c>
      <c r="E9" s="17">
        <v>3934</v>
      </c>
      <c r="F9" s="17">
        <v>5445.5</v>
      </c>
      <c r="H9" s="17" t="s">
        <v>134</v>
      </c>
      <c r="I9" s="18">
        <f t="shared" si="4"/>
        <v>4.5909466531998899E-2</v>
      </c>
      <c r="J9" s="18">
        <f t="shared" si="5"/>
        <v>27.710953998714533</v>
      </c>
      <c r="K9" s="18">
        <f t="shared" si="6"/>
        <v>72.243136534753475</v>
      </c>
      <c r="L9" s="17">
        <f t="shared" si="7"/>
        <v>100</v>
      </c>
      <c r="N9" s="17" t="s">
        <v>134</v>
      </c>
      <c r="O9" s="18">
        <f t="shared" si="8"/>
        <v>2.0838542969075603E-2</v>
      </c>
      <c r="P9" s="18">
        <f t="shared" si="9"/>
        <v>6.3176404094534346</v>
      </c>
      <c r="Q9" s="18">
        <f t="shared" si="10"/>
        <v>5.4170539433371205</v>
      </c>
      <c r="R9" s="18">
        <f t="shared" si="11"/>
        <v>5.0186627344362007</v>
      </c>
      <c r="S9" s="3"/>
      <c r="T9" s="3"/>
      <c r="U9" s="16">
        <v>5</v>
      </c>
      <c r="V9" s="15">
        <f t="shared" si="2"/>
        <v>1509</v>
      </c>
      <c r="W9" s="20">
        <f t="shared" si="12"/>
        <v>1509.0005000000001</v>
      </c>
      <c r="X9" s="20">
        <f t="shared" si="13"/>
        <v>4</v>
      </c>
      <c r="Y9" s="20" t="str">
        <f t="shared" si="14"/>
        <v>Pakistan</v>
      </c>
      <c r="Z9" s="20">
        <f t="shared" si="3"/>
        <v>1501</v>
      </c>
      <c r="AA9" s="3"/>
    </row>
    <row r="10" spans="1:27" x14ac:dyDescent="0.35">
      <c r="A10" s="16">
        <v>6</v>
      </c>
      <c r="B10" s="17" t="s">
        <v>8</v>
      </c>
      <c r="C10" s="17">
        <v>3271</v>
      </c>
      <c r="D10" s="17">
        <v>1275</v>
      </c>
      <c r="E10" s="17">
        <v>38</v>
      </c>
      <c r="F10" s="17">
        <v>4584</v>
      </c>
      <c r="H10" s="17" t="s">
        <v>8</v>
      </c>
      <c r="I10" s="18">
        <f t="shared" si="4"/>
        <v>71.356893542757419</v>
      </c>
      <c r="J10" s="18">
        <f t="shared" si="5"/>
        <v>27.81413612565445</v>
      </c>
      <c r="K10" s="18">
        <f t="shared" si="6"/>
        <v>0.82897033158813271</v>
      </c>
      <c r="L10" s="17">
        <f t="shared" si="7"/>
        <v>100</v>
      </c>
      <c r="N10" s="17" t="s">
        <v>8</v>
      </c>
      <c r="O10" s="18">
        <f t="shared" si="8"/>
        <v>27.265149620738516</v>
      </c>
      <c r="P10" s="18">
        <f t="shared" si="9"/>
        <v>5.3379665487429611</v>
      </c>
      <c r="Q10" s="18">
        <f t="shared" si="10"/>
        <v>5.2325381252366694E-2</v>
      </c>
      <c r="R10" s="18">
        <f t="shared" si="11"/>
        <v>4.2246901064467073</v>
      </c>
      <c r="S10" s="3"/>
      <c r="T10" s="3"/>
      <c r="U10" s="16">
        <v>6</v>
      </c>
      <c r="V10" s="15">
        <f t="shared" si="2"/>
        <v>1275</v>
      </c>
      <c r="W10" s="20">
        <f t="shared" si="12"/>
        <v>1275.0006000000001</v>
      </c>
      <c r="X10" s="20">
        <f t="shared" si="13"/>
        <v>6</v>
      </c>
      <c r="Y10" s="20" t="str">
        <f t="shared" si="14"/>
        <v>Afghanistan</v>
      </c>
      <c r="Z10" s="20">
        <f t="shared" si="3"/>
        <v>1275</v>
      </c>
      <c r="AA10" s="3"/>
    </row>
    <row r="11" spans="1:27" x14ac:dyDescent="0.35">
      <c r="A11" s="16">
        <v>7</v>
      </c>
      <c r="B11" s="17" t="s">
        <v>15</v>
      </c>
      <c r="C11" s="17">
        <v>504</v>
      </c>
      <c r="D11" s="17">
        <v>72</v>
      </c>
      <c r="E11" s="17">
        <v>3729</v>
      </c>
      <c r="F11" s="17">
        <v>4305</v>
      </c>
      <c r="H11" s="17" t="s">
        <v>15</v>
      </c>
      <c r="I11" s="18">
        <f t="shared" si="4"/>
        <v>11.707317073170733</v>
      </c>
      <c r="J11" s="18">
        <f t="shared" si="5"/>
        <v>1.6724738675958188</v>
      </c>
      <c r="K11" s="18">
        <f t="shared" si="6"/>
        <v>86.620209059233446</v>
      </c>
      <c r="L11" s="17">
        <f t="shared" si="7"/>
        <v>100</v>
      </c>
      <c r="N11" s="17" t="s">
        <v>15</v>
      </c>
      <c r="O11" s="18">
        <f t="shared" si="8"/>
        <v>4.2010502625656416</v>
      </c>
      <c r="P11" s="18">
        <f t="shared" si="9"/>
        <v>0.30143811098783779</v>
      </c>
      <c r="Q11" s="18">
        <f t="shared" si="10"/>
        <v>5.1347722813177734</v>
      </c>
      <c r="R11" s="18">
        <f t="shared" si="11"/>
        <v>3.9675590986590481</v>
      </c>
      <c r="S11" s="3"/>
      <c r="T11" s="3"/>
      <c r="U11" s="16">
        <v>7</v>
      </c>
      <c r="V11" s="15">
        <f t="shared" si="2"/>
        <v>72</v>
      </c>
      <c r="W11" s="20">
        <f t="shared" si="12"/>
        <v>72.000699999999995</v>
      </c>
      <c r="X11" s="20">
        <f t="shared" si="13"/>
        <v>43</v>
      </c>
      <c r="Y11" s="20" t="str">
        <f t="shared" si="14"/>
        <v>Thailand</v>
      </c>
      <c r="Z11" s="20">
        <f t="shared" si="3"/>
        <v>788</v>
      </c>
      <c r="AA11" s="3"/>
    </row>
    <row r="12" spans="1:27" x14ac:dyDescent="0.35">
      <c r="A12" s="16">
        <v>8</v>
      </c>
      <c r="B12" s="17" t="s">
        <v>183</v>
      </c>
      <c r="C12" s="17">
        <v>114</v>
      </c>
      <c r="D12" s="17">
        <v>1645</v>
      </c>
      <c r="E12" s="17">
        <v>1993</v>
      </c>
      <c r="F12" s="17">
        <v>3752</v>
      </c>
      <c r="H12" s="17" t="s">
        <v>183</v>
      </c>
      <c r="I12" s="18">
        <f t="shared" si="4"/>
        <v>3.0383795309168442</v>
      </c>
      <c r="J12" s="18">
        <f t="shared" si="5"/>
        <v>43.843283582089555</v>
      </c>
      <c r="K12" s="18">
        <f t="shared" si="6"/>
        <v>53.118336886993603</v>
      </c>
      <c r="L12" s="17">
        <f t="shared" si="7"/>
        <v>100</v>
      </c>
      <c r="N12" s="17" t="s">
        <v>183</v>
      </c>
      <c r="O12" s="18">
        <f t="shared" si="8"/>
        <v>0.95023755938984744</v>
      </c>
      <c r="P12" s="18">
        <f t="shared" si="9"/>
        <v>6.887023507986016</v>
      </c>
      <c r="Q12" s="18">
        <f t="shared" si="10"/>
        <v>2.744328548314916</v>
      </c>
      <c r="R12" s="18">
        <f t="shared" si="11"/>
        <v>3.4579051656605686</v>
      </c>
      <c r="S12" s="3"/>
      <c r="T12" s="3"/>
      <c r="U12" s="16">
        <v>8</v>
      </c>
      <c r="V12" s="15">
        <f t="shared" si="2"/>
        <v>1645</v>
      </c>
      <c r="W12" s="20">
        <f t="shared" si="12"/>
        <v>1645.0008</v>
      </c>
      <c r="X12" s="20">
        <f t="shared" si="13"/>
        <v>3</v>
      </c>
      <c r="Y12" s="20" t="str">
        <f t="shared" si="14"/>
        <v>Sri Lanka</v>
      </c>
      <c r="Z12" s="20">
        <f t="shared" si="3"/>
        <v>749</v>
      </c>
      <c r="AA12" s="3"/>
    </row>
    <row r="13" spans="1:27" x14ac:dyDescent="0.35">
      <c r="A13" s="16">
        <v>9</v>
      </c>
      <c r="B13" s="17" t="s">
        <v>122</v>
      </c>
      <c r="C13" s="17">
        <v>10</v>
      </c>
      <c r="D13" s="17">
        <v>401</v>
      </c>
      <c r="E13" s="17">
        <v>3223</v>
      </c>
      <c r="F13" s="17">
        <v>3634</v>
      </c>
      <c r="H13" s="17" t="s">
        <v>122</v>
      </c>
      <c r="I13" s="18">
        <f t="shared" si="4"/>
        <v>0.27517886626307103</v>
      </c>
      <c r="J13" s="18">
        <f t="shared" si="5"/>
        <v>11.034672537149147</v>
      </c>
      <c r="K13" s="18">
        <f t="shared" si="6"/>
        <v>88.690148596587775</v>
      </c>
      <c r="L13" s="17">
        <f t="shared" si="7"/>
        <v>100</v>
      </c>
      <c r="N13" s="17" t="s">
        <v>122</v>
      </c>
      <c r="O13" s="18">
        <f t="shared" si="8"/>
        <v>8.335417187630241E-2</v>
      </c>
      <c r="P13" s="18">
        <f t="shared" si="9"/>
        <v>1.6788428125850412</v>
      </c>
      <c r="Q13" s="18">
        <f t="shared" si="10"/>
        <v>4.4380185204309957</v>
      </c>
      <c r="R13" s="18">
        <f t="shared" si="11"/>
        <v>3.3491544168471501</v>
      </c>
      <c r="S13" s="3"/>
      <c r="T13" s="3"/>
      <c r="U13" s="16">
        <v>9</v>
      </c>
      <c r="V13" s="15">
        <f t="shared" si="2"/>
        <v>401</v>
      </c>
      <c r="W13" s="20">
        <f t="shared" si="12"/>
        <v>401.0009</v>
      </c>
      <c r="X13" s="20">
        <f t="shared" si="13"/>
        <v>16</v>
      </c>
      <c r="Y13" s="20" t="str">
        <f t="shared" si="14"/>
        <v>USA</v>
      </c>
      <c r="Z13" s="20">
        <f t="shared" si="3"/>
        <v>521</v>
      </c>
      <c r="AA13" s="3"/>
    </row>
    <row r="14" spans="1:27" x14ac:dyDescent="0.35">
      <c r="A14" s="16">
        <v>10</v>
      </c>
      <c r="B14" s="17" t="s">
        <v>107</v>
      </c>
      <c r="C14" s="17">
        <v>485</v>
      </c>
      <c r="D14" s="17">
        <v>457</v>
      </c>
      <c r="E14" s="17">
        <v>1256</v>
      </c>
      <c r="F14" s="17">
        <v>2198</v>
      </c>
      <c r="H14" s="17" t="s">
        <v>107</v>
      </c>
      <c r="I14" s="18">
        <f t="shared" si="4"/>
        <v>22.065514103730663</v>
      </c>
      <c r="J14" s="18">
        <f t="shared" si="5"/>
        <v>20.791628753412191</v>
      </c>
      <c r="K14" s="18">
        <f t="shared" si="6"/>
        <v>57.142857142857139</v>
      </c>
      <c r="L14" s="17">
        <f t="shared" si="7"/>
        <v>100</v>
      </c>
      <c r="N14" s="17" t="s">
        <v>107</v>
      </c>
      <c r="O14" s="18">
        <f t="shared" si="8"/>
        <v>4.0426773360006667</v>
      </c>
      <c r="P14" s="18">
        <f t="shared" si="9"/>
        <v>1.913294676686693</v>
      </c>
      <c r="Q14" s="18">
        <f t="shared" si="10"/>
        <v>1.7294915487624358</v>
      </c>
      <c r="R14" s="18">
        <f t="shared" si="11"/>
        <v>2.0257131007787659</v>
      </c>
      <c r="S14" s="3"/>
      <c r="T14" s="3"/>
      <c r="U14" s="16">
        <v>10</v>
      </c>
      <c r="V14" s="15">
        <f t="shared" si="2"/>
        <v>457</v>
      </c>
      <c r="W14" s="20">
        <f t="shared" si="12"/>
        <v>457.00099999999998</v>
      </c>
      <c r="X14" s="20">
        <f t="shared" si="13"/>
        <v>13</v>
      </c>
      <c r="Y14" s="20" t="str">
        <f t="shared" si="14"/>
        <v>Colombia</v>
      </c>
      <c r="Z14" s="20">
        <f t="shared" si="3"/>
        <v>512</v>
      </c>
      <c r="AA14" s="3"/>
    </row>
    <row r="15" spans="1:27" x14ac:dyDescent="0.35">
      <c r="A15" s="16">
        <v>11</v>
      </c>
      <c r="B15" s="17" t="s">
        <v>81</v>
      </c>
      <c r="C15" s="17">
        <v>1005</v>
      </c>
      <c r="D15" s="17">
        <v>342</v>
      </c>
      <c r="E15" s="17">
        <v>762</v>
      </c>
      <c r="F15" s="17">
        <v>2109</v>
      </c>
      <c r="H15" s="17" t="s">
        <v>81</v>
      </c>
      <c r="I15" s="18">
        <f t="shared" si="4"/>
        <v>47.652916073968704</v>
      </c>
      <c r="J15" s="18">
        <f t="shared" si="5"/>
        <v>16.216216216216218</v>
      </c>
      <c r="K15" s="18">
        <f t="shared" si="6"/>
        <v>36.130867709815078</v>
      </c>
      <c r="L15" s="17">
        <f t="shared" si="7"/>
        <v>100</v>
      </c>
      <c r="N15" s="17" t="s">
        <v>81</v>
      </c>
      <c r="O15" s="18">
        <f t="shared" si="8"/>
        <v>8.3770942735683924</v>
      </c>
      <c r="P15" s="18">
        <f t="shared" si="9"/>
        <v>1.4318310271922297</v>
      </c>
      <c r="Q15" s="18">
        <f t="shared" si="10"/>
        <v>1.0492615924816688</v>
      </c>
      <c r="R15" s="18">
        <f t="shared" si="11"/>
        <v>1.9436892309110179</v>
      </c>
      <c r="S15" s="3"/>
      <c r="T15" s="3"/>
      <c r="U15" s="16">
        <v>11</v>
      </c>
      <c r="V15" s="15">
        <f t="shared" si="2"/>
        <v>342</v>
      </c>
      <c r="W15" s="20">
        <f t="shared" si="12"/>
        <v>342.00110000000001</v>
      </c>
      <c r="X15" s="20">
        <f t="shared" si="13"/>
        <v>17</v>
      </c>
      <c r="Y15" s="20" t="str">
        <f t="shared" si="14"/>
        <v>United Kingdom</v>
      </c>
      <c r="Z15" s="20">
        <f t="shared" si="3"/>
        <v>498</v>
      </c>
      <c r="AA15" s="3"/>
    </row>
    <row r="16" spans="1:27" x14ac:dyDescent="0.35">
      <c r="A16" s="16">
        <v>12</v>
      </c>
      <c r="B16" s="17" t="s">
        <v>166</v>
      </c>
      <c r="C16" s="17">
        <v>418</v>
      </c>
      <c r="D16" s="17">
        <v>788</v>
      </c>
      <c r="E16" s="17">
        <v>597</v>
      </c>
      <c r="F16" s="17">
        <v>1803</v>
      </c>
      <c r="H16" s="17" t="s">
        <v>166</v>
      </c>
      <c r="I16" s="18">
        <f t="shared" si="4"/>
        <v>23.183582917359953</v>
      </c>
      <c r="J16" s="18">
        <f t="shared" si="5"/>
        <v>43.704936217415415</v>
      </c>
      <c r="K16" s="18">
        <f t="shared" si="6"/>
        <v>33.111480865224621</v>
      </c>
      <c r="L16" s="17">
        <f t="shared" si="7"/>
        <v>100</v>
      </c>
      <c r="N16" s="17" t="s">
        <v>166</v>
      </c>
      <c r="O16" s="18">
        <f t="shared" si="8"/>
        <v>3.4842043844294408</v>
      </c>
      <c r="P16" s="18">
        <f t="shared" si="9"/>
        <v>3.2990726591446693</v>
      </c>
      <c r="Q16" s="18">
        <f t="shared" si="10"/>
        <v>0.82205927914902399</v>
      </c>
      <c r="R16" s="18">
        <f t="shared" si="11"/>
        <v>1.6616745772084236</v>
      </c>
      <c r="S16" s="3"/>
      <c r="T16" s="3"/>
      <c r="U16" s="16">
        <v>12</v>
      </c>
      <c r="V16" s="15">
        <f t="shared" si="2"/>
        <v>788</v>
      </c>
      <c r="W16" s="20">
        <f t="shared" si="12"/>
        <v>788.00120000000004</v>
      </c>
      <c r="X16" s="20">
        <f t="shared" si="13"/>
        <v>7</v>
      </c>
      <c r="Y16" s="20" t="str">
        <f t="shared" si="14"/>
        <v>Cambodia</v>
      </c>
      <c r="Z16" s="20">
        <f t="shared" si="3"/>
        <v>461</v>
      </c>
      <c r="AA16" s="3"/>
    </row>
    <row r="17" spans="1:27" x14ac:dyDescent="0.35">
      <c r="A17" s="16">
        <v>13</v>
      </c>
      <c r="B17" s="17" t="s">
        <v>80</v>
      </c>
      <c r="C17" s="17">
        <v>35</v>
      </c>
      <c r="D17" s="17">
        <v>433</v>
      </c>
      <c r="E17" s="17">
        <v>1333</v>
      </c>
      <c r="F17" s="17">
        <v>1801</v>
      </c>
      <c r="H17" s="17" t="s">
        <v>80</v>
      </c>
      <c r="I17" s="18">
        <f t="shared" si="4"/>
        <v>1.943364797334814</v>
      </c>
      <c r="J17" s="18">
        <f t="shared" si="5"/>
        <v>24.042198778456413</v>
      </c>
      <c r="K17" s="18">
        <f t="shared" si="6"/>
        <v>74.014436424208768</v>
      </c>
      <c r="L17" s="17">
        <f t="shared" si="7"/>
        <v>100</v>
      </c>
      <c r="N17" s="17" t="s">
        <v>80</v>
      </c>
      <c r="O17" s="18">
        <f t="shared" si="8"/>
        <v>0.29173960156705842</v>
      </c>
      <c r="P17" s="18">
        <f t="shared" si="9"/>
        <v>1.8128153063574137</v>
      </c>
      <c r="Q17" s="18">
        <f t="shared" si="10"/>
        <v>1.8355192949843366</v>
      </c>
      <c r="R17" s="18">
        <f t="shared" si="11"/>
        <v>1.6598313441776875</v>
      </c>
      <c r="S17" s="3"/>
      <c r="T17" s="3"/>
      <c r="U17" s="16">
        <v>13</v>
      </c>
      <c r="V17" s="15">
        <f t="shared" si="2"/>
        <v>433</v>
      </c>
      <c r="W17" s="20">
        <f t="shared" si="12"/>
        <v>433.00130000000001</v>
      </c>
      <c r="X17" s="20">
        <f t="shared" si="13"/>
        <v>14</v>
      </c>
      <c r="Y17" s="20" t="str">
        <f t="shared" si="14"/>
        <v>Malaysia</v>
      </c>
      <c r="Z17" s="20">
        <f t="shared" si="3"/>
        <v>457</v>
      </c>
      <c r="AA17" s="3"/>
    </row>
    <row r="18" spans="1:27" x14ac:dyDescent="0.35">
      <c r="A18" s="16">
        <v>14</v>
      </c>
      <c r="B18" s="17" t="s">
        <v>495</v>
      </c>
      <c r="C18" s="17">
        <v>11</v>
      </c>
      <c r="D18" s="17">
        <v>147</v>
      </c>
      <c r="E18" s="17">
        <v>1382</v>
      </c>
      <c r="F18" s="17">
        <v>1540</v>
      </c>
      <c r="H18" s="17" t="s">
        <v>495</v>
      </c>
      <c r="I18" s="18">
        <f t="shared" si="4"/>
        <v>0.7142857142857143</v>
      </c>
      <c r="J18" s="18">
        <f t="shared" si="5"/>
        <v>9.5454545454545467</v>
      </c>
      <c r="K18" s="18">
        <f t="shared" si="6"/>
        <v>89.740259740259745</v>
      </c>
      <c r="L18" s="17">
        <f t="shared" si="7"/>
        <v>100</v>
      </c>
      <c r="N18" s="17" t="s">
        <v>495</v>
      </c>
      <c r="O18" s="18">
        <f t="shared" si="8"/>
        <v>9.1689589063932653E-2</v>
      </c>
      <c r="P18" s="18">
        <f t="shared" si="9"/>
        <v>0.6154361432668356</v>
      </c>
      <c r="Q18" s="18">
        <f t="shared" si="10"/>
        <v>1.9029914971255464</v>
      </c>
      <c r="R18" s="18">
        <f t="shared" si="11"/>
        <v>1.4192894336666513</v>
      </c>
      <c r="S18" s="3"/>
      <c r="T18" s="3"/>
      <c r="U18" s="16">
        <v>14</v>
      </c>
      <c r="V18" s="15">
        <f t="shared" si="2"/>
        <v>147</v>
      </c>
      <c r="W18" s="20">
        <f t="shared" si="12"/>
        <v>147.00139999999999</v>
      </c>
      <c r="X18" s="20">
        <f t="shared" si="13"/>
        <v>28</v>
      </c>
      <c r="Y18" s="20" t="str">
        <f t="shared" si="14"/>
        <v>Indonesia</v>
      </c>
      <c r="Z18" s="20">
        <f t="shared" si="3"/>
        <v>433</v>
      </c>
      <c r="AA18" s="3"/>
    </row>
    <row r="19" spans="1:27" x14ac:dyDescent="0.35">
      <c r="A19" s="16">
        <v>15</v>
      </c>
      <c r="B19" s="17" t="s">
        <v>177</v>
      </c>
      <c r="C19" s="17">
        <v>2.5</v>
      </c>
      <c r="D19" s="17">
        <v>498</v>
      </c>
      <c r="E19" s="17">
        <v>911</v>
      </c>
      <c r="F19" s="17">
        <v>1411.5</v>
      </c>
      <c r="H19" s="17" t="s">
        <v>177</v>
      </c>
      <c r="I19" s="18">
        <f t="shared" si="4"/>
        <v>0.17711654268508678</v>
      </c>
      <c r="J19" s="18">
        <f t="shared" si="5"/>
        <v>35.281615302869291</v>
      </c>
      <c r="K19" s="18">
        <f t="shared" si="6"/>
        <v>64.541268154445632</v>
      </c>
      <c r="L19" s="17">
        <f t="shared" si="7"/>
        <v>100</v>
      </c>
      <c r="N19" s="17" t="s">
        <v>177</v>
      </c>
      <c r="O19" s="18">
        <f t="shared" si="8"/>
        <v>2.0838542969075603E-2</v>
      </c>
      <c r="P19" s="18">
        <f t="shared" si="9"/>
        <v>2.0849469343325446</v>
      </c>
      <c r="Q19" s="18">
        <f t="shared" si="10"/>
        <v>1.2544321663396329</v>
      </c>
      <c r="R19" s="18">
        <f t="shared" si="11"/>
        <v>1.300861711441869</v>
      </c>
      <c r="S19" s="3"/>
      <c r="T19" s="3"/>
      <c r="U19" s="16">
        <v>15</v>
      </c>
      <c r="V19" s="15">
        <f t="shared" si="2"/>
        <v>498</v>
      </c>
      <c r="W19" s="20">
        <f t="shared" si="12"/>
        <v>498.00150000000002</v>
      </c>
      <c r="X19" s="20">
        <f t="shared" si="13"/>
        <v>11</v>
      </c>
      <c r="Y19" s="20" t="str">
        <f t="shared" si="14"/>
        <v>Lebanon</v>
      </c>
      <c r="Z19" s="20">
        <f t="shared" si="3"/>
        <v>411</v>
      </c>
      <c r="AA19" s="3"/>
    </row>
    <row r="20" spans="1:27" x14ac:dyDescent="0.35">
      <c r="A20" s="16">
        <v>16</v>
      </c>
      <c r="B20" s="17" t="s">
        <v>43</v>
      </c>
      <c r="C20" s="17">
        <v>7</v>
      </c>
      <c r="D20" s="17">
        <v>512</v>
      </c>
      <c r="E20" s="17">
        <v>630</v>
      </c>
      <c r="F20" s="17">
        <v>1149</v>
      </c>
      <c r="H20" s="17" t="s">
        <v>43</v>
      </c>
      <c r="I20" s="18">
        <f t="shared" si="4"/>
        <v>0.6092254134029591</v>
      </c>
      <c r="J20" s="18">
        <f t="shared" si="5"/>
        <v>44.56048738033072</v>
      </c>
      <c r="K20" s="18">
        <f t="shared" si="6"/>
        <v>54.830287206266313</v>
      </c>
      <c r="L20" s="17">
        <f t="shared" si="7"/>
        <v>100</v>
      </c>
      <c r="N20" s="17" t="s">
        <v>43</v>
      </c>
      <c r="O20" s="18">
        <f t="shared" si="8"/>
        <v>5.834792031341169E-2</v>
      </c>
      <c r="P20" s="18">
        <f t="shared" si="9"/>
        <v>2.1435599003579577</v>
      </c>
      <c r="Q20" s="18">
        <f t="shared" si="10"/>
        <v>0.867499741815553</v>
      </c>
      <c r="R20" s="18">
        <f t="shared" si="11"/>
        <v>1.0589373761577807</v>
      </c>
      <c r="S20" s="3"/>
      <c r="T20" s="3"/>
      <c r="U20" s="16">
        <v>16</v>
      </c>
      <c r="V20" s="15">
        <f t="shared" si="2"/>
        <v>512</v>
      </c>
      <c r="W20" s="20">
        <f t="shared" si="12"/>
        <v>512.00160000000005</v>
      </c>
      <c r="X20" s="20">
        <f t="shared" si="13"/>
        <v>10</v>
      </c>
      <c r="Y20" s="20" t="str">
        <f t="shared" si="14"/>
        <v>Nepal</v>
      </c>
      <c r="Z20" s="20">
        <f t="shared" si="3"/>
        <v>401</v>
      </c>
      <c r="AA20" s="3"/>
    </row>
    <row r="21" spans="1:27" x14ac:dyDescent="0.35">
      <c r="A21" s="16">
        <v>17</v>
      </c>
      <c r="B21" s="17" t="s">
        <v>20</v>
      </c>
      <c r="C21" s="17">
        <v>98</v>
      </c>
      <c r="D21" s="17">
        <v>144</v>
      </c>
      <c r="E21" s="17">
        <v>899</v>
      </c>
      <c r="F21" s="17">
        <v>1141</v>
      </c>
      <c r="H21" s="17" t="s">
        <v>20</v>
      </c>
      <c r="I21" s="18">
        <f t="shared" si="4"/>
        <v>8.5889570552147241</v>
      </c>
      <c r="J21" s="18">
        <f t="shared" si="5"/>
        <v>12.620508326029798</v>
      </c>
      <c r="K21" s="18">
        <f t="shared" si="6"/>
        <v>78.790534618755487</v>
      </c>
      <c r="L21" s="17">
        <f t="shared" si="7"/>
        <v>100</v>
      </c>
      <c r="N21" s="17" t="s">
        <v>20</v>
      </c>
      <c r="O21" s="18">
        <f t="shared" si="8"/>
        <v>0.81687088438776367</v>
      </c>
      <c r="P21" s="18">
        <f t="shared" si="9"/>
        <v>0.60287622197567559</v>
      </c>
      <c r="Q21" s="18">
        <f t="shared" si="10"/>
        <v>1.2379083617336224</v>
      </c>
      <c r="R21" s="18">
        <f t="shared" si="11"/>
        <v>1.0515644440348371</v>
      </c>
      <c r="S21" s="3"/>
      <c r="T21" s="3"/>
      <c r="U21" s="16">
        <v>17</v>
      </c>
      <c r="V21" s="15">
        <f t="shared" si="2"/>
        <v>144</v>
      </c>
      <c r="W21" s="20">
        <f t="shared" si="12"/>
        <v>144.0017</v>
      </c>
      <c r="X21" s="20">
        <f t="shared" si="13"/>
        <v>29</v>
      </c>
      <c r="Y21" s="20" t="str">
        <f t="shared" si="14"/>
        <v>Iran</v>
      </c>
      <c r="Z21" s="20">
        <f t="shared" si="3"/>
        <v>342</v>
      </c>
      <c r="AA21" s="3"/>
    </row>
    <row r="22" spans="1:27" x14ac:dyDescent="0.35">
      <c r="A22" s="16">
        <v>18</v>
      </c>
      <c r="B22" s="17" t="s">
        <v>119</v>
      </c>
      <c r="C22" s="17">
        <v>826</v>
      </c>
      <c r="D22" s="17">
        <v>188</v>
      </c>
      <c r="E22" s="17">
        <v>88</v>
      </c>
      <c r="F22" s="17">
        <v>1102</v>
      </c>
      <c r="H22" s="17" t="s">
        <v>119</v>
      </c>
      <c r="I22" s="18">
        <f t="shared" si="4"/>
        <v>74.954627949183305</v>
      </c>
      <c r="J22" s="18">
        <f t="shared" si="5"/>
        <v>17.059891107078041</v>
      </c>
      <c r="K22" s="18">
        <f t="shared" si="6"/>
        <v>7.9854809437386569</v>
      </c>
      <c r="L22" s="17">
        <f t="shared" si="7"/>
        <v>100</v>
      </c>
      <c r="N22" s="17" t="s">
        <v>119</v>
      </c>
      <c r="O22" s="18">
        <f t="shared" si="8"/>
        <v>6.8850545969825792</v>
      </c>
      <c r="P22" s="18">
        <f t="shared" si="9"/>
        <v>0.78708840091268761</v>
      </c>
      <c r="Q22" s="18">
        <f t="shared" si="10"/>
        <v>0.12117456711074391</v>
      </c>
      <c r="R22" s="18">
        <f t="shared" si="11"/>
        <v>1.0156213999354868</v>
      </c>
      <c r="S22" s="3"/>
      <c r="T22" s="3"/>
      <c r="U22" s="16">
        <v>18</v>
      </c>
      <c r="V22" s="15">
        <f t="shared" si="2"/>
        <v>188</v>
      </c>
      <c r="W22" s="20">
        <f t="shared" si="12"/>
        <v>188.0018</v>
      </c>
      <c r="X22" s="20">
        <f t="shared" si="13"/>
        <v>24</v>
      </c>
      <c r="Y22" s="20" t="str">
        <f t="shared" si="14"/>
        <v>Ethiopia</v>
      </c>
      <c r="Z22" s="20">
        <f t="shared" si="3"/>
        <v>299</v>
      </c>
      <c r="AA22" s="3"/>
    </row>
    <row r="23" spans="1:27" x14ac:dyDescent="0.35">
      <c r="A23" s="16">
        <v>19</v>
      </c>
      <c r="B23" s="17" t="s">
        <v>82</v>
      </c>
      <c r="C23" s="17">
        <v>722</v>
      </c>
      <c r="D23" s="17">
        <v>199</v>
      </c>
      <c r="E23" s="17">
        <v>16</v>
      </c>
      <c r="F23" s="17">
        <v>937</v>
      </c>
      <c r="H23" s="17" t="s">
        <v>82</v>
      </c>
      <c r="I23" s="18">
        <f t="shared" si="4"/>
        <v>77.054429028815363</v>
      </c>
      <c r="J23" s="18">
        <f t="shared" si="5"/>
        <v>21.237993596584843</v>
      </c>
      <c r="K23" s="18">
        <f t="shared" si="6"/>
        <v>1.7075773745997866</v>
      </c>
      <c r="L23" s="17">
        <f t="shared" si="7"/>
        <v>100</v>
      </c>
      <c r="N23" s="17" t="s">
        <v>82</v>
      </c>
      <c r="O23" s="18">
        <f t="shared" si="8"/>
        <v>6.0181712094690338</v>
      </c>
      <c r="P23" s="18">
        <f t="shared" si="9"/>
        <v>0.83314144564694059</v>
      </c>
      <c r="Q23" s="18">
        <f t="shared" si="10"/>
        <v>2.2031739474680713E-2</v>
      </c>
      <c r="R23" s="18">
        <f t="shared" si="11"/>
        <v>0.86355467489977411</v>
      </c>
      <c r="S23" s="3"/>
      <c r="T23" s="3"/>
      <c r="U23" s="16">
        <v>19</v>
      </c>
      <c r="V23" s="15">
        <f t="shared" si="2"/>
        <v>199</v>
      </c>
      <c r="W23" s="20">
        <f t="shared" si="12"/>
        <v>199.00190000000001</v>
      </c>
      <c r="X23" s="20">
        <f t="shared" si="13"/>
        <v>22</v>
      </c>
      <c r="Y23" s="20" t="str">
        <f t="shared" si="14"/>
        <v>Korea, South</v>
      </c>
      <c r="Z23" s="20">
        <f t="shared" si="3"/>
        <v>250</v>
      </c>
      <c r="AA23" s="3"/>
    </row>
    <row r="24" spans="1:27" x14ac:dyDescent="0.35">
      <c r="A24" s="16">
        <v>20</v>
      </c>
      <c r="B24" s="17" t="s">
        <v>4</v>
      </c>
      <c r="C24" s="17">
        <v>2.5</v>
      </c>
      <c r="D24" s="17">
        <v>521</v>
      </c>
      <c r="E24" s="17">
        <v>326</v>
      </c>
      <c r="F24" s="17">
        <v>849.5</v>
      </c>
      <c r="H24" s="17" t="s">
        <v>4</v>
      </c>
      <c r="I24" s="18">
        <f>C24/$F24*100</f>
        <v>0.29429075927015891</v>
      </c>
      <c r="J24" s="18">
        <f t="shared" si="5"/>
        <v>61.330194231901118</v>
      </c>
      <c r="K24" s="18">
        <f t="shared" si="6"/>
        <v>38.375515008828721</v>
      </c>
      <c r="L24" s="17">
        <f t="shared" si="7"/>
        <v>100</v>
      </c>
      <c r="N24" s="17" t="s">
        <v>4</v>
      </c>
      <c r="O24" s="18">
        <f t="shared" si="8"/>
        <v>2.0838542969075603E-2</v>
      </c>
      <c r="P24" s="18">
        <f t="shared" si="9"/>
        <v>2.1812396642314376</v>
      </c>
      <c r="Q24" s="18">
        <f t="shared" si="10"/>
        <v>0.44889669179661951</v>
      </c>
      <c r="R24" s="18">
        <f t="shared" si="11"/>
        <v>0.78291322980507805</v>
      </c>
      <c r="S24" s="3"/>
      <c r="T24" s="3"/>
      <c r="U24" s="16">
        <v>20</v>
      </c>
      <c r="V24" s="15">
        <f t="shared" si="2"/>
        <v>521</v>
      </c>
      <c r="W24" s="20">
        <f t="shared" si="12"/>
        <v>521.00199999999995</v>
      </c>
      <c r="X24" s="20">
        <f t="shared" si="13"/>
        <v>9</v>
      </c>
      <c r="Y24" s="20" t="str">
        <f t="shared" si="14"/>
        <v>Brazil</v>
      </c>
      <c r="Z24" s="20">
        <f t="shared" si="3"/>
        <v>226</v>
      </c>
      <c r="AA24" s="3"/>
    </row>
    <row r="25" spans="1:27" x14ac:dyDescent="0.35">
      <c r="A25" s="16">
        <v>21</v>
      </c>
      <c r="B25" s="17" t="s">
        <v>91</v>
      </c>
      <c r="C25" s="17">
        <v>51</v>
      </c>
      <c r="D25" s="17">
        <v>90</v>
      </c>
      <c r="E25" s="17">
        <v>632</v>
      </c>
      <c r="F25" s="17">
        <v>773</v>
      </c>
      <c r="H25" s="17" t="s">
        <v>91</v>
      </c>
      <c r="I25" s="18">
        <f t="shared" si="4"/>
        <v>6.5976714100905571</v>
      </c>
      <c r="J25" s="18">
        <f t="shared" si="5"/>
        <v>11.642949547218628</v>
      </c>
      <c r="K25" s="18">
        <f t="shared" si="6"/>
        <v>81.75937904269081</v>
      </c>
      <c r="L25" s="17">
        <f t="shared" si="7"/>
        <v>100</v>
      </c>
      <c r="N25" s="17" t="s">
        <v>91</v>
      </c>
      <c r="O25" s="18">
        <f t="shared" si="8"/>
        <v>0.42510627656914224</v>
      </c>
      <c r="P25" s="18">
        <f t="shared" si="9"/>
        <v>0.37679763873479721</v>
      </c>
      <c r="Q25" s="18">
        <f t="shared" si="10"/>
        <v>0.87025370924988821</v>
      </c>
      <c r="R25" s="18">
        <f t="shared" si="11"/>
        <v>0.71240956637942954</v>
      </c>
      <c r="S25" s="3"/>
      <c r="T25" s="3"/>
      <c r="U25" s="16">
        <v>21</v>
      </c>
      <c r="V25" s="15">
        <f t="shared" si="2"/>
        <v>90</v>
      </c>
      <c r="W25" s="20">
        <f t="shared" si="12"/>
        <v>90.002099999999999</v>
      </c>
      <c r="X25" s="20">
        <f t="shared" si="13"/>
        <v>39</v>
      </c>
      <c r="Y25" s="20" t="str">
        <f t="shared" si="14"/>
        <v>Taiwan</v>
      </c>
      <c r="Z25" s="20">
        <f t="shared" si="3"/>
        <v>219</v>
      </c>
      <c r="AA25" s="3"/>
    </row>
    <row r="26" spans="1:27" x14ac:dyDescent="0.35">
      <c r="A26" s="16">
        <v>22</v>
      </c>
      <c r="B26" s="17" t="s">
        <v>34</v>
      </c>
      <c r="C26" s="17">
        <v>48</v>
      </c>
      <c r="D26" s="17">
        <v>461</v>
      </c>
      <c r="E26" s="17">
        <v>262</v>
      </c>
      <c r="F26" s="17">
        <v>771</v>
      </c>
      <c r="H26" s="17" t="s">
        <v>34</v>
      </c>
      <c r="I26" s="18">
        <f t="shared" si="4"/>
        <v>6.2256809338521402</v>
      </c>
      <c r="J26" s="18">
        <f t="shared" si="5"/>
        <v>59.792477302204929</v>
      </c>
      <c r="K26" s="18">
        <f t="shared" si="6"/>
        <v>33.981841763942931</v>
      </c>
      <c r="L26" s="17">
        <f t="shared" si="7"/>
        <v>100</v>
      </c>
      <c r="N26" s="17" t="s">
        <v>34</v>
      </c>
      <c r="O26" s="18">
        <f t="shared" si="8"/>
        <v>0.40010002500625158</v>
      </c>
      <c r="P26" s="18">
        <f t="shared" si="9"/>
        <v>1.9300412384082395</v>
      </c>
      <c r="Q26" s="18">
        <f t="shared" si="10"/>
        <v>0.36076973389789663</v>
      </c>
      <c r="R26" s="18">
        <f t="shared" si="11"/>
        <v>0.71056633334869357</v>
      </c>
      <c r="S26" s="3"/>
      <c r="T26" s="3"/>
      <c r="U26" s="16">
        <v>22</v>
      </c>
      <c r="V26" s="15">
        <f t="shared" si="2"/>
        <v>461</v>
      </c>
      <c r="W26" s="20">
        <f t="shared" si="12"/>
        <v>461.00220000000002</v>
      </c>
      <c r="X26" s="20">
        <f t="shared" si="13"/>
        <v>12</v>
      </c>
      <c r="Y26" s="20" t="str">
        <f t="shared" si="14"/>
        <v>Iraq</v>
      </c>
      <c r="Z26" s="20">
        <f t="shared" si="3"/>
        <v>199</v>
      </c>
      <c r="AA26" s="3"/>
    </row>
    <row r="27" spans="1:27" x14ac:dyDescent="0.35">
      <c r="A27" s="16">
        <v>23</v>
      </c>
      <c r="B27" s="17" t="s">
        <v>479</v>
      </c>
      <c r="C27" s="17">
        <v>578</v>
      </c>
      <c r="D27" s="17">
        <v>149</v>
      </c>
      <c r="E27" s="17">
        <v>8</v>
      </c>
      <c r="F27" s="17">
        <v>735</v>
      </c>
      <c r="H27" s="17" t="s">
        <v>479</v>
      </c>
      <c r="I27" s="18">
        <f t="shared" si="4"/>
        <v>78.639455782312922</v>
      </c>
      <c r="J27" s="18">
        <f t="shared" si="5"/>
        <v>20.272108843537413</v>
      </c>
      <c r="K27" s="18">
        <f t="shared" si="6"/>
        <v>1.0884353741496597</v>
      </c>
      <c r="L27" s="17">
        <f t="shared" si="7"/>
        <v>100</v>
      </c>
      <c r="N27" s="17" t="s">
        <v>479</v>
      </c>
      <c r="O27" s="18">
        <f t="shared" si="8"/>
        <v>4.8178711344502796</v>
      </c>
      <c r="P27" s="18">
        <f t="shared" si="9"/>
        <v>0.62380942412760876</v>
      </c>
      <c r="Q27" s="18">
        <f t="shared" si="10"/>
        <v>1.1015869737340356E-2</v>
      </c>
      <c r="R27" s="18">
        <f t="shared" si="11"/>
        <v>0.67738813879544724</v>
      </c>
      <c r="S27" s="3"/>
      <c r="T27" s="3"/>
      <c r="U27" s="16">
        <v>23</v>
      </c>
      <c r="V27" s="15">
        <f t="shared" si="2"/>
        <v>149</v>
      </c>
      <c r="W27" s="20">
        <f t="shared" si="12"/>
        <v>149.00229999999999</v>
      </c>
      <c r="X27" s="20">
        <f t="shared" si="13"/>
        <v>27</v>
      </c>
      <c r="Y27" s="20" t="str">
        <f t="shared" si="14"/>
        <v>Japan</v>
      </c>
      <c r="Z27" s="20">
        <f t="shared" si="3"/>
        <v>191</v>
      </c>
      <c r="AA27" s="3"/>
    </row>
    <row r="28" spans="1:27" x14ac:dyDescent="0.35">
      <c r="A28" s="16">
        <v>24</v>
      </c>
      <c r="B28" s="17" t="s">
        <v>155</v>
      </c>
      <c r="C28" s="17">
        <v>8</v>
      </c>
      <c r="D28" s="17">
        <v>97</v>
      </c>
      <c r="E28" s="17">
        <v>534</v>
      </c>
      <c r="F28" s="17">
        <v>639</v>
      </c>
      <c r="H28" s="17" t="s">
        <v>155</v>
      </c>
      <c r="I28" s="18">
        <f t="shared" si="4"/>
        <v>1.2519561815336464</v>
      </c>
      <c r="J28" s="18">
        <f t="shared" si="5"/>
        <v>15.179968701095461</v>
      </c>
      <c r="K28" s="18">
        <f t="shared" si="6"/>
        <v>83.568075117370881</v>
      </c>
      <c r="L28" s="17">
        <f t="shared" si="7"/>
        <v>100</v>
      </c>
      <c r="N28" s="17" t="s">
        <v>155</v>
      </c>
      <c r="O28" s="18">
        <f t="shared" si="8"/>
        <v>6.6683337501041925E-2</v>
      </c>
      <c r="P28" s="18">
        <f t="shared" si="9"/>
        <v>0.40610412174750377</v>
      </c>
      <c r="Q28" s="18">
        <f t="shared" si="10"/>
        <v>0.73530930496746882</v>
      </c>
      <c r="R28" s="18">
        <f t="shared" si="11"/>
        <v>0.5889129533201235</v>
      </c>
      <c r="S28" s="3"/>
      <c r="T28" s="3"/>
      <c r="U28" s="16">
        <v>24</v>
      </c>
      <c r="V28" s="15">
        <f t="shared" si="2"/>
        <v>97</v>
      </c>
      <c r="W28" s="20">
        <f t="shared" si="12"/>
        <v>97.002399999999994</v>
      </c>
      <c r="X28" s="20">
        <f t="shared" si="13"/>
        <v>37</v>
      </c>
      <c r="Y28" s="20" t="str">
        <f t="shared" si="14"/>
        <v>Myanmar</v>
      </c>
      <c r="Z28" s="20">
        <f t="shared" si="3"/>
        <v>188</v>
      </c>
      <c r="AA28" s="3"/>
    </row>
    <row r="29" spans="1:27" x14ac:dyDescent="0.35">
      <c r="A29" s="16">
        <v>25</v>
      </c>
      <c r="B29" s="17" t="s">
        <v>94</v>
      </c>
      <c r="C29" s="17">
        <v>2.5</v>
      </c>
      <c r="D29" s="17">
        <v>250</v>
      </c>
      <c r="E29" s="17">
        <v>381</v>
      </c>
      <c r="F29" s="17">
        <v>633.5</v>
      </c>
      <c r="H29" s="17" t="s">
        <v>94</v>
      </c>
      <c r="I29" s="18">
        <f t="shared" si="4"/>
        <v>0.39463299131807422</v>
      </c>
      <c r="J29" s="18">
        <f t="shared" si="5"/>
        <v>39.463299131807418</v>
      </c>
      <c r="K29" s="18">
        <f t="shared" si="6"/>
        <v>60.142067876874506</v>
      </c>
      <c r="L29" s="17">
        <f t="shared" si="7"/>
        <v>100</v>
      </c>
      <c r="N29" s="17" t="s">
        <v>94</v>
      </c>
      <c r="O29" s="18">
        <f t="shared" si="8"/>
        <v>2.0838542969075603E-2</v>
      </c>
      <c r="P29" s="18">
        <f t="shared" si="9"/>
        <v>1.0466601075966591</v>
      </c>
      <c r="Q29" s="18">
        <f t="shared" si="10"/>
        <v>0.52463079624083442</v>
      </c>
      <c r="R29" s="18">
        <f t="shared" si="11"/>
        <v>0.58384406248559972</v>
      </c>
      <c r="S29" s="3"/>
      <c r="T29" s="3"/>
      <c r="U29" s="16">
        <v>25</v>
      </c>
      <c r="V29" s="15">
        <f t="shared" si="2"/>
        <v>250</v>
      </c>
      <c r="W29" s="20">
        <f t="shared" si="12"/>
        <v>250.0025</v>
      </c>
      <c r="X29" s="20">
        <f t="shared" si="13"/>
        <v>19</v>
      </c>
      <c r="Y29" s="20" t="str">
        <f t="shared" si="14"/>
        <v>Turkey</v>
      </c>
      <c r="Z29" s="20">
        <f t="shared" si="3"/>
        <v>177</v>
      </c>
      <c r="AA29" s="3"/>
    </row>
    <row r="30" spans="1:27" x14ac:dyDescent="0.35">
      <c r="A30" s="16">
        <v>26</v>
      </c>
      <c r="B30" s="17" t="s">
        <v>163</v>
      </c>
      <c r="C30" s="17">
        <v>2.5</v>
      </c>
      <c r="D30" s="17">
        <v>219</v>
      </c>
      <c r="E30" s="17">
        <v>397</v>
      </c>
      <c r="F30" s="17">
        <v>618.5</v>
      </c>
      <c r="H30" s="17" t="s">
        <v>163</v>
      </c>
      <c r="I30" s="18">
        <f t="shared" si="4"/>
        <v>0.40420371867421184</v>
      </c>
      <c r="J30" s="18">
        <f t="shared" si="5"/>
        <v>35.408245755860953</v>
      </c>
      <c r="K30" s="18">
        <f t="shared" si="6"/>
        <v>64.187550525464829</v>
      </c>
      <c r="L30" s="17">
        <f t="shared" si="7"/>
        <v>100</v>
      </c>
      <c r="N30" s="17" t="s">
        <v>163</v>
      </c>
      <c r="O30" s="18">
        <f t="shared" si="8"/>
        <v>2.0838542969075603E-2</v>
      </c>
      <c r="P30" s="18">
        <f t="shared" si="9"/>
        <v>0.91687425425467339</v>
      </c>
      <c r="Q30" s="18">
        <f t="shared" si="10"/>
        <v>0.54666253571551515</v>
      </c>
      <c r="R30" s="18">
        <f t="shared" si="11"/>
        <v>0.57001981475508046</v>
      </c>
      <c r="S30" s="3"/>
      <c r="T30" s="3"/>
      <c r="U30" s="16">
        <v>26</v>
      </c>
      <c r="V30" s="15">
        <f t="shared" si="2"/>
        <v>219</v>
      </c>
      <c r="W30" s="20">
        <f t="shared" si="12"/>
        <v>219.0026</v>
      </c>
      <c r="X30" s="20">
        <f t="shared" si="13"/>
        <v>21</v>
      </c>
      <c r="Y30" s="20" t="str">
        <f t="shared" si="14"/>
        <v>Canada</v>
      </c>
      <c r="Z30" s="20">
        <f t="shared" si="3"/>
        <v>170</v>
      </c>
      <c r="AA30" s="3"/>
    </row>
    <row r="31" spans="1:27" x14ac:dyDescent="0.35">
      <c r="A31" s="16">
        <v>27</v>
      </c>
      <c r="B31" s="17" t="s">
        <v>150</v>
      </c>
      <c r="C31" s="17">
        <v>2.5</v>
      </c>
      <c r="D31" s="17">
        <v>135</v>
      </c>
      <c r="E31" s="17">
        <v>473</v>
      </c>
      <c r="F31" s="17">
        <v>610.5</v>
      </c>
      <c r="H31" s="17" t="s">
        <v>150</v>
      </c>
      <c r="I31" s="18">
        <f t="shared" si="4"/>
        <v>0.4095004095004095</v>
      </c>
      <c r="J31" s="18">
        <f t="shared" si="5"/>
        <v>22.113022113022112</v>
      </c>
      <c r="K31" s="18">
        <f t="shared" si="6"/>
        <v>77.477477477477478</v>
      </c>
      <c r="L31" s="17">
        <f t="shared" si="7"/>
        <v>100</v>
      </c>
      <c r="N31" s="17" t="s">
        <v>150</v>
      </c>
      <c r="O31" s="18">
        <f t="shared" si="8"/>
        <v>2.0838542969075603E-2</v>
      </c>
      <c r="P31" s="18">
        <f t="shared" si="9"/>
        <v>0.56519645810219588</v>
      </c>
      <c r="Q31" s="18">
        <f t="shared" si="10"/>
        <v>0.65131329822024853</v>
      </c>
      <c r="R31" s="18">
        <f t="shared" si="11"/>
        <v>0.5626468826321368</v>
      </c>
      <c r="S31" s="3"/>
      <c r="T31" s="3"/>
      <c r="U31" s="16">
        <v>27</v>
      </c>
      <c r="V31" s="15">
        <f t="shared" si="2"/>
        <v>135</v>
      </c>
      <c r="W31" s="20">
        <f t="shared" si="12"/>
        <v>135.0027</v>
      </c>
      <c r="X31" s="20">
        <f t="shared" si="13"/>
        <v>31</v>
      </c>
      <c r="Y31" s="20" t="str">
        <f t="shared" si="14"/>
        <v>Syria</v>
      </c>
      <c r="Z31" s="20">
        <f t="shared" si="3"/>
        <v>149</v>
      </c>
      <c r="AA31" s="3"/>
    </row>
    <row r="32" spans="1:27" x14ac:dyDescent="0.35">
      <c r="A32" s="16">
        <v>28</v>
      </c>
      <c r="B32" s="17" t="s">
        <v>99</v>
      </c>
      <c r="C32" s="17">
        <v>148</v>
      </c>
      <c r="D32" s="17">
        <v>411</v>
      </c>
      <c r="E32" s="17">
        <v>34</v>
      </c>
      <c r="F32" s="17">
        <v>593</v>
      </c>
      <c r="H32" s="17" t="s">
        <v>99</v>
      </c>
      <c r="I32" s="18">
        <f t="shared" si="4"/>
        <v>24.957841483979763</v>
      </c>
      <c r="J32" s="18">
        <f t="shared" si="5"/>
        <v>69.308600337268132</v>
      </c>
      <c r="K32" s="18">
        <f t="shared" si="6"/>
        <v>5.7335581787521077</v>
      </c>
      <c r="L32" s="17">
        <f t="shared" si="7"/>
        <v>100</v>
      </c>
      <c r="N32" s="17" t="s">
        <v>99</v>
      </c>
      <c r="O32" s="18">
        <f t="shared" si="8"/>
        <v>1.2336417437692755</v>
      </c>
      <c r="P32" s="18">
        <f t="shared" si="9"/>
        <v>1.7207092168889075</v>
      </c>
      <c r="Q32" s="18">
        <f t="shared" si="10"/>
        <v>4.6817446383696511E-2</v>
      </c>
      <c r="R32" s="18">
        <f t="shared" si="11"/>
        <v>0.54651859361319755</v>
      </c>
      <c r="S32" s="3"/>
      <c r="T32" s="3"/>
      <c r="U32" s="16">
        <v>28</v>
      </c>
      <c r="V32" s="15">
        <f t="shared" si="2"/>
        <v>411</v>
      </c>
      <c r="W32" s="20">
        <f t="shared" si="12"/>
        <v>411.00279999999998</v>
      </c>
      <c r="X32" s="20">
        <f t="shared" si="13"/>
        <v>15</v>
      </c>
      <c r="Y32" s="20" t="str">
        <f t="shared" si="14"/>
        <v>Hong Kong</v>
      </c>
      <c r="Z32" s="20">
        <f t="shared" si="3"/>
        <v>147</v>
      </c>
      <c r="AA32" s="3"/>
    </row>
    <row r="33" spans="1:27" x14ac:dyDescent="0.35">
      <c r="A33" s="16">
        <v>29</v>
      </c>
      <c r="B33" s="17" t="s">
        <v>28</v>
      </c>
      <c r="C33" s="17">
        <v>0</v>
      </c>
      <c r="D33" s="17">
        <v>226</v>
      </c>
      <c r="E33" s="17">
        <v>264</v>
      </c>
      <c r="F33" s="17">
        <v>490</v>
      </c>
      <c r="H33" s="17" t="s">
        <v>28</v>
      </c>
      <c r="I33" s="18">
        <f t="shared" si="4"/>
        <v>0</v>
      </c>
      <c r="J33" s="18">
        <f t="shared" si="5"/>
        <v>46.122448979591837</v>
      </c>
      <c r="K33" s="18">
        <f t="shared" si="6"/>
        <v>53.877551020408163</v>
      </c>
      <c r="L33" s="17">
        <f t="shared" si="7"/>
        <v>100</v>
      </c>
      <c r="N33" s="17" t="s">
        <v>28</v>
      </c>
      <c r="O33" s="18">
        <f t="shared" si="8"/>
        <v>0</v>
      </c>
      <c r="P33" s="18">
        <f t="shared" si="9"/>
        <v>0.94618073726737972</v>
      </c>
      <c r="Q33" s="18">
        <f t="shared" si="10"/>
        <v>0.36352370133223177</v>
      </c>
      <c r="R33" s="18">
        <f t="shared" si="11"/>
        <v>0.45159209253029814</v>
      </c>
      <c r="S33" s="3"/>
      <c r="T33" s="3"/>
      <c r="U33" s="16">
        <v>29</v>
      </c>
      <c r="V33" s="15">
        <f t="shared" si="2"/>
        <v>226</v>
      </c>
      <c r="W33" s="20">
        <f t="shared" si="12"/>
        <v>226.00290000000001</v>
      </c>
      <c r="X33" s="20">
        <f t="shared" si="13"/>
        <v>20</v>
      </c>
      <c r="Y33" s="20" t="str">
        <f t="shared" si="14"/>
        <v>Bangladesh</v>
      </c>
      <c r="Z33" s="20">
        <f t="shared" si="3"/>
        <v>144</v>
      </c>
      <c r="AA33" s="3"/>
    </row>
    <row r="34" spans="1:27" x14ac:dyDescent="0.35">
      <c r="A34" s="16">
        <v>30</v>
      </c>
      <c r="B34" s="17" t="s">
        <v>173</v>
      </c>
      <c r="C34" s="17">
        <v>135</v>
      </c>
      <c r="D34" s="17">
        <v>177</v>
      </c>
      <c r="E34" s="17">
        <v>145</v>
      </c>
      <c r="F34" s="17">
        <v>457</v>
      </c>
      <c r="H34" s="17" t="s">
        <v>173</v>
      </c>
      <c r="I34" s="18">
        <f t="shared" si="4"/>
        <v>29.540481400437635</v>
      </c>
      <c r="J34" s="18">
        <f t="shared" si="5"/>
        <v>38.730853391684903</v>
      </c>
      <c r="K34" s="18">
        <f t="shared" si="6"/>
        <v>31.728665207877459</v>
      </c>
      <c r="L34" s="17">
        <f t="shared" si="7"/>
        <v>100</v>
      </c>
      <c r="N34" s="17" t="s">
        <v>173</v>
      </c>
      <c r="O34" s="18">
        <f t="shared" si="8"/>
        <v>1.1252813203300824</v>
      </c>
      <c r="P34" s="18">
        <f t="shared" si="9"/>
        <v>0.74103535617843463</v>
      </c>
      <c r="Q34" s="18">
        <f t="shared" si="10"/>
        <v>0.19966263898929396</v>
      </c>
      <c r="R34" s="18">
        <f t="shared" si="11"/>
        <v>0.42117874752315559</v>
      </c>
      <c r="S34" s="3"/>
      <c r="T34" s="3"/>
      <c r="U34" s="16">
        <v>30</v>
      </c>
      <c r="V34" s="15">
        <f t="shared" si="2"/>
        <v>177</v>
      </c>
      <c r="W34" s="20">
        <f t="shared" si="12"/>
        <v>177.00299999999999</v>
      </c>
      <c r="X34" s="20">
        <f t="shared" si="13"/>
        <v>25</v>
      </c>
      <c r="Y34" s="20" t="str">
        <f t="shared" si="14"/>
        <v>Italy</v>
      </c>
      <c r="Z34" s="20">
        <f t="shared" si="3"/>
        <v>138</v>
      </c>
      <c r="AA34" s="3"/>
    </row>
    <row r="35" spans="1:27" x14ac:dyDescent="0.35">
      <c r="A35" s="16">
        <v>31</v>
      </c>
      <c r="B35" s="17" t="s">
        <v>61</v>
      </c>
      <c r="C35" s="17">
        <v>111</v>
      </c>
      <c r="D35" s="17">
        <v>299</v>
      </c>
      <c r="E35" s="17">
        <v>43</v>
      </c>
      <c r="F35" s="17">
        <v>453</v>
      </c>
      <c r="H35" s="17" t="s">
        <v>61</v>
      </c>
      <c r="I35" s="18">
        <f t="shared" si="4"/>
        <v>24.503311258278146</v>
      </c>
      <c r="J35" s="18">
        <f t="shared" si="5"/>
        <v>66.004415011037537</v>
      </c>
      <c r="K35" s="18">
        <f t="shared" si="6"/>
        <v>9.4922737306843263</v>
      </c>
      <c r="L35" s="17">
        <f t="shared" si="7"/>
        <v>100</v>
      </c>
      <c r="N35" s="17" t="s">
        <v>61</v>
      </c>
      <c r="O35" s="18">
        <f t="shared" si="8"/>
        <v>0.92523130782695673</v>
      </c>
      <c r="P35" s="18">
        <f t="shared" si="9"/>
        <v>1.2518054886856043</v>
      </c>
      <c r="Q35" s="18">
        <f t="shared" si="10"/>
        <v>5.921029983820441E-2</v>
      </c>
      <c r="R35" s="18">
        <f t="shared" si="11"/>
        <v>0.41749228146168377</v>
      </c>
      <c r="S35" s="3"/>
      <c r="T35" s="3"/>
      <c r="U35" s="16">
        <v>31</v>
      </c>
      <c r="V35" s="15">
        <f t="shared" si="2"/>
        <v>299</v>
      </c>
      <c r="W35" s="20">
        <f t="shared" si="12"/>
        <v>299.00310000000002</v>
      </c>
      <c r="X35" s="20">
        <f t="shared" si="13"/>
        <v>18</v>
      </c>
      <c r="Y35" s="20" t="str">
        <f t="shared" si="14"/>
        <v>Singapore</v>
      </c>
      <c r="Z35" s="20">
        <f t="shared" si="3"/>
        <v>135</v>
      </c>
      <c r="AA35" s="3"/>
    </row>
    <row r="36" spans="1:27" x14ac:dyDescent="0.35">
      <c r="A36" s="16">
        <v>32</v>
      </c>
      <c r="B36" s="17" t="s">
        <v>126</v>
      </c>
      <c r="C36" s="17">
        <v>22</v>
      </c>
      <c r="D36" s="17">
        <v>84</v>
      </c>
      <c r="E36" s="17">
        <v>345</v>
      </c>
      <c r="F36" s="17">
        <v>451</v>
      </c>
      <c r="H36" s="17" t="s">
        <v>126</v>
      </c>
      <c r="I36" s="18">
        <f t="shared" si="4"/>
        <v>4.8780487804878048</v>
      </c>
      <c r="J36" s="18">
        <f t="shared" si="5"/>
        <v>18.625277161862527</v>
      </c>
      <c r="K36" s="18">
        <f t="shared" si="6"/>
        <v>76.49667405764967</v>
      </c>
      <c r="L36" s="17">
        <f t="shared" si="7"/>
        <v>100</v>
      </c>
      <c r="N36" s="17" t="s">
        <v>126</v>
      </c>
      <c r="O36" s="18">
        <f t="shared" si="8"/>
        <v>0.18337917812786531</v>
      </c>
      <c r="P36" s="18">
        <f t="shared" si="9"/>
        <v>0.35167779615247741</v>
      </c>
      <c r="Q36" s="18">
        <f t="shared" si="10"/>
        <v>0.47505938242280288</v>
      </c>
      <c r="R36" s="18">
        <f t="shared" si="11"/>
        <v>0.41564904843094785</v>
      </c>
      <c r="S36" s="3"/>
      <c r="T36" s="3"/>
      <c r="U36" s="16">
        <v>32</v>
      </c>
      <c r="V36" s="15">
        <f t="shared" si="2"/>
        <v>84</v>
      </c>
      <c r="W36" s="20">
        <f t="shared" si="12"/>
        <v>84.003200000000007</v>
      </c>
      <c r="X36" s="20">
        <f t="shared" si="13"/>
        <v>42</v>
      </c>
      <c r="Y36" s="20" t="str">
        <f t="shared" si="14"/>
        <v>Germany</v>
      </c>
      <c r="Z36" s="20">
        <f t="shared" si="3"/>
        <v>129</v>
      </c>
      <c r="AA36" s="3"/>
    </row>
    <row r="37" spans="1:27" x14ac:dyDescent="0.35">
      <c r="A37" s="16">
        <v>33</v>
      </c>
      <c r="B37" s="17" t="s">
        <v>480</v>
      </c>
      <c r="C37" s="17"/>
      <c r="D37" s="17">
        <v>119</v>
      </c>
      <c r="E37" s="17">
        <v>311</v>
      </c>
      <c r="F37" s="17">
        <v>430</v>
      </c>
      <c r="H37" s="17" t="s">
        <v>480</v>
      </c>
      <c r="I37" s="18">
        <f t="shared" si="4"/>
        <v>0</v>
      </c>
      <c r="J37" s="18">
        <f t="shared" si="5"/>
        <v>27.674418604651162</v>
      </c>
      <c r="K37" s="18">
        <f t="shared" si="6"/>
        <v>72.325581395348834</v>
      </c>
      <c r="L37" s="17">
        <f t="shared" si="7"/>
        <v>100</v>
      </c>
      <c r="N37" s="17" t="s">
        <v>480</v>
      </c>
      <c r="O37" s="18">
        <f t="shared" si="8"/>
        <v>0</v>
      </c>
      <c r="P37" s="18">
        <f t="shared" si="9"/>
        <v>0.49821021121600967</v>
      </c>
      <c r="Q37" s="18">
        <f t="shared" si="10"/>
        <v>0.42824193603910632</v>
      </c>
      <c r="R37" s="18">
        <f t="shared" si="11"/>
        <v>0.39629510160822079</v>
      </c>
      <c r="S37" s="3"/>
      <c r="T37" s="3"/>
      <c r="U37" s="16">
        <v>33</v>
      </c>
      <c r="V37" s="15">
        <f t="shared" si="2"/>
        <v>119</v>
      </c>
      <c r="W37" s="20">
        <f t="shared" si="12"/>
        <v>119.0033</v>
      </c>
      <c r="X37" s="20">
        <f t="shared" si="13"/>
        <v>33</v>
      </c>
      <c r="Y37" s="20" t="str">
        <f t="shared" si="14"/>
        <v>Ireland, Rep.</v>
      </c>
      <c r="Z37" s="20">
        <f t="shared" si="3"/>
        <v>119</v>
      </c>
      <c r="AA37" s="3"/>
    </row>
    <row r="38" spans="1:27" x14ac:dyDescent="0.35">
      <c r="A38" s="16">
        <v>34</v>
      </c>
      <c r="B38" s="17" t="s">
        <v>62</v>
      </c>
      <c r="C38" s="17">
        <v>13</v>
      </c>
      <c r="D38" s="17">
        <v>91</v>
      </c>
      <c r="E38" s="17">
        <v>316</v>
      </c>
      <c r="F38" s="17">
        <v>420</v>
      </c>
      <c r="H38" s="17" t="s">
        <v>62</v>
      </c>
      <c r="I38" s="18">
        <f t="shared" si="4"/>
        <v>3.0952380952380953</v>
      </c>
      <c r="J38" s="18">
        <f t="shared" si="5"/>
        <v>21.666666666666668</v>
      </c>
      <c r="K38" s="18">
        <f t="shared" si="6"/>
        <v>75.238095238095241</v>
      </c>
      <c r="L38" s="17">
        <f t="shared" si="7"/>
        <v>100</v>
      </c>
      <c r="N38" s="17" t="s">
        <v>62</v>
      </c>
      <c r="O38" s="18">
        <f t="shared" si="8"/>
        <v>0.10836042343919314</v>
      </c>
      <c r="P38" s="18">
        <f t="shared" si="9"/>
        <v>0.3809842791651839</v>
      </c>
      <c r="Q38" s="18">
        <f t="shared" si="10"/>
        <v>0.4351268546249441</v>
      </c>
      <c r="R38" s="18">
        <f t="shared" si="11"/>
        <v>0.38707893645454128</v>
      </c>
      <c r="S38" s="3"/>
      <c r="T38" s="3"/>
      <c r="U38" s="16">
        <v>34</v>
      </c>
      <c r="V38" s="15">
        <f t="shared" si="2"/>
        <v>91</v>
      </c>
      <c r="W38" s="20">
        <f t="shared" si="12"/>
        <v>91.003399999999999</v>
      </c>
      <c r="X38" s="20">
        <f t="shared" si="13"/>
        <v>38</v>
      </c>
      <c r="Y38" s="20" t="str">
        <f t="shared" si="14"/>
        <v>France</v>
      </c>
      <c r="Z38" s="20">
        <f t="shared" si="3"/>
        <v>115</v>
      </c>
      <c r="AA38" s="3"/>
    </row>
    <row r="39" spans="1:27" x14ac:dyDescent="0.35">
      <c r="A39" s="16">
        <v>35</v>
      </c>
      <c r="B39" s="17" t="s">
        <v>481</v>
      </c>
      <c r="C39" s="17">
        <v>22</v>
      </c>
      <c r="D39" s="17">
        <v>49</v>
      </c>
      <c r="E39" s="17">
        <v>320</v>
      </c>
      <c r="F39" s="17">
        <v>391</v>
      </c>
      <c r="H39" s="17" t="s">
        <v>481</v>
      </c>
      <c r="I39" s="18">
        <f t="shared" si="4"/>
        <v>5.6265984654731458</v>
      </c>
      <c r="J39" s="18">
        <f t="shared" si="5"/>
        <v>12.531969309462914</v>
      </c>
      <c r="K39" s="18">
        <f t="shared" si="6"/>
        <v>81.84143222506394</v>
      </c>
      <c r="L39" s="17">
        <f t="shared" si="7"/>
        <v>100</v>
      </c>
      <c r="N39" s="17" t="s">
        <v>481</v>
      </c>
      <c r="O39" s="18">
        <f t="shared" si="8"/>
        <v>0.18337917812786531</v>
      </c>
      <c r="P39" s="18">
        <f t="shared" si="9"/>
        <v>0.2051453810889452</v>
      </c>
      <c r="Q39" s="18">
        <f t="shared" si="10"/>
        <v>0.44063478949361423</v>
      </c>
      <c r="R39" s="18">
        <f t="shared" si="11"/>
        <v>0.36035205750887056</v>
      </c>
      <c r="S39" s="3"/>
      <c r="T39" s="3"/>
      <c r="U39" s="16">
        <v>35</v>
      </c>
      <c r="V39" s="15">
        <f t="shared" si="2"/>
        <v>49</v>
      </c>
      <c r="W39" s="20">
        <f t="shared" si="12"/>
        <v>49.003500000000003</v>
      </c>
      <c r="X39" s="20">
        <f t="shared" si="13"/>
        <v>54</v>
      </c>
      <c r="Y39" s="20" t="str">
        <f t="shared" si="14"/>
        <v>Chile</v>
      </c>
      <c r="Z39" s="20">
        <f t="shared" si="3"/>
        <v>106</v>
      </c>
      <c r="AA39" s="3"/>
    </row>
    <row r="40" spans="1:27" x14ac:dyDescent="0.35">
      <c r="A40" s="16">
        <v>36</v>
      </c>
      <c r="B40" s="17" t="s">
        <v>87</v>
      </c>
      <c r="C40" s="17">
        <v>2.5</v>
      </c>
      <c r="D40" s="17">
        <v>191</v>
      </c>
      <c r="E40" s="17">
        <v>177</v>
      </c>
      <c r="F40" s="17">
        <v>370.5</v>
      </c>
      <c r="H40" s="17" t="s">
        <v>87</v>
      </c>
      <c r="I40" s="18">
        <f t="shared" si="4"/>
        <v>0.67476383265856954</v>
      </c>
      <c r="J40" s="18">
        <f t="shared" si="5"/>
        <v>51.551956815114707</v>
      </c>
      <c r="K40" s="18">
        <f t="shared" si="6"/>
        <v>47.773279352226723</v>
      </c>
      <c r="L40" s="17">
        <f t="shared" si="7"/>
        <v>100</v>
      </c>
      <c r="N40" s="17" t="s">
        <v>87</v>
      </c>
      <c r="O40" s="18">
        <f t="shared" si="8"/>
        <v>2.0838542969075603E-2</v>
      </c>
      <c r="P40" s="18">
        <f t="shared" si="9"/>
        <v>0.79964832220384752</v>
      </c>
      <c r="Q40" s="18">
        <f t="shared" si="10"/>
        <v>0.2437261179386554</v>
      </c>
      <c r="R40" s="18">
        <f t="shared" si="11"/>
        <v>0.34145891894382746</v>
      </c>
      <c r="S40" s="3"/>
      <c r="T40" s="3"/>
      <c r="U40" s="16">
        <v>36</v>
      </c>
      <c r="V40" s="15">
        <f t="shared" si="2"/>
        <v>191</v>
      </c>
      <c r="W40" s="20">
        <f t="shared" si="12"/>
        <v>191.00360000000001</v>
      </c>
      <c r="X40" s="20">
        <f t="shared" si="13"/>
        <v>23</v>
      </c>
      <c r="Y40" s="20" t="str">
        <f t="shared" si="14"/>
        <v>Somalia</v>
      </c>
      <c r="Z40" s="20">
        <f t="shared" si="3"/>
        <v>103</v>
      </c>
      <c r="AA40" s="3"/>
    </row>
    <row r="41" spans="1:27" x14ac:dyDescent="0.35">
      <c r="A41" s="16">
        <v>37</v>
      </c>
      <c r="B41" s="17" t="s">
        <v>36</v>
      </c>
      <c r="C41" s="17">
        <v>0</v>
      </c>
      <c r="D41" s="17">
        <v>170</v>
      </c>
      <c r="E41" s="17">
        <v>186</v>
      </c>
      <c r="F41" s="17">
        <v>356</v>
      </c>
      <c r="H41" s="17" t="s">
        <v>36</v>
      </c>
      <c r="I41" s="18">
        <f t="shared" si="4"/>
        <v>0</v>
      </c>
      <c r="J41" s="18">
        <f t="shared" si="5"/>
        <v>47.752808988764045</v>
      </c>
      <c r="K41" s="18">
        <f t="shared" si="6"/>
        <v>52.247191011235962</v>
      </c>
      <c r="L41" s="17">
        <f t="shared" si="7"/>
        <v>100</v>
      </c>
      <c r="N41" s="17" t="s">
        <v>36</v>
      </c>
      <c r="O41" s="18">
        <f t="shared" si="8"/>
        <v>0</v>
      </c>
      <c r="P41" s="18">
        <f t="shared" si="9"/>
        <v>0.71172887316572819</v>
      </c>
      <c r="Q41" s="18">
        <f t="shared" si="10"/>
        <v>0.25611897139316325</v>
      </c>
      <c r="R41" s="18">
        <f t="shared" si="11"/>
        <v>0.3280954794709921</v>
      </c>
      <c r="S41" s="3"/>
      <c r="T41" s="3"/>
      <c r="U41" s="16">
        <v>37</v>
      </c>
      <c r="V41" s="15">
        <f t="shared" si="2"/>
        <v>170</v>
      </c>
      <c r="W41" s="20">
        <f t="shared" si="12"/>
        <v>170.00370000000001</v>
      </c>
      <c r="X41" s="20">
        <f t="shared" si="13"/>
        <v>26</v>
      </c>
      <c r="Y41" s="20" t="str">
        <f t="shared" si="14"/>
        <v>South Africa</v>
      </c>
      <c r="Z41" s="20">
        <f t="shared" si="3"/>
        <v>97</v>
      </c>
      <c r="AA41" s="3"/>
    </row>
    <row r="42" spans="1:27" x14ac:dyDescent="0.35">
      <c r="A42" s="16">
        <v>38</v>
      </c>
      <c r="B42" s="17" t="s">
        <v>144</v>
      </c>
      <c r="C42" s="17">
        <v>64</v>
      </c>
      <c r="D42" s="17">
        <v>63</v>
      </c>
      <c r="E42" s="17">
        <v>219</v>
      </c>
      <c r="F42" s="17">
        <v>346</v>
      </c>
      <c r="H42" s="17" t="s">
        <v>144</v>
      </c>
      <c r="I42" s="18">
        <f t="shared" si="4"/>
        <v>18.497109826589593</v>
      </c>
      <c r="J42" s="18">
        <f t="shared" si="5"/>
        <v>18.20809248554913</v>
      </c>
      <c r="K42" s="18">
        <f t="shared" si="6"/>
        <v>63.294797687861269</v>
      </c>
      <c r="L42" s="17">
        <f t="shared" si="7"/>
        <v>100</v>
      </c>
      <c r="N42" s="17" t="s">
        <v>144</v>
      </c>
      <c r="O42" s="18">
        <f t="shared" si="8"/>
        <v>0.5334667000083354</v>
      </c>
      <c r="P42" s="18">
        <f t="shared" si="9"/>
        <v>0.26375834711435808</v>
      </c>
      <c r="Q42" s="18">
        <f t="shared" si="10"/>
        <v>0.30155943405969227</v>
      </c>
      <c r="R42" s="18">
        <f t="shared" si="11"/>
        <v>0.31887931431731259</v>
      </c>
      <c r="S42" s="3"/>
      <c r="T42" s="3"/>
      <c r="U42" s="16">
        <v>38</v>
      </c>
      <c r="V42" s="15">
        <f t="shared" si="2"/>
        <v>63</v>
      </c>
      <c r="W42" s="20">
        <f t="shared" si="12"/>
        <v>63.003799999999998</v>
      </c>
      <c r="X42" s="20">
        <f t="shared" si="13"/>
        <v>50</v>
      </c>
      <c r="Y42" s="20" t="str">
        <f t="shared" si="14"/>
        <v>Fiji</v>
      </c>
      <c r="Z42" s="20">
        <f t="shared" si="3"/>
        <v>91</v>
      </c>
      <c r="AA42" s="3"/>
    </row>
    <row r="43" spans="1:27" x14ac:dyDescent="0.35">
      <c r="A43" s="16">
        <v>39</v>
      </c>
      <c r="B43" s="17" t="s">
        <v>55</v>
      </c>
      <c r="C43" s="17">
        <v>32</v>
      </c>
      <c r="D43" s="17">
        <v>85</v>
      </c>
      <c r="E43" s="17">
        <v>226</v>
      </c>
      <c r="F43" s="17">
        <v>343</v>
      </c>
      <c r="H43" s="17" t="s">
        <v>55</v>
      </c>
      <c r="I43" s="18">
        <f t="shared" si="4"/>
        <v>9.3294460641399422</v>
      </c>
      <c r="J43" s="18">
        <f t="shared" si="5"/>
        <v>24.781341107871722</v>
      </c>
      <c r="K43" s="18">
        <f t="shared" si="6"/>
        <v>65.889212827988345</v>
      </c>
      <c r="L43" s="17">
        <f t="shared" si="7"/>
        <v>100</v>
      </c>
      <c r="N43" s="17" t="s">
        <v>55</v>
      </c>
      <c r="O43" s="18">
        <f t="shared" si="8"/>
        <v>0.2667333500041677</v>
      </c>
      <c r="P43" s="18">
        <f t="shared" si="9"/>
        <v>0.3558644365828641</v>
      </c>
      <c r="Q43" s="18">
        <f t="shared" si="10"/>
        <v>0.31119832007986509</v>
      </c>
      <c r="R43" s="18">
        <f t="shared" si="11"/>
        <v>0.31611446477120869</v>
      </c>
      <c r="S43" s="3"/>
      <c r="T43" s="3"/>
      <c r="U43" s="16">
        <v>39</v>
      </c>
      <c r="V43" s="15">
        <f t="shared" si="2"/>
        <v>85</v>
      </c>
      <c r="W43" s="20">
        <f t="shared" si="12"/>
        <v>85.003900000000002</v>
      </c>
      <c r="X43" s="20">
        <f t="shared" si="13"/>
        <v>41</v>
      </c>
      <c r="Y43" s="20" t="str">
        <f t="shared" si="14"/>
        <v>Kenya</v>
      </c>
      <c r="Z43" s="20">
        <f t="shared" si="3"/>
        <v>90</v>
      </c>
      <c r="AA43" s="3"/>
    </row>
    <row r="44" spans="1:27" x14ac:dyDescent="0.35">
      <c r="A44" s="16">
        <v>40</v>
      </c>
      <c r="B44" s="17" t="s">
        <v>85</v>
      </c>
      <c r="C44" s="17">
        <v>2.5</v>
      </c>
      <c r="D44" s="17">
        <v>138</v>
      </c>
      <c r="E44" s="17">
        <v>194</v>
      </c>
      <c r="F44" s="17">
        <v>334.5</v>
      </c>
      <c r="H44" s="17" t="s">
        <v>85</v>
      </c>
      <c r="I44" s="18">
        <f t="shared" si="4"/>
        <v>0.74738415545590431</v>
      </c>
      <c r="J44" s="18">
        <f t="shared" si="5"/>
        <v>41.255605381165921</v>
      </c>
      <c r="K44" s="18">
        <f t="shared" si="6"/>
        <v>57.997010463378174</v>
      </c>
      <c r="L44" s="17">
        <f t="shared" si="7"/>
        <v>100</v>
      </c>
      <c r="N44" s="17" t="s">
        <v>85</v>
      </c>
      <c r="O44" s="18">
        <f t="shared" si="8"/>
        <v>2.0838542969075603E-2</v>
      </c>
      <c r="P44" s="18">
        <f t="shared" si="9"/>
        <v>0.57775637939335578</v>
      </c>
      <c r="Q44" s="18">
        <f t="shared" si="10"/>
        <v>0.26713484113050368</v>
      </c>
      <c r="R44" s="18">
        <f t="shared" si="11"/>
        <v>0.30828072439058107</v>
      </c>
      <c r="S44" s="3"/>
      <c r="T44" s="3"/>
      <c r="U44" s="16">
        <v>40</v>
      </c>
      <c r="V44" s="15">
        <f t="shared" si="2"/>
        <v>138</v>
      </c>
      <c r="W44" s="20">
        <f t="shared" si="12"/>
        <v>138.00399999999999</v>
      </c>
      <c r="X44" s="20">
        <f t="shared" si="13"/>
        <v>30</v>
      </c>
      <c r="Y44" s="20" t="str">
        <f t="shared" si="14"/>
        <v>Russia</v>
      </c>
      <c r="Z44" s="20">
        <f t="shared" si="3"/>
        <v>89</v>
      </c>
      <c r="AA44" s="3"/>
    </row>
    <row r="45" spans="1:27" x14ac:dyDescent="0.35">
      <c r="A45" s="16">
        <v>41</v>
      </c>
      <c r="B45" s="17" t="s">
        <v>111</v>
      </c>
      <c r="C45" s="17">
        <v>5</v>
      </c>
      <c r="D45" s="17">
        <v>67</v>
      </c>
      <c r="E45" s="17">
        <v>239</v>
      </c>
      <c r="F45" s="17">
        <v>311</v>
      </c>
      <c r="H45" s="17" t="s">
        <v>111</v>
      </c>
      <c r="I45" s="18">
        <f t="shared" si="4"/>
        <v>1.607717041800643</v>
      </c>
      <c r="J45" s="18">
        <f t="shared" si="5"/>
        <v>21.54340836012862</v>
      </c>
      <c r="K45" s="18">
        <f t="shared" si="6"/>
        <v>76.848874598070736</v>
      </c>
      <c r="L45" s="17">
        <f t="shared" si="7"/>
        <v>100</v>
      </c>
      <c r="N45" s="17" t="s">
        <v>111</v>
      </c>
      <c r="O45" s="18">
        <f t="shared" si="8"/>
        <v>4.1677085938151205E-2</v>
      </c>
      <c r="P45" s="18">
        <f t="shared" si="9"/>
        <v>0.28050490883590462</v>
      </c>
      <c r="Q45" s="18">
        <f t="shared" si="10"/>
        <v>0.32909910840304313</v>
      </c>
      <c r="R45" s="18">
        <f t="shared" si="11"/>
        <v>0.28662273627943413</v>
      </c>
      <c r="S45" s="3"/>
      <c r="T45" s="3"/>
      <c r="U45" s="16">
        <v>41</v>
      </c>
      <c r="V45" s="15">
        <f t="shared" si="2"/>
        <v>67</v>
      </c>
      <c r="W45" s="20">
        <f t="shared" si="12"/>
        <v>67.004099999999994</v>
      </c>
      <c r="X45" s="20">
        <f t="shared" si="13"/>
        <v>45</v>
      </c>
      <c r="Y45" s="20" t="str">
        <f t="shared" si="14"/>
        <v>Egypt</v>
      </c>
      <c r="Z45" s="20">
        <f t="shared" si="3"/>
        <v>85</v>
      </c>
      <c r="AA45" s="3"/>
    </row>
    <row r="46" spans="1:27" x14ac:dyDescent="0.35">
      <c r="A46" s="16">
        <v>42</v>
      </c>
      <c r="B46" s="17" t="s">
        <v>64</v>
      </c>
      <c r="C46" s="17">
        <v>5</v>
      </c>
      <c r="D46" s="17">
        <v>115</v>
      </c>
      <c r="E46" s="17">
        <v>121</v>
      </c>
      <c r="F46" s="17">
        <v>241</v>
      </c>
      <c r="H46" s="17" t="s">
        <v>64</v>
      </c>
      <c r="I46" s="18">
        <f t="shared" si="4"/>
        <v>2.0746887966804977</v>
      </c>
      <c r="J46" s="18">
        <f t="shared" si="5"/>
        <v>47.717842323651453</v>
      </c>
      <c r="K46" s="18">
        <f t="shared" si="6"/>
        <v>50.207468879668049</v>
      </c>
      <c r="L46" s="17">
        <f t="shared" si="7"/>
        <v>100</v>
      </c>
      <c r="N46" s="17" t="s">
        <v>64</v>
      </c>
      <c r="O46" s="18">
        <f t="shared" si="8"/>
        <v>4.1677085938151205E-2</v>
      </c>
      <c r="P46" s="18">
        <f t="shared" si="9"/>
        <v>0.48146364949446319</v>
      </c>
      <c r="Q46" s="18">
        <f t="shared" si="10"/>
        <v>0.16661502977727288</v>
      </c>
      <c r="R46" s="18">
        <f t="shared" si="11"/>
        <v>0.22210958020367727</v>
      </c>
      <c r="S46" s="3"/>
      <c r="T46" s="3"/>
      <c r="U46" s="16">
        <v>42</v>
      </c>
      <c r="V46" s="15">
        <f t="shared" si="2"/>
        <v>115</v>
      </c>
      <c r="W46" s="20">
        <f t="shared" si="12"/>
        <v>115.0042</v>
      </c>
      <c r="X46" s="20">
        <f t="shared" si="13"/>
        <v>34</v>
      </c>
      <c r="Y46" s="20" t="str">
        <f t="shared" si="14"/>
        <v>Nigeria</v>
      </c>
      <c r="Z46" s="20">
        <f t="shared" si="3"/>
        <v>84</v>
      </c>
      <c r="AA46" s="3"/>
    </row>
    <row r="47" spans="1:27" x14ac:dyDescent="0.35">
      <c r="A47" s="16">
        <v>43</v>
      </c>
      <c r="B47" s="17" t="s">
        <v>59</v>
      </c>
      <c r="C47" s="17">
        <v>196</v>
      </c>
      <c r="D47" s="17">
        <v>39</v>
      </c>
      <c r="E47" s="17">
        <v>2.5</v>
      </c>
      <c r="F47" s="17">
        <v>237.5</v>
      </c>
      <c r="H47" s="17" t="s">
        <v>59</v>
      </c>
      <c r="I47" s="18">
        <f t="shared" si="4"/>
        <v>82.526315789473685</v>
      </c>
      <c r="J47" s="18">
        <f t="shared" si="5"/>
        <v>16.421052631578949</v>
      </c>
      <c r="K47" s="18">
        <f t="shared" si="6"/>
        <v>1.0526315789473684</v>
      </c>
      <c r="L47" s="17">
        <f t="shared" si="7"/>
        <v>100</v>
      </c>
      <c r="N47" s="17" t="s">
        <v>59</v>
      </c>
      <c r="O47" s="18">
        <f t="shared" si="8"/>
        <v>1.6337417687755273</v>
      </c>
      <c r="P47" s="18">
        <f t="shared" si="9"/>
        <v>0.1632789767850788</v>
      </c>
      <c r="Q47" s="18">
        <f t="shared" si="10"/>
        <v>3.4424592929188612E-3</v>
      </c>
      <c r="R47" s="18">
        <f t="shared" si="11"/>
        <v>0.21888392239988944</v>
      </c>
      <c r="S47" s="3"/>
      <c r="T47" s="3"/>
      <c r="U47" s="16">
        <v>43</v>
      </c>
      <c r="V47" s="15">
        <f t="shared" si="2"/>
        <v>39</v>
      </c>
      <c r="W47" s="20">
        <f t="shared" si="12"/>
        <v>39.004300000000001</v>
      </c>
      <c r="X47" s="20">
        <f t="shared" si="13"/>
        <v>62</v>
      </c>
      <c r="Y47" s="20" t="str">
        <f t="shared" si="14"/>
        <v>Australia</v>
      </c>
      <c r="Z47" s="20">
        <f t="shared" si="3"/>
        <v>72</v>
      </c>
      <c r="AA47" s="3"/>
    </row>
    <row r="48" spans="1:27" x14ac:dyDescent="0.35">
      <c r="A48" s="16">
        <v>44</v>
      </c>
      <c r="B48" s="17" t="s">
        <v>69</v>
      </c>
      <c r="C48" s="17">
        <v>0</v>
      </c>
      <c r="D48" s="17">
        <v>129</v>
      </c>
      <c r="E48" s="17">
        <v>107</v>
      </c>
      <c r="F48" s="17">
        <v>236</v>
      </c>
      <c r="H48" s="17" t="s">
        <v>69</v>
      </c>
      <c r="I48" s="18">
        <f t="shared" si="4"/>
        <v>0</v>
      </c>
      <c r="J48" s="18">
        <f t="shared" si="5"/>
        <v>54.66101694915254</v>
      </c>
      <c r="K48" s="18">
        <f t="shared" si="6"/>
        <v>45.33898305084746</v>
      </c>
      <c r="L48" s="17">
        <f t="shared" si="7"/>
        <v>100</v>
      </c>
      <c r="N48" s="17" t="s">
        <v>69</v>
      </c>
      <c r="O48" s="18">
        <f t="shared" si="8"/>
        <v>0</v>
      </c>
      <c r="P48" s="18">
        <f t="shared" si="9"/>
        <v>0.54007661551987607</v>
      </c>
      <c r="Q48" s="18">
        <f t="shared" si="10"/>
        <v>0.14733725773692724</v>
      </c>
      <c r="R48" s="18">
        <f t="shared" si="11"/>
        <v>0.21750149762683746</v>
      </c>
      <c r="S48" s="3"/>
      <c r="T48" s="3"/>
      <c r="U48" s="16">
        <v>44</v>
      </c>
      <c r="V48" s="15">
        <f t="shared" si="2"/>
        <v>129</v>
      </c>
      <c r="W48" s="20">
        <f t="shared" si="12"/>
        <v>129.0044</v>
      </c>
      <c r="X48" s="20">
        <f t="shared" si="13"/>
        <v>32</v>
      </c>
      <c r="Y48" s="20" t="str">
        <f t="shared" si="14"/>
        <v>England</v>
      </c>
      <c r="Z48" s="20">
        <f t="shared" si="3"/>
        <v>69</v>
      </c>
      <c r="AA48" s="3"/>
    </row>
    <row r="49" spans="1:27" x14ac:dyDescent="0.35">
      <c r="A49" s="16">
        <v>45</v>
      </c>
      <c r="B49" s="17" t="s">
        <v>39</v>
      </c>
      <c r="C49" s="17"/>
      <c r="D49" s="17">
        <v>106</v>
      </c>
      <c r="E49" s="17">
        <v>116</v>
      </c>
      <c r="F49" s="17">
        <v>222</v>
      </c>
      <c r="H49" s="17" t="s">
        <v>39</v>
      </c>
      <c r="I49" s="18">
        <f t="shared" si="4"/>
        <v>0</v>
      </c>
      <c r="J49" s="18">
        <f t="shared" si="5"/>
        <v>47.747747747747752</v>
      </c>
      <c r="K49" s="18">
        <f t="shared" si="6"/>
        <v>52.252252252252248</v>
      </c>
      <c r="L49" s="17">
        <f t="shared" si="7"/>
        <v>100</v>
      </c>
      <c r="N49" s="17" t="s">
        <v>39</v>
      </c>
      <c r="O49" s="18">
        <f t="shared" si="8"/>
        <v>0</v>
      </c>
      <c r="P49" s="18">
        <f t="shared" si="9"/>
        <v>0.44378388562098342</v>
      </c>
      <c r="Q49" s="18">
        <f t="shared" si="10"/>
        <v>0.15973011119143515</v>
      </c>
      <c r="R49" s="18">
        <f t="shared" si="11"/>
        <v>0.20459886641168606</v>
      </c>
      <c r="S49" s="3"/>
      <c r="T49" s="3"/>
      <c r="U49" s="16">
        <v>45</v>
      </c>
      <c r="V49" s="15">
        <f t="shared" si="2"/>
        <v>106</v>
      </c>
      <c r="W49" s="20">
        <f t="shared" si="12"/>
        <v>106.00449999999999</v>
      </c>
      <c r="X49" s="20">
        <f t="shared" si="13"/>
        <v>35</v>
      </c>
      <c r="Y49" s="20" t="str">
        <f t="shared" si="14"/>
        <v>Mauritius</v>
      </c>
      <c r="Z49" s="20">
        <f t="shared" si="3"/>
        <v>67</v>
      </c>
      <c r="AA49" s="3"/>
    </row>
    <row r="50" spans="1:27" x14ac:dyDescent="0.35">
      <c r="A50" s="16">
        <v>46</v>
      </c>
      <c r="B50" s="17" t="s">
        <v>482</v>
      </c>
      <c r="C50" s="17">
        <v>12</v>
      </c>
      <c r="D50" s="17">
        <v>89</v>
      </c>
      <c r="E50" s="17">
        <v>112</v>
      </c>
      <c r="F50" s="17">
        <v>213</v>
      </c>
      <c r="H50" s="17" t="s">
        <v>482</v>
      </c>
      <c r="I50" s="18">
        <f t="shared" si="4"/>
        <v>5.6338028169014089</v>
      </c>
      <c r="J50" s="18">
        <f t="shared" si="5"/>
        <v>41.784037558685441</v>
      </c>
      <c r="K50" s="18">
        <f t="shared" si="6"/>
        <v>52.582159624413151</v>
      </c>
      <c r="L50" s="17">
        <f t="shared" si="7"/>
        <v>100</v>
      </c>
      <c r="N50" s="17" t="s">
        <v>482</v>
      </c>
      <c r="O50" s="18">
        <f t="shared" si="8"/>
        <v>0.1000250062515629</v>
      </c>
      <c r="P50" s="18">
        <f t="shared" si="9"/>
        <v>0.37261099830441063</v>
      </c>
      <c r="Q50" s="18">
        <f t="shared" si="10"/>
        <v>0.15422217632276497</v>
      </c>
      <c r="R50" s="18">
        <f t="shared" si="11"/>
        <v>0.19630431777337451</v>
      </c>
      <c r="S50" s="3"/>
      <c r="T50" s="3"/>
      <c r="U50" s="16">
        <v>46</v>
      </c>
      <c r="V50" s="15">
        <f t="shared" si="2"/>
        <v>89</v>
      </c>
      <c r="W50" s="20">
        <f t="shared" si="12"/>
        <v>89.004599999999996</v>
      </c>
      <c r="X50" s="20">
        <f t="shared" si="13"/>
        <v>40</v>
      </c>
      <c r="Y50" s="20" t="str">
        <f t="shared" si="14"/>
        <v>Netherlands</v>
      </c>
      <c r="Z50" s="20">
        <f t="shared" si="3"/>
        <v>66</v>
      </c>
      <c r="AA50" s="3"/>
    </row>
    <row r="51" spans="1:27" x14ac:dyDescent="0.35">
      <c r="A51" s="16">
        <v>47</v>
      </c>
      <c r="B51" s="17" t="s">
        <v>176</v>
      </c>
      <c r="C51" s="17">
        <v>114</v>
      </c>
      <c r="D51" s="17">
        <v>64</v>
      </c>
      <c r="E51" s="17">
        <v>21</v>
      </c>
      <c r="F51" s="17">
        <v>199</v>
      </c>
      <c r="H51" s="17" t="s">
        <v>176</v>
      </c>
      <c r="I51" s="18">
        <f t="shared" si="4"/>
        <v>57.286432160804026</v>
      </c>
      <c r="J51" s="18">
        <f t="shared" si="5"/>
        <v>32.1608040201005</v>
      </c>
      <c r="K51" s="18">
        <f t="shared" si="6"/>
        <v>10.552763819095476</v>
      </c>
      <c r="L51" s="17">
        <f t="shared" si="7"/>
        <v>100</v>
      </c>
      <c r="N51" s="17" t="s">
        <v>176</v>
      </c>
      <c r="O51" s="18">
        <f t="shared" si="8"/>
        <v>0.95023755938984744</v>
      </c>
      <c r="P51" s="18">
        <f t="shared" si="9"/>
        <v>0.26794498754474472</v>
      </c>
      <c r="Q51" s="18">
        <f t="shared" si="10"/>
        <v>2.8916658060518435E-2</v>
      </c>
      <c r="R51" s="18">
        <f t="shared" si="11"/>
        <v>0.18340168655822311</v>
      </c>
      <c r="S51" s="3"/>
      <c r="T51" s="3"/>
      <c r="U51" s="16">
        <v>47</v>
      </c>
      <c r="V51" s="15">
        <f t="shared" si="2"/>
        <v>64</v>
      </c>
      <c r="W51" s="20">
        <f t="shared" si="12"/>
        <v>64.0047</v>
      </c>
      <c r="X51" s="20">
        <f t="shared" si="13"/>
        <v>49</v>
      </c>
      <c r="Y51" s="20" t="str">
        <f t="shared" si="14"/>
        <v>Mexico</v>
      </c>
      <c r="Z51" s="20">
        <f t="shared" si="3"/>
        <v>66</v>
      </c>
      <c r="AA51" s="3"/>
    </row>
    <row r="52" spans="1:27" x14ac:dyDescent="0.35">
      <c r="A52" s="16">
        <v>48</v>
      </c>
      <c r="B52" s="17" t="s">
        <v>524</v>
      </c>
      <c r="C52" s="17">
        <v>190</v>
      </c>
      <c r="D52" s="17">
        <v>2.5</v>
      </c>
      <c r="E52" s="17">
        <v>5</v>
      </c>
      <c r="F52" s="17">
        <v>197.5</v>
      </c>
      <c r="H52" s="17" t="s">
        <v>524</v>
      </c>
      <c r="I52" s="18">
        <f t="shared" si="4"/>
        <v>96.202531645569621</v>
      </c>
      <c r="J52" s="18">
        <f t="shared" si="5"/>
        <v>1.2658227848101267</v>
      </c>
      <c r="K52" s="18">
        <f t="shared" si="6"/>
        <v>2.5316455696202533</v>
      </c>
      <c r="L52" s="17">
        <f t="shared" si="7"/>
        <v>100</v>
      </c>
      <c r="N52" s="17" t="s">
        <v>524</v>
      </c>
      <c r="O52" s="18">
        <f t="shared" si="8"/>
        <v>1.5837292656497457</v>
      </c>
      <c r="P52" s="18">
        <f t="shared" si="9"/>
        <v>1.0466601075966591E-2</v>
      </c>
      <c r="Q52" s="18">
        <f t="shared" si="10"/>
        <v>6.8849185858377224E-3</v>
      </c>
      <c r="R52" s="18">
        <f t="shared" si="11"/>
        <v>0.18201926178517119</v>
      </c>
      <c r="S52" s="3"/>
      <c r="T52" s="3"/>
      <c r="U52" s="16">
        <v>48</v>
      </c>
      <c r="V52" s="15">
        <f t="shared" si="2"/>
        <v>2.5</v>
      </c>
      <c r="W52" s="20">
        <f t="shared" si="12"/>
        <v>2.5047999999999999</v>
      </c>
      <c r="X52" s="20">
        <f t="shared" si="13"/>
        <v>189</v>
      </c>
      <c r="Y52" s="20" t="str">
        <f t="shared" si="14"/>
        <v>Argentina</v>
      </c>
      <c r="Z52" s="20">
        <f t="shared" si="3"/>
        <v>65</v>
      </c>
      <c r="AA52" s="3"/>
    </row>
    <row r="53" spans="1:27" x14ac:dyDescent="0.35">
      <c r="A53" s="16">
        <v>49</v>
      </c>
      <c r="B53" s="17" t="s">
        <v>96</v>
      </c>
      <c r="C53" s="17">
        <v>16</v>
      </c>
      <c r="D53" s="17">
        <v>27</v>
      </c>
      <c r="E53" s="17">
        <v>112</v>
      </c>
      <c r="F53" s="17">
        <v>155</v>
      </c>
      <c r="H53" s="17" t="s">
        <v>96</v>
      </c>
      <c r="I53" s="18">
        <f t="shared" si="4"/>
        <v>10.32258064516129</v>
      </c>
      <c r="J53" s="18">
        <f t="shared" si="5"/>
        <v>17.419354838709676</v>
      </c>
      <c r="K53" s="18">
        <f t="shared" si="6"/>
        <v>72.258064516129025</v>
      </c>
      <c r="L53" s="17">
        <f t="shared" si="7"/>
        <v>100</v>
      </c>
      <c r="N53" s="17" t="s">
        <v>96</v>
      </c>
      <c r="O53" s="18">
        <f t="shared" si="8"/>
        <v>0.13336667500208385</v>
      </c>
      <c r="P53" s="18">
        <f t="shared" si="9"/>
        <v>0.11303929162043917</v>
      </c>
      <c r="Q53" s="18">
        <f t="shared" si="10"/>
        <v>0.15422217632276497</v>
      </c>
      <c r="R53" s="18">
        <f t="shared" si="11"/>
        <v>0.14285055988203307</v>
      </c>
      <c r="S53" s="3"/>
      <c r="T53" s="3"/>
      <c r="U53" s="16">
        <v>49</v>
      </c>
      <c r="V53" s="15">
        <f t="shared" si="2"/>
        <v>27</v>
      </c>
      <c r="W53" s="20">
        <f t="shared" si="12"/>
        <v>27.004899999999999</v>
      </c>
      <c r="X53" s="20">
        <f t="shared" si="13"/>
        <v>69</v>
      </c>
      <c r="Y53" s="20" t="str">
        <f t="shared" si="14"/>
        <v>Ukraine</v>
      </c>
      <c r="Z53" s="20">
        <f t="shared" si="3"/>
        <v>64</v>
      </c>
      <c r="AA53" s="3"/>
    </row>
    <row r="54" spans="1:27" x14ac:dyDescent="0.35">
      <c r="A54" s="16">
        <v>50</v>
      </c>
      <c r="B54" s="17" t="s">
        <v>113</v>
      </c>
      <c r="C54" s="17"/>
      <c r="D54" s="17">
        <v>66</v>
      </c>
      <c r="E54" s="17">
        <v>82</v>
      </c>
      <c r="F54" s="17">
        <v>148</v>
      </c>
      <c r="H54" s="17" t="s">
        <v>113</v>
      </c>
      <c r="I54" s="18">
        <f t="shared" si="4"/>
        <v>0</v>
      </c>
      <c r="J54" s="18">
        <f t="shared" si="5"/>
        <v>44.594594594594597</v>
      </c>
      <c r="K54" s="18">
        <f t="shared" si="6"/>
        <v>55.405405405405403</v>
      </c>
      <c r="L54" s="17">
        <f t="shared" si="7"/>
        <v>100</v>
      </c>
      <c r="N54" s="17" t="s">
        <v>113</v>
      </c>
      <c r="O54" s="18">
        <f t="shared" si="8"/>
        <v>0</v>
      </c>
      <c r="P54" s="18">
        <f t="shared" si="9"/>
        <v>0.27631826840551799</v>
      </c>
      <c r="Q54" s="18">
        <f t="shared" si="10"/>
        <v>0.11291266480773865</v>
      </c>
      <c r="R54" s="18">
        <f t="shared" si="11"/>
        <v>0.1363992442744574</v>
      </c>
      <c r="S54" s="3"/>
      <c r="T54" s="3"/>
      <c r="U54" s="16">
        <v>50</v>
      </c>
      <c r="V54" s="15">
        <f t="shared" si="2"/>
        <v>66</v>
      </c>
      <c r="W54" s="20">
        <f t="shared" si="12"/>
        <v>66.004999999999995</v>
      </c>
      <c r="X54" s="20">
        <f t="shared" si="13"/>
        <v>47</v>
      </c>
      <c r="Y54" s="20" t="str">
        <f t="shared" si="14"/>
        <v>Saudi Arabia</v>
      </c>
      <c r="Z54" s="20">
        <f t="shared" si="3"/>
        <v>63</v>
      </c>
      <c r="AA54" s="3"/>
    </row>
    <row r="55" spans="1:27" x14ac:dyDescent="0.35">
      <c r="A55" s="16">
        <v>51</v>
      </c>
      <c r="B55" s="17" t="s">
        <v>25</v>
      </c>
      <c r="C55" s="17">
        <v>2.5</v>
      </c>
      <c r="D55" s="17">
        <v>9</v>
      </c>
      <c r="E55" s="17">
        <v>126</v>
      </c>
      <c r="F55" s="17">
        <v>137.5</v>
      </c>
      <c r="H55" s="17" t="s">
        <v>25</v>
      </c>
      <c r="I55" s="18">
        <f t="shared" si="4"/>
        <v>1.8181818181818181</v>
      </c>
      <c r="J55" s="18">
        <f t="shared" si="5"/>
        <v>6.5454545454545459</v>
      </c>
      <c r="K55" s="18">
        <f t="shared" si="6"/>
        <v>91.63636363636364</v>
      </c>
      <c r="L55" s="17">
        <f t="shared" si="7"/>
        <v>100</v>
      </c>
      <c r="N55" s="17" t="s">
        <v>25</v>
      </c>
      <c r="O55" s="18">
        <f t="shared" si="8"/>
        <v>2.0838542969075603E-2</v>
      </c>
      <c r="P55" s="18">
        <f t="shared" si="9"/>
        <v>3.7679763873479724E-2</v>
      </c>
      <c r="Q55" s="18">
        <f t="shared" si="10"/>
        <v>0.17349994836311058</v>
      </c>
      <c r="R55" s="18">
        <f t="shared" si="11"/>
        <v>0.12672227086309384</v>
      </c>
      <c r="S55" s="3"/>
      <c r="T55" s="3"/>
      <c r="U55" s="16">
        <v>51</v>
      </c>
      <c r="V55" s="15">
        <f t="shared" si="2"/>
        <v>9</v>
      </c>
      <c r="W55" s="20">
        <f t="shared" si="12"/>
        <v>9.0051000000000005</v>
      </c>
      <c r="X55" s="20">
        <f t="shared" si="13"/>
        <v>105</v>
      </c>
      <c r="Y55" s="20" t="str">
        <f t="shared" si="14"/>
        <v>Not Stated</v>
      </c>
      <c r="Z55" s="20">
        <f t="shared" si="3"/>
        <v>60</v>
      </c>
      <c r="AA55" s="3"/>
    </row>
    <row r="56" spans="1:27" x14ac:dyDescent="0.35">
      <c r="A56" s="16">
        <v>52</v>
      </c>
      <c r="B56" s="17" t="s">
        <v>154</v>
      </c>
      <c r="C56" s="17">
        <v>29</v>
      </c>
      <c r="D56" s="17">
        <v>103</v>
      </c>
      <c r="E56" s="17">
        <v>2.5</v>
      </c>
      <c r="F56" s="17">
        <v>134.5</v>
      </c>
      <c r="H56" s="17" t="s">
        <v>154</v>
      </c>
      <c r="I56" s="18">
        <f t="shared" si="4"/>
        <v>21.561338289962826</v>
      </c>
      <c r="J56" s="18">
        <f t="shared" si="5"/>
        <v>76.579925650557627</v>
      </c>
      <c r="K56" s="18">
        <f t="shared" si="6"/>
        <v>1.8587360594795539</v>
      </c>
      <c r="L56" s="17">
        <f t="shared" si="7"/>
        <v>100</v>
      </c>
      <c r="N56" s="17" t="s">
        <v>154</v>
      </c>
      <c r="O56" s="18">
        <f t="shared" si="8"/>
        <v>0.24172709844127702</v>
      </c>
      <c r="P56" s="18">
        <f t="shared" si="9"/>
        <v>0.43122396432982357</v>
      </c>
      <c r="Q56" s="18">
        <f t="shared" si="10"/>
        <v>3.4424592929188612E-3</v>
      </c>
      <c r="R56" s="18">
        <f t="shared" si="11"/>
        <v>0.12395742131698999</v>
      </c>
      <c r="S56" s="3"/>
      <c r="T56" s="3"/>
      <c r="U56" s="16">
        <v>52</v>
      </c>
      <c r="V56" s="15">
        <f t="shared" si="2"/>
        <v>103</v>
      </c>
      <c r="W56" s="20">
        <f t="shared" si="12"/>
        <v>103.0052</v>
      </c>
      <c r="X56" s="20">
        <f t="shared" si="13"/>
        <v>36</v>
      </c>
      <c r="Y56" s="20" t="str">
        <f t="shared" si="14"/>
        <v>Greece</v>
      </c>
      <c r="Z56" s="20">
        <f t="shared" si="3"/>
        <v>56</v>
      </c>
      <c r="AA56" s="3"/>
    </row>
    <row r="57" spans="1:27" x14ac:dyDescent="0.35">
      <c r="A57" s="16">
        <v>53</v>
      </c>
      <c r="B57" s="17" t="s">
        <v>13</v>
      </c>
      <c r="C57" s="17"/>
      <c r="D57" s="17">
        <v>65</v>
      </c>
      <c r="E57" s="17">
        <v>56</v>
      </c>
      <c r="F57" s="17">
        <v>121</v>
      </c>
      <c r="H57" s="17" t="s">
        <v>13</v>
      </c>
      <c r="I57" s="18">
        <f t="shared" si="4"/>
        <v>0</v>
      </c>
      <c r="J57" s="18">
        <f t="shared" si="5"/>
        <v>53.719008264462808</v>
      </c>
      <c r="K57" s="18">
        <f t="shared" si="6"/>
        <v>46.280991735537192</v>
      </c>
      <c r="L57" s="17">
        <f t="shared" si="7"/>
        <v>100</v>
      </c>
      <c r="N57" s="17" t="s">
        <v>13</v>
      </c>
      <c r="O57" s="18">
        <f t="shared" si="8"/>
        <v>0</v>
      </c>
      <c r="P57" s="18">
        <f t="shared" si="9"/>
        <v>0.27213162797513135</v>
      </c>
      <c r="Q57" s="18">
        <f t="shared" si="10"/>
        <v>7.7111088161382485E-2</v>
      </c>
      <c r="R57" s="18">
        <f t="shared" si="11"/>
        <v>0.1115155983595226</v>
      </c>
      <c r="S57" s="3"/>
      <c r="T57" s="3"/>
      <c r="U57" s="16">
        <v>53</v>
      </c>
      <c r="V57" s="15">
        <f t="shared" si="2"/>
        <v>65</v>
      </c>
      <c r="W57" s="20">
        <f t="shared" si="12"/>
        <v>65.005300000000005</v>
      </c>
      <c r="X57" s="20">
        <f t="shared" si="13"/>
        <v>48</v>
      </c>
      <c r="Y57" s="20" t="str">
        <f t="shared" si="14"/>
        <v>Peru</v>
      </c>
      <c r="Z57" s="20">
        <f t="shared" si="3"/>
        <v>51</v>
      </c>
      <c r="AA57" s="3"/>
    </row>
    <row r="58" spans="1:27" x14ac:dyDescent="0.35">
      <c r="A58" s="16">
        <v>54</v>
      </c>
      <c r="B58" s="17" t="s">
        <v>57</v>
      </c>
      <c r="C58" s="17"/>
      <c r="D58" s="17">
        <v>69</v>
      </c>
      <c r="E58" s="17">
        <v>51</v>
      </c>
      <c r="F58" s="17">
        <v>120</v>
      </c>
      <c r="H58" s="17" t="s">
        <v>57</v>
      </c>
      <c r="I58" s="18">
        <f t="shared" si="4"/>
        <v>0</v>
      </c>
      <c r="J58" s="18">
        <f t="shared" si="5"/>
        <v>57.499999999999993</v>
      </c>
      <c r="K58" s="18">
        <f t="shared" si="6"/>
        <v>42.5</v>
      </c>
      <c r="L58" s="17">
        <f t="shared" si="7"/>
        <v>100</v>
      </c>
      <c r="N58" s="17" t="s">
        <v>57</v>
      </c>
      <c r="O58" s="18">
        <f t="shared" si="8"/>
        <v>0</v>
      </c>
      <c r="P58" s="18">
        <f t="shared" si="9"/>
        <v>0.28887818969667789</v>
      </c>
      <c r="Q58" s="18">
        <f t="shared" si="10"/>
        <v>7.022616957554477E-2</v>
      </c>
      <c r="R58" s="18">
        <f t="shared" si="11"/>
        <v>0.11059398184415466</v>
      </c>
      <c r="S58" s="3"/>
      <c r="T58" s="3"/>
      <c r="U58" s="16">
        <v>54</v>
      </c>
      <c r="V58" s="15">
        <f t="shared" si="2"/>
        <v>69</v>
      </c>
      <c r="W58" s="20">
        <f t="shared" si="12"/>
        <v>69.005399999999995</v>
      </c>
      <c r="X58" s="20">
        <f t="shared" si="13"/>
        <v>44</v>
      </c>
      <c r="Y58" s="20" t="str">
        <f t="shared" si="14"/>
        <v>UAE</v>
      </c>
      <c r="Z58" s="20">
        <f t="shared" si="3"/>
        <v>49</v>
      </c>
      <c r="AA58" s="3"/>
    </row>
    <row r="59" spans="1:27" x14ac:dyDescent="0.35">
      <c r="A59" s="16">
        <v>55</v>
      </c>
      <c r="B59" s="17" t="s">
        <v>89</v>
      </c>
      <c r="C59" s="17">
        <v>80</v>
      </c>
      <c r="D59" s="17">
        <v>24</v>
      </c>
      <c r="E59" s="17">
        <v>16</v>
      </c>
      <c r="F59" s="17">
        <v>120</v>
      </c>
      <c r="H59" s="17" t="s">
        <v>89</v>
      </c>
      <c r="I59" s="18">
        <f t="shared" si="4"/>
        <v>66.666666666666657</v>
      </c>
      <c r="J59" s="18">
        <f t="shared" si="5"/>
        <v>20</v>
      </c>
      <c r="K59" s="18">
        <f t="shared" si="6"/>
        <v>13.333333333333334</v>
      </c>
      <c r="L59" s="17">
        <f t="shared" si="7"/>
        <v>100</v>
      </c>
      <c r="N59" s="17" t="s">
        <v>89</v>
      </c>
      <c r="O59" s="18">
        <f t="shared" si="8"/>
        <v>0.66683337501041928</v>
      </c>
      <c r="P59" s="18">
        <f t="shared" si="9"/>
        <v>0.10047937032927927</v>
      </c>
      <c r="Q59" s="18">
        <f t="shared" si="10"/>
        <v>2.2031739474680713E-2</v>
      </c>
      <c r="R59" s="18">
        <f t="shared" si="11"/>
        <v>0.11059398184415466</v>
      </c>
      <c r="S59" s="3"/>
      <c r="T59" s="3"/>
      <c r="U59" s="16">
        <v>55</v>
      </c>
      <c r="V59" s="15">
        <f t="shared" si="2"/>
        <v>24</v>
      </c>
      <c r="W59" s="20">
        <f t="shared" si="12"/>
        <v>24.005500000000001</v>
      </c>
      <c r="X59" s="20">
        <f t="shared" si="13"/>
        <v>73</v>
      </c>
      <c r="Y59" s="20" t="str">
        <f t="shared" si="14"/>
        <v>Albania</v>
      </c>
      <c r="Z59" s="20">
        <f t="shared" si="3"/>
        <v>46</v>
      </c>
      <c r="AA59" s="3"/>
    </row>
    <row r="60" spans="1:27" x14ac:dyDescent="0.35">
      <c r="A60" s="16">
        <v>56</v>
      </c>
      <c r="B60" s="17" t="s">
        <v>159</v>
      </c>
      <c r="C60" s="17">
        <v>54</v>
      </c>
      <c r="D60" s="17">
        <v>41</v>
      </c>
      <c r="E60" s="17">
        <v>13</v>
      </c>
      <c r="F60" s="17">
        <v>108</v>
      </c>
      <c r="H60" s="17" t="s">
        <v>159</v>
      </c>
      <c r="I60" s="18">
        <f t="shared" si="4"/>
        <v>50</v>
      </c>
      <c r="J60" s="18">
        <f t="shared" si="5"/>
        <v>37.962962962962962</v>
      </c>
      <c r="K60" s="18">
        <f t="shared" si="6"/>
        <v>12.037037037037036</v>
      </c>
      <c r="L60" s="17">
        <f t="shared" si="7"/>
        <v>100</v>
      </c>
      <c r="N60" s="17" t="s">
        <v>159</v>
      </c>
      <c r="O60" s="18">
        <f t="shared" si="8"/>
        <v>0.45011252813203295</v>
      </c>
      <c r="P60" s="18">
        <f t="shared" si="9"/>
        <v>0.1716522576458521</v>
      </c>
      <c r="Q60" s="18">
        <f t="shared" si="10"/>
        <v>1.7900788323178079E-2</v>
      </c>
      <c r="R60" s="18">
        <f t="shared" si="11"/>
        <v>9.9534583659739176E-2</v>
      </c>
      <c r="S60" s="3"/>
      <c r="T60" s="3"/>
      <c r="U60" s="16">
        <v>56</v>
      </c>
      <c r="V60" s="15">
        <f t="shared" si="2"/>
        <v>41</v>
      </c>
      <c r="W60" s="20">
        <f t="shared" si="12"/>
        <v>41.005600000000001</v>
      </c>
      <c r="X60" s="20">
        <f t="shared" si="13"/>
        <v>59</v>
      </c>
      <c r="Y60" s="20" t="str">
        <f t="shared" si="14"/>
        <v>Morocco</v>
      </c>
      <c r="Z60" s="20">
        <f t="shared" si="3"/>
        <v>44</v>
      </c>
      <c r="AA60" s="3"/>
    </row>
    <row r="61" spans="1:27" x14ac:dyDescent="0.35">
      <c r="A61" s="16">
        <v>57</v>
      </c>
      <c r="B61" s="17" t="s">
        <v>44</v>
      </c>
      <c r="C61" s="17">
        <v>88</v>
      </c>
      <c r="D61" s="17">
        <v>18</v>
      </c>
      <c r="E61" s="17"/>
      <c r="F61" s="17">
        <v>106</v>
      </c>
      <c r="H61" s="17" t="s">
        <v>44</v>
      </c>
      <c r="I61" s="18">
        <f t="shared" si="4"/>
        <v>83.018867924528308</v>
      </c>
      <c r="J61" s="18">
        <f t="shared" si="5"/>
        <v>16.981132075471699</v>
      </c>
      <c r="K61" s="18">
        <f t="shared" si="6"/>
        <v>0</v>
      </c>
      <c r="L61" s="17">
        <f t="shared" si="7"/>
        <v>100</v>
      </c>
      <c r="N61" s="17" t="s">
        <v>44</v>
      </c>
      <c r="O61" s="18">
        <f t="shared" si="8"/>
        <v>0.73351671251146122</v>
      </c>
      <c r="P61" s="18">
        <f t="shared" si="9"/>
        <v>7.5359527746959448E-2</v>
      </c>
      <c r="Q61" s="18">
        <f t="shared" si="10"/>
        <v>0</v>
      </c>
      <c r="R61" s="18">
        <f t="shared" si="11"/>
        <v>9.7691350629003276E-2</v>
      </c>
      <c r="S61" s="3"/>
      <c r="T61" s="3"/>
      <c r="U61" s="16">
        <v>57</v>
      </c>
      <c r="V61" s="15">
        <f t="shared" si="2"/>
        <v>18</v>
      </c>
      <c r="W61" s="20">
        <f t="shared" si="12"/>
        <v>18.005700000000001</v>
      </c>
      <c r="X61" s="20">
        <f t="shared" si="13"/>
        <v>78</v>
      </c>
      <c r="Y61" s="20" t="str">
        <f t="shared" si="14"/>
        <v>Zimbabwe</v>
      </c>
      <c r="Z61" s="20">
        <f t="shared" si="3"/>
        <v>42</v>
      </c>
      <c r="AA61" s="3"/>
    </row>
    <row r="62" spans="1:27" x14ac:dyDescent="0.35">
      <c r="A62" s="16">
        <v>58</v>
      </c>
      <c r="B62" s="17" t="s">
        <v>483</v>
      </c>
      <c r="C62" s="17"/>
      <c r="D62" s="17">
        <v>66</v>
      </c>
      <c r="E62" s="17">
        <v>37</v>
      </c>
      <c r="F62" s="17">
        <v>103</v>
      </c>
      <c r="H62" s="17" t="s">
        <v>483</v>
      </c>
      <c r="I62" s="18">
        <f t="shared" si="4"/>
        <v>0</v>
      </c>
      <c r="J62" s="18">
        <f t="shared" si="5"/>
        <v>64.077669902912632</v>
      </c>
      <c r="K62" s="18">
        <f t="shared" si="6"/>
        <v>35.922330097087382</v>
      </c>
      <c r="L62" s="17">
        <f t="shared" si="7"/>
        <v>100</v>
      </c>
      <c r="N62" s="17" t="s">
        <v>483</v>
      </c>
      <c r="O62" s="18">
        <f t="shared" si="8"/>
        <v>0</v>
      </c>
      <c r="P62" s="18">
        <f t="shared" si="9"/>
        <v>0.27631826840551799</v>
      </c>
      <c r="Q62" s="18">
        <f t="shared" si="10"/>
        <v>5.0948397535199148E-2</v>
      </c>
      <c r="R62" s="18">
        <f t="shared" si="11"/>
        <v>9.4926501082899406E-2</v>
      </c>
      <c r="S62" s="3"/>
      <c r="T62" s="3"/>
      <c r="U62" s="16">
        <v>58</v>
      </c>
      <c r="V62" s="15">
        <f t="shared" si="2"/>
        <v>66</v>
      </c>
      <c r="W62" s="20">
        <f t="shared" si="12"/>
        <v>66.005799999999994</v>
      </c>
      <c r="X62" s="20">
        <f t="shared" si="13"/>
        <v>46</v>
      </c>
      <c r="Y62" s="20" t="str">
        <f t="shared" si="14"/>
        <v>Spain</v>
      </c>
      <c r="Z62" s="20">
        <f t="shared" si="3"/>
        <v>41</v>
      </c>
      <c r="AA62" s="3"/>
    </row>
    <row r="63" spans="1:27" x14ac:dyDescent="0.35">
      <c r="A63" s="16">
        <v>59</v>
      </c>
      <c r="B63" s="17" t="s">
        <v>84</v>
      </c>
      <c r="C63" s="17">
        <v>23</v>
      </c>
      <c r="D63" s="17">
        <v>31</v>
      </c>
      <c r="E63" s="17">
        <v>44</v>
      </c>
      <c r="F63" s="17">
        <v>98</v>
      </c>
      <c r="H63" s="17" t="s">
        <v>84</v>
      </c>
      <c r="I63" s="18">
        <f t="shared" si="4"/>
        <v>23.469387755102041</v>
      </c>
      <c r="J63" s="18">
        <f t="shared" si="5"/>
        <v>31.632653061224492</v>
      </c>
      <c r="K63" s="18">
        <f t="shared" si="6"/>
        <v>44.897959183673471</v>
      </c>
      <c r="L63" s="17">
        <f t="shared" si="7"/>
        <v>100</v>
      </c>
      <c r="N63" s="17" t="s">
        <v>84</v>
      </c>
      <c r="O63" s="18">
        <f t="shared" si="8"/>
        <v>0.19171459531549553</v>
      </c>
      <c r="P63" s="18">
        <f t="shared" si="9"/>
        <v>0.12978585334198572</v>
      </c>
      <c r="Q63" s="18">
        <f t="shared" si="10"/>
        <v>6.0587283555371955E-2</v>
      </c>
      <c r="R63" s="18">
        <f t="shared" si="11"/>
        <v>9.0318418506059636E-2</v>
      </c>
      <c r="S63" s="3"/>
      <c r="T63" s="3"/>
      <c r="U63" s="16">
        <v>59</v>
      </c>
      <c r="V63" s="15">
        <f t="shared" si="2"/>
        <v>31</v>
      </c>
      <c r="W63" s="20">
        <f t="shared" si="12"/>
        <v>31.0059</v>
      </c>
      <c r="X63" s="20">
        <f t="shared" si="13"/>
        <v>67</v>
      </c>
      <c r="Y63" s="20" t="str">
        <f t="shared" si="14"/>
        <v>Sudan</v>
      </c>
      <c r="Z63" s="20">
        <f t="shared" si="3"/>
        <v>41</v>
      </c>
      <c r="AA63" s="3"/>
    </row>
    <row r="64" spans="1:27" x14ac:dyDescent="0.35">
      <c r="A64" s="16">
        <v>60</v>
      </c>
      <c r="B64" s="17" t="s">
        <v>133</v>
      </c>
      <c r="C64" s="17">
        <v>0</v>
      </c>
      <c r="D64" s="17">
        <v>51</v>
      </c>
      <c r="E64" s="17">
        <v>45</v>
      </c>
      <c r="F64" s="17">
        <v>96</v>
      </c>
      <c r="H64" s="17" t="s">
        <v>133</v>
      </c>
      <c r="I64" s="18">
        <f t="shared" si="4"/>
        <v>0</v>
      </c>
      <c r="J64" s="18">
        <f t="shared" si="5"/>
        <v>53.125</v>
      </c>
      <c r="K64" s="18">
        <f t="shared" si="6"/>
        <v>46.875</v>
      </c>
      <c r="L64" s="17">
        <f t="shared" si="7"/>
        <v>100</v>
      </c>
      <c r="N64" s="17" t="s">
        <v>133</v>
      </c>
      <c r="O64" s="18">
        <f t="shared" si="8"/>
        <v>0</v>
      </c>
      <c r="P64" s="18">
        <f t="shared" si="9"/>
        <v>0.21351866194971844</v>
      </c>
      <c r="Q64" s="18">
        <f t="shared" si="10"/>
        <v>6.1964267272539501E-2</v>
      </c>
      <c r="R64" s="18">
        <f t="shared" si="11"/>
        <v>8.8475185475323723E-2</v>
      </c>
      <c r="S64" s="3"/>
      <c r="T64" s="3"/>
      <c r="U64" s="16">
        <v>60</v>
      </c>
      <c r="V64" s="15">
        <f t="shared" si="2"/>
        <v>51</v>
      </c>
      <c r="W64" s="20">
        <f t="shared" si="12"/>
        <v>51.006</v>
      </c>
      <c r="X64" s="20">
        <f t="shared" si="13"/>
        <v>53</v>
      </c>
      <c r="Y64" s="20" t="str">
        <f t="shared" si="14"/>
        <v>Unknown</v>
      </c>
      <c r="Z64" s="20">
        <f t="shared" si="3"/>
        <v>39</v>
      </c>
      <c r="AA64" s="3"/>
    </row>
    <row r="65" spans="1:27" x14ac:dyDescent="0.35">
      <c r="A65" s="16">
        <v>61</v>
      </c>
      <c r="B65" s="17" t="s">
        <v>1</v>
      </c>
      <c r="C65" s="17">
        <v>2.5</v>
      </c>
      <c r="D65" s="17">
        <v>60</v>
      </c>
      <c r="E65" s="17">
        <v>31</v>
      </c>
      <c r="F65" s="17">
        <v>93.5</v>
      </c>
      <c r="H65" s="17" t="s">
        <v>1</v>
      </c>
      <c r="I65" s="18">
        <f t="shared" si="4"/>
        <v>2.6737967914438503</v>
      </c>
      <c r="J65" s="18">
        <f t="shared" si="5"/>
        <v>64.171122994652407</v>
      </c>
      <c r="K65" s="18">
        <f t="shared" si="6"/>
        <v>33.155080213903744</v>
      </c>
      <c r="L65" s="17">
        <f t="shared" si="7"/>
        <v>100</v>
      </c>
      <c r="N65" s="17" t="s">
        <v>1</v>
      </c>
      <c r="O65" s="18">
        <f t="shared" si="8"/>
        <v>2.0838542969075603E-2</v>
      </c>
      <c r="P65" s="18">
        <f t="shared" si="9"/>
        <v>0.25119842582319818</v>
      </c>
      <c r="Q65" s="18">
        <f t="shared" si="10"/>
        <v>4.268649523219388E-2</v>
      </c>
      <c r="R65" s="18">
        <f t="shared" si="11"/>
        <v>8.6171144186903831E-2</v>
      </c>
      <c r="S65" s="3"/>
      <c r="T65" s="3"/>
      <c r="U65" s="16">
        <v>61</v>
      </c>
      <c r="V65" s="15">
        <f t="shared" si="2"/>
        <v>60</v>
      </c>
      <c r="W65" s="20">
        <f t="shared" si="12"/>
        <v>60.006100000000004</v>
      </c>
      <c r="X65" s="20">
        <f t="shared" si="13"/>
        <v>51</v>
      </c>
      <c r="Y65" s="20" t="str">
        <f t="shared" si="14"/>
        <v>Ghana</v>
      </c>
      <c r="Z65" s="20">
        <f t="shared" si="3"/>
        <v>39</v>
      </c>
      <c r="AA65" s="3"/>
    </row>
    <row r="66" spans="1:27" x14ac:dyDescent="0.35">
      <c r="A66" s="16">
        <v>62</v>
      </c>
      <c r="B66" s="17" t="s">
        <v>138</v>
      </c>
      <c r="C66" s="17">
        <v>2.5</v>
      </c>
      <c r="D66" s="17">
        <v>5</v>
      </c>
      <c r="E66" s="17">
        <v>80</v>
      </c>
      <c r="F66" s="17">
        <v>87.5</v>
      </c>
      <c r="H66" s="17" t="s">
        <v>138</v>
      </c>
      <c r="I66" s="18">
        <f t="shared" si="4"/>
        <v>2.8571428571428572</v>
      </c>
      <c r="J66" s="18">
        <f t="shared" si="5"/>
        <v>5.7142857142857144</v>
      </c>
      <c r="K66" s="18">
        <f t="shared" si="6"/>
        <v>91.428571428571431</v>
      </c>
      <c r="L66" s="17">
        <f t="shared" si="7"/>
        <v>100</v>
      </c>
      <c r="N66" s="17" t="s">
        <v>138</v>
      </c>
      <c r="O66" s="18">
        <f t="shared" si="8"/>
        <v>2.0838542969075603E-2</v>
      </c>
      <c r="P66" s="18">
        <f t="shared" si="9"/>
        <v>2.0933202151933183E-2</v>
      </c>
      <c r="Q66" s="18">
        <f t="shared" si="10"/>
        <v>0.11015869737340356</v>
      </c>
      <c r="R66" s="18">
        <f t="shared" si="11"/>
        <v>8.064144509469609E-2</v>
      </c>
      <c r="S66" s="3"/>
      <c r="T66" s="3"/>
      <c r="U66" s="16">
        <v>62</v>
      </c>
      <c r="V66" s="15">
        <f t="shared" si="2"/>
        <v>5</v>
      </c>
      <c r="W66" s="20">
        <f t="shared" si="12"/>
        <v>5.0061999999999998</v>
      </c>
      <c r="X66" s="20">
        <f t="shared" si="13"/>
        <v>132</v>
      </c>
      <c r="Y66" s="20" t="str">
        <f t="shared" si="14"/>
        <v>Eritrea</v>
      </c>
      <c r="Z66" s="20">
        <f t="shared" si="3"/>
        <v>39</v>
      </c>
      <c r="AA66" s="3"/>
    </row>
    <row r="67" spans="1:27" x14ac:dyDescent="0.35">
      <c r="A67" s="16">
        <v>63</v>
      </c>
      <c r="B67" s="17" t="s">
        <v>70</v>
      </c>
      <c r="C67" s="17">
        <v>0</v>
      </c>
      <c r="D67" s="17">
        <v>39</v>
      </c>
      <c r="E67" s="17">
        <v>46</v>
      </c>
      <c r="F67" s="17">
        <v>85</v>
      </c>
      <c r="H67" s="17" t="s">
        <v>70</v>
      </c>
      <c r="I67" s="18">
        <f t="shared" si="4"/>
        <v>0</v>
      </c>
      <c r="J67" s="18">
        <f t="shared" si="5"/>
        <v>45.882352941176471</v>
      </c>
      <c r="K67" s="18">
        <f t="shared" si="6"/>
        <v>54.117647058823529</v>
      </c>
      <c r="L67" s="17">
        <f t="shared" si="7"/>
        <v>100</v>
      </c>
      <c r="N67" s="17" t="s">
        <v>70</v>
      </c>
      <c r="O67" s="18">
        <f t="shared" si="8"/>
        <v>0</v>
      </c>
      <c r="P67" s="18">
        <f t="shared" si="9"/>
        <v>0.1632789767850788</v>
      </c>
      <c r="Q67" s="18">
        <f t="shared" si="10"/>
        <v>6.3341250989707054E-2</v>
      </c>
      <c r="R67" s="18">
        <f t="shared" si="11"/>
        <v>7.8337403806276212E-2</v>
      </c>
      <c r="S67" s="3"/>
      <c r="T67" s="3"/>
      <c r="U67" s="16">
        <v>63</v>
      </c>
      <c r="V67" s="15">
        <f t="shared" si="2"/>
        <v>39</v>
      </c>
      <c r="W67" s="20">
        <f t="shared" si="12"/>
        <v>39.006300000000003</v>
      </c>
      <c r="X67" s="20">
        <f t="shared" si="13"/>
        <v>61</v>
      </c>
      <c r="Y67" s="20" t="str">
        <f t="shared" si="14"/>
        <v>Laos</v>
      </c>
      <c r="Z67" s="20">
        <f t="shared" si="3"/>
        <v>35</v>
      </c>
      <c r="AA67" s="3"/>
    </row>
    <row r="68" spans="1:27" x14ac:dyDescent="0.35">
      <c r="A68" s="16">
        <v>64</v>
      </c>
      <c r="B68" s="17" t="s">
        <v>71</v>
      </c>
      <c r="C68" s="17">
        <v>0</v>
      </c>
      <c r="D68" s="17">
        <v>56</v>
      </c>
      <c r="E68" s="17">
        <v>28</v>
      </c>
      <c r="F68" s="17">
        <v>84</v>
      </c>
      <c r="H68" s="17" t="s">
        <v>71</v>
      </c>
      <c r="I68" s="18">
        <f t="shared" si="4"/>
        <v>0</v>
      </c>
      <c r="J68" s="18">
        <f t="shared" si="5"/>
        <v>66.666666666666657</v>
      </c>
      <c r="K68" s="18">
        <f t="shared" si="6"/>
        <v>33.333333333333329</v>
      </c>
      <c r="L68" s="17">
        <f t="shared" si="7"/>
        <v>100</v>
      </c>
      <c r="N68" s="17" t="s">
        <v>71</v>
      </c>
      <c r="O68" s="18">
        <f t="shared" si="8"/>
        <v>0</v>
      </c>
      <c r="P68" s="18">
        <f t="shared" si="9"/>
        <v>0.23445186410165161</v>
      </c>
      <c r="Q68" s="18">
        <f t="shared" si="10"/>
        <v>3.8555544080691243E-2</v>
      </c>
      <c r="R68" s="18">
        <f t="shared" si="11"/>
        <v>7.7415787290908256E-2</v>
      </c>
      <c r="S68" s="3"/>
      <c r="T68" s="3"/>
      <c r="U68" s="16">
        <v>64</v>
      </c>
      <c r="V68" s="15">
        <f t="shared" si="2"/>
        <v>56</v>
      </c>
      <c r="W68" s="20">
        <f t="shared" si="12"/>
        <v>56.006399999999999</v>
      </c>
      <c r="X68" s="20">
        <f t="shared" si="13"/>
        <v>52</v>
      </c>
      <c r="Y68" s="20" t="str">
        <f t="shared" si="14"/>
        <v>South Sudan</v>
      </c>
      <c r="Z68" s="20">
        <f t="shared" si="3"/>
        <v>34</v>
      </c>
      <c r="AA68" s="3"/>
    </row>
    <row r="69" spans="1:27" x14ac:dyDescent="0.35">
      <c r="A69" s="16">
        <v>65</v>
      </c>
      <c r="B69" s="17" t="s">
        <v>156</v>
      </c>
      <c r="C69" s="17">
        <v>0</v>
      </c>
      <c r="D69" s="17">
        <v>41</v>
      </c>
      <c r="E69" s="17">
        <v>43</v>
      </c>
      <c r="F69" s="17">
        <v>84</v>
      </c>
      <c r="H69" s="17" t="s">
        <v>156</v>
      </c>
      <c r="I69" s="18">
        <f t="shared" si="4"/>
        <v>0</v>
      </c>
      <c r="J69" s="18">
        <f t="shared" si="5"/>
        <v>48.80952380952381</v>
      </c>
      <c r="K69" s="18">
        <f t="shared" si="6"/>
        <v>51.19047619047619</v>
      </c>
      <c r="L69" s="17">
        <f t="shared" si="7"/>
        <v>100</v>
      </c>
      <c r="N69" s="17" t="s">
        <v>156</v>
      </c>
      <c r="O69" s="18">
        <f t="shared" si="8"/>
        <v>0</v>
      </c>
      <c r="P69" s="18">
        <f t="shared" si="9"/>
        <v>0.1716522576458521</v>
      </c>
      <c r="Q69" s="18">
        <f t="shared" si="10"/>
        <v>5.921029983820441E-2</v>
      </c>
      <c r="R69" s="18">
        <f t="shared" si="11"/>
        <v>7.7415787290908256E-2</v>
      </c>
      <c r="S69" s="3"/>
      <c r="T69" s="3"/>
      <c r="U69" s="16">
        <v>65</v>
      </c>
      <c r="V69" s="15">
        <f t="shared" ref="V69:V132" si="15">VLOOKUP($U69,$A$5:$F$210,2+$V$3)</f>
        <v>41</v>
      </c>
      <c r="W69" s="20">
        <f t="shared" si="12"/>
        <v>41.006500000000003</v>
      </c>
      <c r="X69" s="20">
        <f t="shared" si="13"/>
        <v>58</v>
      </c>
      <c r="Y69" s="20" t="str">
        <f t="shared" si="14"/>
        <v>Sweden</v>
      </c>
      <c r="Z69" s="20">
        <f t="shared" ref="Z69:Z132" si="16">VLOOKUP(MATCH(U69,X$5:X$210,0),$A$5:$F$210,2+$V$3)</f>
        <v>32</v>
      </c>
      <c r="AA69" s="3"/>
    </row>
    <row r="70" spans="1:27" x14ac:dyDescent="0.35">
      <c r="A70" s="16">
        <v>66</v>
      </c>
      <c r="B70" s="17" t="s">
        <v>182</v>
      </c>
      <c r="C70" s="17">
        <v>20</v>
      </c>
      <c r="D70" s="17">
        <v>25</v>
      </c>
      <c r="E70" s="17">
        <v>38</v>
      </c>
      <c r="F70" s="17">
        <v>83</v>
      </c>
      <c r="H70" s="17" t="s">
        <v>182</v>
      </c>
      <c r="I70" s="18">
        <f t="shared" ref="I70:I133" si="17">C70/$F70*100</f>
        <v>24.096385542168676</v>
      </c>
      <c r="J70" s="18">
        <f t="shared" ref="J70:J133" si="18">D70/$F70*100</f>
        <v>30.120481927710845</v>
      </c>
      <c r="K70" s="18">
        <f t="shared" ref="K70:K133" si="19">E70/$F70*100</f>
        <v>45.783132530120483</v>
      </c>
      <c r="L70" s="17">
        <f t="shared" ref="L70:L133" si="20">F70/$F70*100</f>
        <v>100</v>
      </c>
      <c r="N70" s="17" t="s">
        <v>182</v>
      </c>
      <c r="O70" s="18">
        <f t="shared" ref="O70:O133" si="21">C70/C$211*100</f>
        <v>0.16670834375260482</v>
      </c>
      <c r="P70" s="18">
        <f t="shared" ref="P70:P133" si="22">D70/D$211*100</f>
        <v>0.1046660107596659</v>
      </c>
      <c r="Q70" s="18">
        <f t="shared" ref="Q70:Q133" si="23">E70/E$211*100</f>
        <v>5.2325381252366694E-2</v>
      </c>
      <c r="R70" s="18">
        <f t="shared" ref="R70:R133" si="24">F70/F$211*100</f>
        <v>7.6494170775540299E-2</v>
      </c>
      <c r="S70" s="3"/>
      <c r="T70" s="3"/>
      <c r="U70" s="16">
        <v>66</v>
      </c>
      <c r="V70" s="15">
        <f t="shared" si="15"/>
        <v>25</v>
      </c>
      <c r="W70" s="20">
        <f t="shared" ref="W70:W133" si="25">V70+0.0001*U70</f>
        <v>25.006599999999999</v>
      </c>
      <c r="X70" s="20">
        <f t="shared" ref="X70:X133" si="26">RANK(W70,W$5:W$210)</f>
        <v>72</v>
      </c>
      <c r="Y70" s="20" t="str">
        <f t="shared" ref="Y70:Y133" si="27">VLOOKUP(MATCH(U70,X$5:X$210,0),$A$5:$F$210,2)</f>
        <v>Scotland</v>
      </c>
      <c r="Z70" s="20">
        <f t="shared" si="16"/>
        <v>31</v>
      </c>
      <c r="AA70" s="3"/>
    </row>
    <row r="71" spans="1:27" x14ac:dyDescent="0.35">
      <c r="A71" s="16">
        <v>67</v>
      </c>
      <c r="B71" s="17" t="s">
        <v>178</v>
      </c>
      <c r="C71" s="17">
        <v>2.5</v>
      </c>
      <c r="D71" s="17">
        <v>39</v>
      </c>
      <c r="E71" s="17">
        <v>40</v>
      </c>
      <c r="F71" s="17">
        <v>81.5</v>
      </c>
      <c r="H71" s="17" t="s">
        <v>178</v>
      </c>
      <c r="I71" s="18">
        <f t="shared" si="17"/>
        <v>3.0674846625766872</v>
      </c>
      <c r="J71" s="18">
        <f t="shared" si="18"/>
        <v>47.852760736196323</v>
      </c>
      <c r="K71" s="18">
        <f t="shared" si="19"/>
        <v>49.079754601226995</v>
      </c>
      <c r="L71" s="17">
        <f t="shared" si="20"/>
        <v>100</v>
      </c>
      <c r="N71" s="17" t="s">
        <v>178</v>
      </c>
      <c r="O71" s="18">
        <f t="shared" si="21"/>
        <v>2.0838542969075603E-2</v>
      </c>
      <c r="P71" s="18">
        <f t="shared" si="22"/>
        <v>0.1632789767850788</v>
      </c>
      <c r="Q71" s="18">
        <f t="shared" si="23"/>
        <v>5.5079348686701779E-2</v>
      </c>
      <c r="R71" s="18">
        <f t="shared" si="24"/>
        <v>7.5111746002488364E-2</v>
      </c>
      <c r="S71" s="3"/>
      <c r="T71" s="3"/>
      <c r="U71" s="16">
        <v>67</v>
      </c>
      <c r="V71" s="15">
        <f t="shared" si="15"/>
        <v>39</v>
      </c>
      <c r="W71" s="20">
        <f t="shared" si="25"/>
        <v>39.006700000000002</v>
      </c>
      <c r="X71" s="20">
        <f t="shared" si="26"/>
        <v>60</v>
      </c>
      <c r="Y71" s="20" t="str">
        <f t="shared" si="27"/>
        <v>Israel</v>
      </c>
      <c r="Z71" s="20">
        <f t="shared" si="16"/>
        <v>31</v>
      </c>
      <c r="AA71" s="3"/>
    </row>
    <row r="72" spans="1:27" x14ac:dyDescent="0.35">
      <c r="A72" s="16">
        <v>68</v>
      </c>
      <c r="B72" s="17" t="s">
        <v>116</v>
      </c>
      <c r="C72" s="17">
        <v>0</v>
      </c>
      <c r="D72" s="17">
        <v>6</v>
      </c>
      <c r="E72" s="17">
        <v>70</v>
      </c>
      <c r="F72" s="17">
        <v>76</v>
      </c>
      <c r="H72" s="17" t="s">
        <v>116</v>
      </c>
      <c r="I72" s="18">
        <f t="shared" si="17"/>
        <v>0</v>
      </c>
      <c r="J72" s="18">
        <f t="shared" si="18"/>
        <v>7.8947368421052628</v>
      </c>
      <c r="K72" s="18">
        <f t="shared" si="19"/>
        <v>92.10526315789474</v>
      </c>
      <c r="L72" s="17">
        <f t="shared" si="20"/>
        <v>100</v>
      </c>
      <c r="N72" s="17" t="s">
        <v>116</v>
      </c>
      <c r="O72" s="18">
        <f t="shared" si="21"/>
        <v>0</v>
      </c>
      <c r="P72" s="18">
        <f t="shared" si="22"/>
        <v>2.5119842582319817E-2</v>
      </c>
      <c r="Q72" s="18">
        <f t="shared" si="23"/>
        <v>9.6388860201728113E-2</v>
      </c>
      <c r="R72" s="18">
        <f t="shared" si="24"/>
        <v>7.0042855167964616E-2</v>
      </c>
      <c r="S72" s="3"/>
      <c r="T72" s="3"/>
      <c r="U72" s="16">
        <v>68</v>
      </c>
      <c r="V72" s="15">
        <f t="shared" si="15"/>
        <v>6</v>
      </c>
      <c r="W72" s="20">
        <f t="shared" si="25"/>
        <v>6.0068000000000001</v>
      </c>
      <c r="X72" s="20">
        <f t="shared" si="26"/>
        <v>124</v>
      </c>
      <c r="Y72" s="20" t="str">
        <f t="shared" si="27"/>
        <v>Poland</v>
      </c>
      <c r="Z72" s="20">
        <f t="shared" si="16"/>
        <v>28</v>
      </c>
      <c r="AA72" s="3"/>
    </row>
    <row r="73" spans="1:27" x14ac:dyDescent="0.35">
      <c r="A73" s="16">
        <v>69</v>
      </c>
      <c r="B73" s="17" t="s">
        <v>9</v>
      </c>
      <c r="C73" s="17">
        <v>2.5</v>
      </c>
      <c r="D73" s="17">
        <v>46</v>
      </c>
      <c r="E73" s="17">
        <v>24</v>
      </c>
      <c r="F73" s="17">
        <v>72.5</v>
      </c>
      <c r="H73" s="17" t="s">
        <v>9</v>
      </c>
      <c r="I73" s="18">
        <f t="shared" si="17"/>
        <v>3.4482758620689653</v>
      </c>
      <c r="J73" s="18">
        <f t="shared" si="18"/>
        <v>63.448275862068968</v>
      </c>
      <c r="K73" s="18">
        <f t="shared" si="19"/>
        <v>33.103448275862071</v>
      </c>
      <c r="L73" s="17">
        <f t="shared" si="20"/>
        <v>100</v>
      </c>
      <c r="N73" s="17" t="s">
        <v>9</v>
      </c>
      <c r="O73" s="18">
        <f t="shared" si="21"/>
        <v>2.0838542969075603E-2</v>
      </c>
      <c r="P73" s="18">
        <f t="shared" si="22"/>
        <v>0.19258545979778527</v>
      </c>
      <c r="Q73" s="18">
        <f t="shared" si="23"/>
        <v>3.3047609212021066E-2</v>
      </c>
      <c r="R73" s="18">
        <f t="shared" si="24"/>
        <v>6.6817197364176767E-2</v>
      </c>
      <c r="S73" s="3"/>
      <c r="T73" s="3"/>
      <c r="U73" s="16">
        <v>69</v>
      </c>
      <c r="V73" s="15">
        <f t="shared" si="15"/>
        <v>46</v>
      </c>
      <c r="W73" s="20">
        <f t="shared" si="25"/>
        <v>46.006900000000002</v>
      </c>
      <c r="X73" s="20">
        <f t="shared" si="26"/>
        <v>55</v>
      </c>
      <c r="Y73" s="20" t="str">
        <f t="shared" si="27"/>
        <v>Kuwait</v>
      </c>
      <c r="Z73" s="20">
        <f t="shared" si="16"/>
        <v>27</v>
      </c>
      <c r="AA73" s="3"/>
    </row>
    <row r="74" spans="1:27" x14ac:dyDescent="0.35">
      <c r="A74" s="16">
        <v>70</v>
      </c>
      <c r="B74" s="17" t="s">
        <v>0</v>
      </c>
      <c r="C74" s="17">
        <v>17</v>
      </c>
      <c r="D74" s="17">
        <v>25</v>
      </c>
      <c r="E74" s="17">
        <v>27</v>
      </c>
      <c r="F74" s="17">
        <v>69</v>
      </c>
      <c r="H74" s="17" t="s">
        <v>0</v>
      </c>
      <c r="I74" s="18">
        <f t="shared" si="17"/>
        <v>24.637681159420293</v>
      </c>
      <c r="J74" s="18">
        <f t="shared" si="18"/>
        <v>36.231884057971016</v>
      </c>
      <c r="K74" s="18">
        <f t="shared" si="19"/>
        <v>39.130434782608695</v>
      </c>
      <c r="L74" s="17">
        <f t="shared" si="20"/>
        <v>100</v>
      </c>
      <c r="N74" s="17" t="s">
        <v>0</v>
      </c>
      <c r="O74" s="18">
        <f t="shared" si="21"/>
        <v>0.14170209218971411</v>
      </c>
      <c r="P74" s="18">
        <f t="shared" si="22"/>
        <v>0.1046660107596659</v>
      </c>
      <c r="Q74" s="18">
        <f t="shared" si="23"/>
        <v>3.7178560363523704E-2</v>
      </c>
      <c r="R74" s="18">
        <f t="shared" si="24"/>
        <v>6.3591539560388918E-2</v>
      </c>
      <c r="S74" s="3"/>
      <c r="T74" s="3"/>
      <c r="U74" s="16">
        <v>70</v>
      </c>
      <c r="V74" s="15">
        <f t="shared" si="15"/>
        <v>25</v>
      </c>
      <c r="W74" s="20">
        <f t="shared" si="25"/>
        <v>25.007000000000001</v>
      </c>
      <c r="X74" s="20">
        <f t="shared" si="26"/>
        <v>71</v>
      </c>
      <c r="Y74" s="20" t="str">
        <f t="shared" si="27"/>
        <v>Romania</v>
      </c>
      <c r="Z74" s="20">
        <f t="shared" si="16"/>
        <v>25</v>
      </c>
      <c r="AA74" s="3"/>
    </row>
    <row r="75" spans="1:27" x14ac:dyDescent="0.35">
      <c r="A75" s="16">
        <v>71</v>
      </c>
      <c r="B75" s="17" t="s">
        <v>484</v>
      </c>
      <c r="C75" s="17">
        <v>30</v>
      </c>
      <c r="D75" s="17">
        <v>34</v>
      </c>
      <c r="E75" s="17"/>
      <c r="F75" s="17">
        <v>64</v>
      </c>
      <c r="H75" s="17" t="s">
        <v>484</v>
      </c>
      <c r="I75" s="18">
        <f t="shared" si="17"/>
        <v>46.875</v>
      </c>
      <c r="J75" s="18">
        <f t="shared" si="18"/>
        <v>53.125</v>
      </c>
      <c r="K75" s="18">
        <f t="shared" si="19"/>
        <v>0</v>
      </c>
      <c r="L75" s="17">
        <f t="shared" si="20"/>
        <v>100</v>
      </c>
      <c r="N75" s="17" t="s">
        <v>484</v>
      </c>
      <c r="O75" s="18">
        <f t="shared" si="21"/>
        <v>0.25006251562890724</v>
      </c>
      <c r="P75" s="18">
        <f t="shared" si="22"/>
        <v>0.14234577463314566</v>
      </c>
      <c r="Q75" s="18">
        <f t="shared" si="23"/>
        <v>0</v>
      </c>
      <c r="R75" s="18">
        <f t="shared" si="24"/>
        <v>5.8983456983549142E-2</v>
      </c>
      <c r="S75" s="3"/>
      <c r="T75" s="3"/>
      <c r="U75" s="16">
        <v>71</v>
      </c>
      <c r="V75" s="15">
        <f t="shared" si="15"/>
        <v>34</v>
      </c>
      <c r="W75" s="20">
        <f t="shared" si="25"/>
        <v>34.007100000000001</v>
      </c>
      <c r="X75" s="20">
        <f t="shared" si="26"/>
        <v>64</v>
      </c>
      <c r="Y75" s="20" t="str">
        <f t="shared" si="27"/>
        <v>U.S.S.R.</v>
      </c>
      <c r="Z75" s="20">
        <f t="shared" si="16"/>
        <v>25</v>
      </c>
      <c r="AA75" s="3"/>
    </row>
    <row r="76" spans="1:27" x14ac:dyDescent="0.35">
      <c r="A76" s="16">
        <v>72</v>
      </c>
      <c r="B76" s="17" t="s">
        <v>129</v>
      </c>
      <c r="C76" s="17"/>
      <c r="D76" s="17">
        <v>6</v>
      </c>
      <c r="E76" s="17">
        <v>57</v>
      </c>
      <c r="F76" s="17">
        <v>63</v>
      </c>
      <c r="H76" s="17" t="s">
        <v>129</v>
      </c>
      <c r="I76" s="18">
        <f t="shared" si="17"/>
        <v>0</v>
      </c>
      <c r="J76" s="18">
        <f t="shared" si="18"/>
        <v>9.5238095238095237</v>
      </c>
      <c r="K76" s="18">
        <f t="shared" si="19"/>
        <v>90.476190476190482</v>
      </c>
      <c r="L76" s="17">
        <f t="shared" si="20"/>
        <v>100</v>
      </c>
      <c r="N76" s="17" t="s">
        <v>129</v>
      </c>
      <c r="O76" s="18">
        <f t="shared" si="21"/>
        <v>0</v>
      </c>
      <c r="P76" s="18">
        <f t="shared" si="22"/>
        <v>2.5119842582319817E-2</v>
      </c>
      <c r="Q76" s="18">
        <f t="shared" si="23"/>
        <v>7.8488071878550031E-2</v>
      </c>
      <c r="R76" s="18">
        <f t="shared" si="24"/>
        <v>5.8061840468181192E-2</v>
      </c>
      <c r="S76" s="3"/>
      <c r="T76" s="3"/>
      <c r="U76" s="16">
        <v>72</v>
      </c>
      <c r="V76" s="15">
        <f t="shared" si="15"/>
        <v>6</v>
      </c>
      <c r="W76" s="20">
        <f t="shared" si="25"/>
        <v>6.0072000000000001</v>
      </c>
      <c r="X76" s="20">
        <f t="shared" si="26"/>
        <v>123</v>
      </c>
      <c r="Y76" s="20" t="str">
        <f t="shared" si="27"/>
        <v>Venezuela</v>
      </c>
      <c r="Z76" s="20">
        <f t="shared" si="16"/>
        <v>25</v>
      </c>
      <c r="AA76" s="3"/>
    </row>
    <row r="77" spans="1:27" x14ac:dyDescent="0.35">
      <c r="A77" s="16">
        <v>73</v>
      </c>
      <c r="B77" s="17" t="s">
        <v>165</v>
      </c>
      <c r="C77" s="17">
        <v>41</v>
      </c>
      <c r="D77" s="17">
        <v>12</v>
      </c>
      <c r="E77" s="17">
        <v>9</v>
      </c>
      <c r="F77" s="17">
        <v>62</v>
      </c>
      <c r="H77" s="17" t="s">
        <v>165</v>
      </c>
      <c r="I77" s="18">
        <f t="shared" si="17"/>
        <v>66.129032258064512</v>
      </c>
      <c r="J77" s="18">
        <f t="shared" si="18"/>
        <v>19.35483870967742</v>
      </c>
      <c r="K77" s="18">
        <f t="shared" si="19"/>
        <v>14.516129032258066</v>
      </c>
      <c r="L77" s="17">
        <f t="shared" si="20"/>
        <v>100</v>
      </c>
      <c r="N77" s="17" t="s">
        <v>165</v>
      </c>
      <c r="O77" s="18">
        <f t="shared" si="21"/>
        <v>0.3417521046928399</v>
      </c>
      <c r="P77" s="18">
        <f t="shared" si="22"/>
        <v>5.0239685164639634E-2</v>
      </c>
      <c r="Q77" s="18">
        <f t="shared" si="23"/>
        <v>1.2392853454507901E-2</v>
      </c>
      <c r="R77" s="18">
        <f t="shared" si="24"/>
        <v>5.7140223952813242E-2</v>
      </c>
      <c r="S77" s="3"/>
      <c r="T77" s="3"/>
      <c r="U77" s="16">
        <v>73</v>
      </c>
      <c r="V77" s="15">
        <f t="shared" si="15"/>
        <v>12</v>
      </c>
      <c r="W77" s="20">
        <f t="shared" si="25"/>
        <v>12.007300000000001</v>
      </c>
      <c r="X77" s="20">
        <f t="shared" si="26"/>
        <v>93</v>
      </c>
      <c r="Y77" s="20" t="str">
        <f t="shared" si="27"/>
        <v>Jordan</v>
      </c>
      <c r="Z77" s="20">
        <f t="shared" si="16"/>
        <v>24</v>
      </c>
      <c r="AA77" s="3"/>
    </row>
    <row r="78" spans="1:27" x14ac:dyDescent="0.35">
      <c r="A78" s="16">
        <v>74</v>
      </c>
      <c r="B78" s="17" t="s">
        <v>175</v>
      </c>
      <c r="C78" s="17">
        <v>16</v>
      </c>
      <c r="D78" s="17">
        <v>16</v>
      </c>
      <c r="E78" s="17">
        <v>28</v>
      </c>
      <c r="F78" s="17">
        <v>60</v>
      </c>
      <c r="H78" s="17" t="s">
        <v>175</v>
      </c>
      <c r="I78" s="18">
        <f t="shared" si="17"/>
        <v>26.666666666666668</v>
      </c>
      <c r="J78" s="18">
        <f t="shared" si="18"/>
        <v>26.666666666666668</v>
      </c>
      <c r="K78" s="18">
        <f t="shared" si="19"/>
        <v>46.666666666666664</v>
      </c>
      <c r="L78" s="17">
        <f t="shared" si="20"/>
        <v>100</v>
      </c>
      <c r="N78" s="17" t="s">
        <v>175</v>
      </c>
      <c r="O78" s="18">
        <f t="shared" si="21"/>
        <v>0.13336667500208385</v>
      </c>
      <c r="P78" s="18">
        <f t="shared" si="22"/>
        <v>6.6986246886186179E-2</v>
      </c>
      <c r="Q78" s="18">
        <f t="shared" si="23"/>
        <v>3.8555544080691243E-2</v>
      </c>
      <c r="R78" s="18">
        <f t="shared" si="24"/>
        <v>5.5296990922077328E-2</v>
      </c>
      <c r="S78" s="3"/>
      <c r="T78" s="3"/>
      <c r="U78" s="16">
        <v>74</v>
      </c>
      <c r="V78" s="15">
        <f t="shared" si="15"/>
        <v>16</v>
      </c>
      <c r="W78" s="20">
        <f t="shared" si="25"/>
        <v>16.007400000000001</v>
      </c>
      <c r="X78" s="20">
        <f t="shared" si="26"/>
        <v>80</v>
      </c>
      <c r="Y78" s="20" t="str">
        <f t="shared" si="27"/>
        <v>Serbia</v>
      </c>
      <c r="Z78" s="20">
        <f t="shared" si="16"/>
        <v>23</v>
      </c>
      <c r="AA78" s="3"/>
    </row>
    <row r="79" spans="1:27" x14ac:dyDescent="0.35">
      <c r="A79" s="16">
        <v>75</v>
      </c>
      <c r="B79" s="17" t="s">
        <v>188</v>
      </c>
      <c r="C79" s="17">
        <v>18</v>
      </c>
      <c r="D79" s="17">
        <v>42</v>
      </c>
      <c r="E79" s="17"/>
      <c r="F79" s="17">
        <v>60</v>
      </c>
      <c r="H79" s="17" t="s">
        <v>188</v>
      </c>
      <c r="I79" s="18">
        <f t="shared" si="17"/>
        <v>30</v>
      </c>
      <c r="J79" s="18">
        <f t="shared" si="18"/>
        <v>70</v>
      </c>
      <c r="K79" s="18">
        <f t="shared" si="19"/>
        <v>0</v>
      </c>
      <c r="L79" s="17">
        <f t="shared" si="20"/>
        <v>100</v>
      </c>
      <c r="N79" s="17" t="s">
        <v>188</v>
      </c>
      <c r="O79" s="18">
        <f t="shared" si="21"/>
        <v>0.15003750937734434</v>
      </c>
      <c r="P79" s="18">
        <f t="shared" si="22"/>
        <v>0.1758388980762387</v>
      </c>
      <c r="Q79" s="18">
        <f t="shared" si="23"/>
        <v>0</v>
      </c>
      <c r="R79" s="18">
        <f t="shared" si="24"/>
        <v>5.5296990922077328E-2</v>
      </c>
      <c r="S79" s="3"/>
      <c r="T79" s="3"/>
      <c r="U79" s="16">
        <v>75</v>
      </c>
      <c r="V79" s="15">
        <f t="shared" si="15"/>
        <v>42</v>
      </c>
      <c r="W79" s="20">
        <f t="shared" si="25"/>
        <v>42.0075</v>
      </c>
      <c r="X79" s="20">
        <f t="shared" si="26"/>
        <v>57</v>
      </c>
      <c r="Y79" s="20" t="str">
        <f t="shared" si="27"/>
        <v>Belgium</v>
      </c>
      <c r="Z79" s="20">
        <f t="shared" si="16"/>
        <v>21</v>
      </c>
      <c r="AA79" s="3"/>
    </row>
    <row r="80" spans="1:27" x14ac:dyDescent="0.35">
      <c r="A80" s="16">
        <v>76</v>
      </c>
      <c r="B80" s="17" t="s">
        <v>145</v>
      </c>
      <c r="C80" s="17"/>
      <c r="D80" s="17">
        <v>31</v>
      </c>
      <c r="E80" s="17">
        <v>28</v>
      </c>
      <c r="F80" s="17">
        <v>59</v>
      </c>
      <c r="H80" s="17" t="s">
        <v>145</v>
      </c>
      <c r="I80" s="18">
        <f t="shared" si="17"/>
        <v>0</v>
      </c>
      <c r="J80" s="18">
        <f t="shared" si="18"/>
        <v>52.542372881355938</v>
      </c>
      <c r="K80" s="18">
        <f t="shared" si="19"/>
        <v>47.457627118644069</v>
      </c>
      <c r="L80" s="17">
        <f t="shared" si="20"/>
        <v>100</v>
      </c>
      <c r="N80" s="17" t="s">
        <v>145</v>
      </c>
      <c r="O80" s="18">
        <f t="shared" si="21"/>
        <v>0</v>
      </c>
      <c r="P80" s="18">
        <f t="shared" si="22"/>
        <v>0.12978585334198572</v>
      </c>
      <c r="Q80" s="18">
        <f t="shared" si="23"/>
        <v>3.8555544080691243E-2</v>
      </c>
      <c r="R80" s="18">
        <f t="shared" si="24"/>
        <v>5.4375374406709365E-2</v>
      </c>
      <c r="S80" s="3"/>
      <c r="T80" s="3"/>
      <c r="U80" s="16">
        <v>76</v>
      </c>
      <c r="V80" s="15">
        <f t="shared" si="15"/>
        <v>31</v>
      </c>
      <c r="W80" s="20">
        <f t="shared" si="25"/>
        <v>31.0076</v>
      </c>
      <c r="X80" s="20">
        <f t="shared" si="26"/>
        <v>66</v>
      </c>
      <c r="Y80" s="20" t="str">
        <f t="shared" si="27"/>
        <v>Switzerland</v>
      </c>
      <c r="Z80" s="20">
        <f t="shared" si="16"/>
        <v>20</v>
      </c>
      <c r="AA80" s="3"/>
    </row>
    <row r="81" spans="1:27" x14ac:dyDescent="0.35">
      <c r="A81" s="16">
        <v>77</v>
      </c>
      <c r="B81" s="17" t="s">
        <v>135</v>
      </c>
      <c r="C81" s="17">
        <v>2.5</v>
      </c>
      <c r="D81" s="17">
        <v>28</v>
      </c>
      <c r="E81" s="17">
        <v>28</v>
      </c>
      <c r="F81" s="17">
        <v>58.5</v>
      </c>
      <c r="H81" s="17" t="s">
        <v>135</v>
      </c>
      <c r="I81" s="18">
        <f t="shared" si="17"/>
        <v>4.2735042735042734</v>
      </c>
      <c r="J81" s="18">
        <f t="shared" si="18"/>
        <v>47.863247863247864</v>
      </c>
      <c r="K81" s="18">
        <f t="shared" si="19"/>
        <v>47.863247863247864</v>
      </c>
      <c r="L81" s="17">
        <f t="shared" si="20"/>
        <v>100</v>
      </c>
      <c r="N81" s="17" t="s">
        <v>135</v>
      </c>
      <c r="O81" s="18">
        <f t="shared" si="21"/>
        <v>2.0838542969075603E-2</v>
      </c>
      <c r="P81" s="18">
        <f t="shared" si="22"/>
        <v>0.11722593205082581</v>
      </c>
      <c r="Q81" s="18">
        <f t="shared" si="23"/>
        <v>3.8555544080691243E-2</v>
      </c>
      <c r="R81" s="18">
        <f t="shared" si="24"/>
        <v>5.3914566149025393E-2</v>
      </c>
      <c r="S81" s="3"/>
      <c r="T81" s="3"/>
      <c r="U81" s="16">
        <v>77</v>
      </c>
      <c r="V81" s="15">
        <f t="shared" si="15"/>
        <v>28</v>
      </c>
      <c r="W81" s="20">
        <f t="shared" si="25"/>
        <v>28.0077</v>
      </c>
      <c r="X81" s="20">
        <f t="shared" si="26"/>
        <v>68</v>
      </c>
      <c r="Y81" s="20" t="str">
        <f t="shared" si="27"/>
        <v>Sierra Leone</v>
      </c>
      <c r="Z81" s="20">
        <f t="shared" si="16"/>
        <v>18</v>
      </c>
      <c r="AA81" s="3"/>
    </row>
    <row r="82" spans="1:27" x14ac:dyDescent="0.35">
      <c r="A82" s="16">
        <v>78</v>
      </c>
      <c r="B82" s="17" t="s">
        <v>485</v>
      </c>
      <c r="C82" s="17">
        <v>2.5</v>
      </c>
      <c r="D82" s="17">
        <v>35</v>
      </c>
      <c r="E82" s="17">
        <v>17</v>
      </c>
      <c r="F82" s="17">
        <v>54.5</v>
      </c>
      <c r="H82" s="17" t="s">
        <v>485</v>
      </c>
      <c r="I82" s="18">
        <f t="shared" si="17"/>
        <v>4.5871559633027523</v>
      </c>
      <c r="J82" s="18">
        <f t="shared" si="18"/>
        <v>64.22018348623854</v>
      </c>
      <c r="K82" s="18">
        <f t="shared" si="19"/>
        <v>31.192660550458719</v>
      </c>
      <c r="L82" s="17">
        <f t="shared" si="20"/>
        <v>100</v>
      </c>
      <c r="N82" s="17" t="s">
        <v>485</v>
      </c>
      <c r="O82" s="18">
        <f t="shared" si="21"/>
        <v>2.0838542969075603E-2</v>
      </c>
      <c r="P82" s="18">
        <f t="shared" si="22"/>
        <v>0.14653241506353226</v>
      </c>
      <c r="Q82" s="18">
        <f t="shared" si="23"/>
        <v>2.3408723191848255E-2</v>
      </c>
      <c r="R82" s="18">
        <f t="shared" si="24"/>
        <v>5.0228100087553566E-2</v>
      </c>
      <c r="S82" s="3"/>
      <c r="T82" s="3"/>
      <c r="U82" s="16">
        <v>78</v>
      </c>
      <c r="V82" s="15">
        <f t="shared" si="15"/>
        <v>35</v>
      </c>
      <c r="W82" s="20">
        <f t="shared" si="25"/>
        <v>35.007800000000003</v>
      </c>
      <c r="X82" s="20">
        <f t="shared" si="26"/>
        <v>63</v>
      </c>
      <c r="Y82" s="20" t="str">
        <f t="shared" si="27"/>
        <v>Congo, Dem</v>
      </c>
      <c r="Z82" s="20">
        <f t="shared" si="16"/>
        <v>18</v>
      </c>
      <c r="AA82" s="3"/>
    </row>
    <row r="83" spans="1:27" x14ac:dyDescent="0.35">
      <c r="A83" s="16">
        <v>79</v>
      </c>
      <c r="B83" s="17" t="s">
        <v>486</v>
      </c>
      <c r="C83" s="17">
        <v>36</v>
      </c>
      <c r="D83" s="17">
        <v>15</v>
      </c>
      <c r="E83" s="17">
        <v>2.5</v>
      </c>
      <c r="F83" s="17">
        <v>53.5</v>
      </c>
      <c r="H83" s="17" t="s">
        <v>486</v>
      </c>
      <c r="I83" s="18">
        <f t="shared" si="17"/>
        <v>67.289719626168221</v>
      </c>
      <c r="J83" s="18">
        <f t="shared" si="18"/>
        <v>28.037383177570092</v>
      </c>
      <c r="K83" s="18">
        <f t="shared" si="19"/>
        <v>4.6728971962616823</v>
      </c>
      <c r="L83" s="17">
        <f t="shared" si="20"/>
        <v>100</v>
      </c>
      <c r="N83" s="17" t="s">
        <v>486</v>
      </c>
      <c r="O83" s="18">
        <f t="shared" si="21"/>
        <v>0.30007501875468867</v>
      </c>
      <c r="P83" s="18">
        <f t="shared" si="22"/>
        <v>6.2799606455799545E-2</v>
      </c>
      <c r="Q83" s="18">
        <f t="shared" si="23"/>
        <v>3.4424592929188612E-3</v>
      </c>
      <c r="R83" s="18">
        <f t="shared" si="24"/>
        <v>4.9306483572185617E-2</v>
      </c>
      <c r="S83" s="3"/>
      <c r="T83" s="3"/>
      <c r="U83" s="16">
        <v>79</v>
      </c>
      <c r="V83" s="15">
        <f t="shared" si="15"/>
        <v>15</v>
      </c>
      <c r="W83" s="20">
        <f t="shared" si="25"/>
        <v>15.007899999999999</v>
      </c>
      <c r="X83" s="20">
        <f t="shared" si="26"/>
        <v>82</v>
      </c>
      <c r="Y83" s="20" t="str">
        <f t="shared" si="27"/>
        <v>Norway</v>
      </c>
      <c r="Z83" s="20">
        <f t="shared" si="16"/>
        <v>16</v>
      </c>
      <c r="AA83" s="3"/>
    </row>
    <row r="84" spans="1:27" x14ac:dyDescent="0.35">
      <c r="A84" s="16">
        <v>80</v>
      </c>
      <c r="B84" s="17" t="s">
        <v>117</v>
      </c>
      <c r="C84" s="17">
        <v>2.5</v>
      </c>
      <c r="D84" s="17">
        <v>44</v>
      </c>
      <c r="E84" s="17">
        <v>6</v>
      </c>
      <c r="F84" s="17">
        <v>52.5</v>
      </c>
      <c r="H84" s="17" t="s">
        <v>117</v>
      </c>
      <c r="I84" s="18">
        <f t="shared" si="17"/>
        <v>4.7619047619047619</v>
      </c>
      <c r="J84" s="18">
        <f t="shared" si="18"/>
        <v>83.80952380952381</v>
      </c>
      <c r="K84" s="18">
        <f t="shared" si="19"/>
        <v>11.428571428571429</v>
      </c>
      <c r="L84" s="17">
        <f t="shared" si="20"/>
        <v>100</v>
      </c>
      <c r="N84" s="17" t="s">
        <v>117</v>
      </c>
      <c r="O84" s="18">
        <f t="shared" si="21"/>
        <v>2.0838542969075603E-2</v>
      </c>
      <c r="P84" s="18">
        <f t="shared" si="22"/>
        <v>0.184212178937012</v>
      </c>
      <c r="Q84" s="18">
        <f t="shared" si="23"/>
        <v>8.2619023030052665E-3</v>
      </c>
      <c r="R84" s="18">
        <f t="shared" si="24"/>
        <v>4.838486705681766E-2</v>
      </c>
      <c r="S84" s="3"/>
      <c r="T84" s="3"/>
      <c r="U84" s="16">
        <v>80</v>
      </c>
      <c r="V84" s="15">
        <f t="shared" si="15"/>
        <v>44</v>
      </c>
      <c r="W84" s="20">
        <f t="shared" si="25"/>
        <v>44.008000000000003</v>
      </c>
      <c r="X84" s="20">
        <f t="shared" si="26"/>
        <v>56</v>
      </c>
      <c r="Y84" s="20" t="str">
        <f t="shared" si="27"/>
        <v>Uganda</v>
      </c>
      <c r="Z84" s="20">
        <f t="shared" si="16"/>
        <v>16</v>
      </c>
      <c r="AA84" s="3"/>
    </row>
    <row r="85" spans="1:27" x14ac:dyDescent="0.35">
      <c r="A85" s="16">
        <v>81</v>
      </c>
      <c r="B85" s="17" t="s">
        <v>487</v>
      </c>
      <c r="C85" s="17"/>
      <c r="D85" s="17">
        <v>6</v>
      </c>
      <c r="E85" s="17">
        <v>44</v>
      </c>
      <c r="F85" s="17">
        <v>50</v>
      </c>
      <c r="H85" s="17" t="s">
        <v>487</v>
      </c>
      <c r="I85" s="18">
        <f t="shared" si="17"/>
        <v>0</v>
      </c>
      <c r="J85" s="18">
        <f t="shared" si="18"/>
        <v>12</v>
      </c>
      <c r="K85" s="18">
        <f t="shared" si="19"/>
        <v>88</v>
      </c>
      <c r="L85" s="17">
        <f t="shared" si="20"/>
        <v>100</v>
      </c>
      <c r="N85" s="17" t="s">
        <v>487</v>
      </c>
      <c r="O85" s="18">
        <f t="shared" si="21"/>
        <v>0</v>
      </c>
      <c r="P85" s="18">
        <f t="shared" si="22"/>
        <v>2.5119842582319817E-2</v>
      </c>
      <c r="Q85" s="18">
        <f t="shared" si="23"/>
        <v>6.0587283555371955E-2</v>
      </c>
      <c r="R85" s="18">
        <f t="shared" si="24"/>
        <v>4.6080825768397775E-2</v>
      </c>
      <c r="S85" s="3"/>
      <c r="T85" s="3"/>
      <c r="U85" s="16">
        <v>81</v>
      </c>
      <c r="V85" s="15">
        <f t="shared" si="15"/>
        <v>6</v>
      </c>
      <c r="W85" s="20">
        <f t="shared" si="25"/>
        <v>6.0080999999999998</v>
      </c>
      <c r="X85" s="20">
        <f t="shared" si="26"/>
        <v>122</v>
      </c>
      <c r="Y85" s="20" t="str">
        <f t="shared" si="27"/>
        <v>Liberia</v>
      </c>
      <c r="Z85" s="20">
        <f t="shared" si="16"/>
        <v>15</v>
      </c>
      <c r="AA85" s="3"/>
    </row>
    <row r="86" spans="1:27" x14ac:dyDescent="0.35">
      <c r="A86" s="16">
        <v>82</v>
      </c>
      <c r="B86" s="17" t="s">
        <v>139</v>
      </c>
      <c r="C86" s="17"/>
      <c r="D86" s="17">
        <v>25</v>
      </c>
      <c r="E86" s="17">
        <v>25</v>
      </c>
      <c r="F86" s="17">
        <v>50</v>
      </c>
      <c r="H86" s="17" t="s">
        <v>139</v>
      </c>
      <c r="I86" s="18">
        <f t="shared" si="17"/>
        <v>0</v>
      </c>
      <c r="J86" s="18">
        <f t="shared" si="18"/>
        <v>50</v>
      </c>
      <c r="K86" s="18">
        <f t="shared" si="19"/>
        <v>50</v>
      </c>
      <c r="L86" s="17">
        <f t="shared" si="20"/>
        <v>100</v>
      </c>
      <c r="N86" s="17" t="s">
        <v>139</v>
      </c>
      <c r="O86" s="18">
        <f t="shared" si="21"/>
        <v>0</v>
      </c>
      <c r="P86" s="18">
        <f t="shared" si="22"/>
        <v>0.1046660107596659</v>
      </c>
      <c r="Q86" s="18">
        <f t="shared" si="23"/>
        <v>3.4424592929188612E-2</v>
      </c>
      <c r="R86" s="18">
        <f t="shared" si="24"/>
        <v>4.6080825768397775E-2</v>
      </c>
      <c r="S86" s="3"/>
      <c r="T86" s="3"/>
      <c r="U86" s="16">
        <v>82</v>
      </c>
      <c r="V86" s="15">
        <f t="shared" si="15"/>
        <v>25</v>
      </c>
      <c r="W86" s="20">
        <f t="shared" si="25"/>
        <v>25.008199999999999</v>
      </c>
      <c r="X86" s="20">
        <f t="shared" si="26"/>
        <v>70</v>
      </c>
      <c r="Y86" s="20" t="str">
        <f t="shared" si="27"/>
        <v>Yemen</v>
      </c>
      <c r="Z86" s="20">
        <f t="shared" si="16"/>
        <v>15</v>
      </c>
      <c r="AA86" s="3"/>
    </row>
    <row r="87" spans="1:27" x14ac:dyDescent="0.35">
      <c r="A87" s="16">
        <v>83</v>
      </c>
      <c r="B87" s="17" t="s">
        <v>161</v>
      </c>
      <c r="C87" s="17">
        <v>0</v>
      </c>
      <c r="D87" s="17">
        <v>32</v>
      </c>
      <c r="E87" s="17">
        <v>14</v>
      </c>
      <c r="F87" s="17">
        <v>46</v>
      </c>
      <c r="H87" s="17" t="s">
        <v>161</v>
      </c>
      <c r="I87" s="18">
        <f t="shared" si="17"/>
        <v>0</v>
      </c>
      <c r="J87" s="18">
        <f t="shared" si="18"/>
        <v>69.565217391304344</v>
      </c>
      <c r="K87" s="18">
        <f t="shared" si="19"/>
        <v>30.434782608695656</v>
      </c>
      <c r="L87" s="17">
        <f t="shared" si="20"/>
        <v>100</v>
      </c>
      <c r="N87" s="17" t="s">
        <v>161</v>
      </c>
      <c r="O87" s="18">
        <f t="shared" si="21"/>
        <v>0</v>
      </c>
      <c r="P87" s="18">
        <f t="shared" si="22"/>
        <v>0.13397249377237236</v>
      </c>
      <c r="Q87" s="18">
        <f t="shared" si="23"/>
        <v>1.9277772040345621E-2</v>
      </c>
      <c r="R87" s="18">
        <f t="shared" si="24"/>
        <v>4.2394359706925948E-2</v>
      </c>
      <c r="S87" s="3"/>
      <c r="T87" s="3"/>
      <c r="U87" s="16">
        <v>83</v>
      </c>
      <c r="V87" s="15">
        <f t="shared" si="15"/>
        <v>32</v>
      </c>
      <c r="W87" s="20">
        <f t="shared" si="25"/>
        <v>32.008299999999998</v>
      </c>
      <c r="X87" s="20">
        <f t="shared" si="26"/>
        <v>65</v>
      </c>
      <c r="Y87" s="20" t="str">
        <f t="shared" si="27"/>
        <v>Bosnia</v>
      </c>
      <c r="Z87" s="20">
        <f t="shared" si="16"/>
        <v>14</v>
      </c>
      <c r="AA87" s="3"/>
    </row>
    <row r="88" spans="1:27" x14ac:dyDescent="0.35">
      <c r="A88" s="16">
        <v>84</v>
      </c>
      <c r="B88" s="17" t="s">
        <v>54</v>
      </c>
      <c r="C88" s="17">
        <v>2.5</v>
      </c>
      <c r="D88" s="17">
        <v>13</v>
      </c>
      <c r="E88" s="17">
        <v>28</v>
      </c>
      <c r="F88" s="17">
        <v>43.5</v>
      </c>
      <c r="H88" s="17" t="s">
        <v>54</v>
      </c>
      <c r="I88" s="18">
        <f t="shared" si="17"/>
        <v>5.7471264367816088</v>
      </c>
      <c r="J88" s="18">
        <f t="shared" si="18"/>
        <v>29.885057471264371</v>
      </c>
      <c r="K88" s="18">
        <f t="shared" si="19"/>
        <v>64.367816091954026</v>
      </c>
      <c r="L88" s="17">
        <f t="shared" si="20"/>
        <v>100</v>
      </c>
      <c r="N88" s="17" t="s">
        <v>54</v>
      </c>
      <c r="O88" s="18">
        <f t="shared" si="21"/>
        <v>2.0838542969075603E-2</v>
      </c>
      <c r="P88" s="18">
        <f t="shared" si="22"/>
        <v>5.4426325595026276E-2</v>
      </c>
      <c r="Q88" s="18">
        <f t="shared" si="23"/>
        <v>3.8555544080691243E-2</v>
      </c>
      <c r="R88" s="18">
        <f t="shared" si="24"/>
        <v>4.0090318418506056E-2</v>
      </c>
      <c r="S88" s="3"/>
      <c r="T88" s="3"/>
      <c r="U88" s="16">
        <v>84</v>
      </c>
      <c r="V88" s="15">
        <f t="shared" si="15"/>
        <v>13</v>
      </c>
      <c r="W88" s="20">
        <f t="shared" si="25"/>
        <v>13.0084</v>
      </c>
      <c r="X88" s="20">
        <f t="shared" si="26"/>
        <v>88</v>
      </c>
      <c r="Y88" s="20" t="str">
        <f t="shared" si="27"/>
        <v>Hungary</v>
      </c>
      <c r="Z88" s="20">
        <f t="shared" si="16"/>
        <v>14</v>
      </c>
      <c r="AA88" s="3"/>
    </row>
    <row r="89" spans="1:27" x14ac:dyDescent="0.35">
      <c r="A89" s="16">
        <v>85</v>
      </c>
      <c r="B89" s="17" t="s">
        <v>127</v>
      </c>
      <c r="C89" s="17"/>
      <c r="D89" s="17">
        <v>14</v>
      </c>
      <c r="E89" s="17">
        <v>29</v>
      </c>
      <c r="F89" s="17">
        <v>43</v>
      </c>
      <c r="H89" s="17" t="s">
        <v>127</v>
      </c>
      <c r="I89" s="18">
        <f t="shared" si="17"/>
        <v>0</v>
      </c>
      <c r="J89" s="18">
        <f t="shared" si="18"/>
        <v>32.558139534883722</v>
      </c>
      <c r="K89" s="18">
        <f t="shared" si="19"/>
        <v>67.441860465116278</v>
      </c>
      <c r="L89" s="17">
        <f t="shared" si="20"/>
        <v>100</v>
      </c>
      <c r="N89" s="17" t="s">
        <v>127</v>
      </c>
      <c r="O89" s="18">
        <f t="shared" si="21"/>
        <v>0</v>
      </c>
      <c r="P89" s="18">
        <f t="shared" si="22"/>
        <v>5.8612966025412903E-2</v>
      </c>
      <c r="Q89" s="18">
        <f t="shared" si="23"/>
        <v>3.9932527797858788E-2</v>
      </c>
      <c r="R89" s="18">
        <f t="shared" si="24"/>
        <v>3.9629510160822085E-2</v>
      </c>
      <c r="S89" s="3"/>
      <c r="T89" s="3"/>
      <c r="U89" s="16">
        <v>85</v>
      </c>
      <c r="V89" s="15">
        <f t="shared" si="15"/>
        <v>14</v>
      </c>
      <c r="W89" s="20">
        <f t="shared" si="25"/>
        <v>14.0085</v>
      </c>
      <c r="X89" s="20">
        <f t="shared" si="26"/>
        <v>85</v>
      </c>
      <c r="Y89" s="20" t="str">
        <f t="shared" si="27"/>
        <v>Northern Ireland</v>
      </c>
      <c r="Z89" s="20">
        <f t="shared" si="16"/>
        <v>14</v>
      </c>
      <c r="AA89" s="3"/>
    </row>
    <row r="90" spans="1:27" x14ac:dyDescent="0.35">
      <c r="A90" s="16">
        <v>86</v>
      </c>
      <c r="B90" s="17" t="s">
        <v>23</v>
      </c>
      <c r="C90" s="17"/>
      <c r="D90" s="17">
        <v>21</v>
      </c>
      <c r="E90" s="17">
        <v>20</v>
      </c>
      <c r="F90" s="17">
        <v>41</v>
      </c>
      <c r="H90" s="17" t="s">
        <v>23</v>
      </c>
      <c r="I90" s="18">
        <f t="shared" si="17"/>
        <v>0</v>
      </c>
      <c r="J90" s="18">
        <f t="shared" si="18"/>
        <v>51.219512195121951</v>
      </c>
      <c r="K90" s="18">
        <f t="shared" si="19"/>
        <v>48.780487804878049</v>
      </c>
      <c r="L90" s="17">
        <f t="shared" si="20"/>
        <v>100</v>
      </c>
      <c r="N90" s="17" t="s">
        <v>23</v>
      </c>
      <c r="O90" s="18">
        <f t="shared" si="21"/>
        <v>0</v>
      </c>
      <c r="P90" s="18">
        <f t="shared" si="22"/>
        <v>8.7919449038119352E-2</v>
      </c>
      <c r="Q90" s="18">
        <f t="shared" si="23"/>
        <v>2.7539674343350889E-2</v>
      </c>
      <c r="R90" s="18">
        <f t="shared" si="24"/>
        <v>3.7786277130086171E-2</v>
      </c>
      <c r="S90" s="3"/>
      <c r="T90" s="3"/>
      <c r="U90" s="16">
        <v>86</v>
      </c>
      <c r="V90" s="15">
        <f t="shared" si="15"/>
        <v>21</v>
      </c>
      <c r="W90" s="20">
        <f t="shared" si="25"/>
        <v>21.008600000000001</v>
      </c>
      <c r="X90" s="20">
        <f t="shared" si="26"/>
        <v>75</v>
      </c>
      <c r="Y90" s="20" t="str">
        <f t="shared" si="27"/>
        <v>Tonga</v>
      </c>
      <c r="Z90" s="20">
        <f t="shared" si="16"/>
        <v>13</v>
      </c>
      <c r="AA90" s="3"/>
    </row>
    <row r="91" spans="1:27" x14ac:dyDescent="0.35">
      <c r="A91" s="16">
        <v>87</v>
      </c>
      <c r="B91" s="17" t="s">
        <v>488</v>
      </c>
      <c r="C91" s="17"/>
      <c r="D91" s="17">
        <v>5</v>
      </c>
      <c r="E91" s="17">
        <v>34</v>
      </c>
      <c r="F91" s="17">
        <v>39</v>
      </c>
      <c r="H91" s="17" t="s">
        <v>488</v>
      </c>
      <c r="I91" s="18">
        <f t="shared" si="17"/>
        <v>0</v>
      </c>
      <c r="J91" s="18">
        <f t="shared" si="18"/>
        <v>12.820512820512819</v>
      </c>
      <c r="K91" s="18">
        <f t="shared" si="19"/>
        <v>87.179487179487182</v>
      </c>
      <c r="L91" s="17">
        <f t="shared" si="20"/>
        <v>100</v>
      </c>
      <c r="N91" s="17" t="s">
        <v>488</v>
      </c>
      <c r="O91" s="18">
        <f t="shared" si="21"/>
        <v>0</v>
      </c>
      <c r="P91" s="18">
        <f t="shared" si="22"/>
        <v>2.0933202151933183E-2</v>
      </c>
      <c r="Q91" s="18">
        <f t="shared" si="23"/>
        <v>4.6817446383696511E-2</v>
      </c>
      <c r="R91" s="18">
        <f t="shared" si="24"/>
        <v>3.5943044099350265E-2</v>
      </c>
      <c r="S91" s="3"/>
      <c r="T91" s="3"/>
      <c r="U91" s="16">
        <v>87</v>
      </c>
      <c r="V91" s="15">
        <f t="shared" si="15"/>
        <v>5</v>
      </c>
      <c r="W91" s="20">
        <f t="shared" si="25"/>
        <v>5.0087000000000002</v>
      </c>
      <c r="X91" s="20">
        <f t="shared" si="26"/>
        <v>131</v>
      </c>
      <c r="Y91" s="20" t="str">
        <f t="shared" si="27"/>
        <v>El Salvador</v>
      </c>
      <c r="Z91" s="20">
        <f t="shared" si="16"/>
        <v>13</v>
      </c>
      <c r="AA91" s="3"/>
    </row>
    <row r="92" spans="1:27" x14ac:dyDescent="0.35">
      <c r="A92" s="16">
        <v>88</v>
      </c>
      <c r="B92" s="17" t="s">
        <v>525</v>
      </c>
      <c r="C92" s="17">
        <v>20</v>
      </c>
      <c r="D92" s="17">
        <v>8</v>
      </c>
      <c r="E92" s="17">
        <v>8</v>
      </c>
      <c r="F92" s="17">
        <v>36</v>
      </c>
      <c r="H92" s="17" t="s">
        <v>525</v>
      </c>
      <c r="I92" s="18">
        <f t="shared" si="17"/>
        <v>55.555555555555557</v>
      </c>
      <c r="J92" s="18">
        <f t="shared" si="18"/>
        <v>22.222222222222221</v>
      </c>
      <c r="K92" s="18">
        <f t="shared" si="19"/>
        <v>22.222222222222221</v>
      </c>
      <c r="L92" s="17">
        <f t="shared" si="20"/>
        <v>100</v>
      </c>
      <c r="N92" s="17" t="s">
        <v>525</v>
      </c>
      <c r="O92" s="18">
        <f t="shared" si="21"/>
        <v>0.16670834375260482</v>
      </c>
      <c r="P92" s="18">
        <f t="shared" si="22"/>
        <v>3.349312344309309E-2</v>
      </c>
      <c r="Q92" s="18">
        <f t="shared" si="23"/>
        <v>1.1015869737340356E-2</v>
      </c>
      <c r="R92" s="18">
        <f t="shared" si="24"/>
        <v>3.3178194553246394E-2</v>
      </c>
      <c r="S92" s="3"/>
      <c r="T92" s="3"/>
      <c r="U92" s="16">
        <v>88</v>
      </c>
      <c r="V92" s="15">
        <f t="shared" si="15"/>
        <v>8</v>
      </c>
      <c r="W92" s="20">
        <f t="shared" si="25"/>
        <v>8.0088000000000008</v>
      </c>
      <c r="X92" s="20">
        <f t="shared" si="26"/>
        <v>110</v>
      </c>
      <c r="Y92" s="20" t="str">
        <f t="shared" si="27"/>
        <v>Ecuador</v>
      </c>
      <c r="Z92" s="20">
        <f t="shared" si="16"/>
        <v>13</v>
      </c>
      <c r="AA92" s="3"/>
    </row>
    <row r="93" spans="1:27" x14ac:dyDescent="0.35">
      <c r="A93" s="16">
        <v>89</v>
      </c>
      <c r="B93" s="17" t="s">
        <v>147</v>
      </c>
      <c r="C93" s="17"/>
      <c r="D93" s="17">
        <v>23</v>
      </c>
      <c r="E93" s="17">
        <v>12</v>
      </c>
      <c r="F93" s="17">
        <v>35</v>
      </c>
      <c r="H93" s="17" t="s">
        <v>147</v>
      </c>
      <c r="I93" s="18">
        <f t="shared" si="17"/>
        <v>0</v>
      </c>
      <c r="J93" s="18">
        <f t="shared" si="18"/>
        <v>65.714285714285708</v>
      </c>
      <c r="K93" s="18">
        <f t="shared" si="19"/>
        <v>34.285714285714285</v>
      </c>
      <c r="L93" s="17">
        <f t="shared" si="20"/>
        <v>100</v>
      </c>
      <c r="N93" s="17" t="s">
        <v>147</v>
      </c>
      <c r="O93" s="18">
        <f t="shared" si="21"/>
        <v>0</v>
      </c>
      <c r="P93" s="18">
        <f t="shared" si="22"/>
        <v>9.6292729898892634E-2</v>
      </c>
      <c r="Q93" s="18">
        <f t="shared" si="23"/>
        <v>1.6523804606010533E-2</v>
      </c>
      <c r="R93" s="18">
        <f t="shared" si="24"/>
        <v>3.2256578037878438E-2</v>
      </c>
      <c r="S93" s="3"/>
      <c r="T93" s="3"/>
      <c r="U93" s="16">
        <v>89</v>
      </c>
      <c r="V93" s="15">
        <f t="shared" si="15"/>
        <v>23</v>
      </c>
      <c r="W93" s="20">
        <f t="shared" si="25"/>
        <v>23.008900000000001</v>
      </c>
      <c r="X93" s="20">
        <f t="shared" si="26"/>
        <v>74</v>
      </c>
      <c r="Y93" s="20" t="str">
        <f t="shared" si="27"/>
        <v>Guinea</v>
      </c>
      <c r="Z93" s="20">
        <f t="shared" si="16"/>
        <v>12</v>
      </c>
      <c r="AA93" s="3"/>
    </row>
    <row r="94" spans="1:27" x14ac:dyDescent="0.35">
      <c r="A94" s="16">
        <v>90</v>
      </c>
      <c r="B94" s="17" t="s">
        <v>19</v>
      </c>
      <c r="C94" s="17">
        <v>0</v>
      </c>
      <c r="D94" s="17">
        <v>5</v>
      </c>
      <c r="E94" s="17">
        <v>29</v>
      </c>
      <c r="F94" s="17">
        <v>34</v>
      </c>
      <c r="H94" s="17" t="s">
        <v>19</v>
      </c>
      <c r="I94" s="18">
        <f t="shared" si="17"/>
        <v>0</v>
      </c>
      <c r="J94" s="18">
        <f t="shared" si="18"/>
        <v>14.705882352941178</v>
      </c>
      <c r="K94" s="18">
        <f t="shared" si="19"/>
        <v>85.294117647058826</v>
      </c>
      <c r="L94" s="17">
        <f t="shared" si="20"/>
        <v>100</v>
      </c>
      <c r="N94" s="17" t="s">
        <v>19</v>
      </c>
      <c r="O94" s="18">
        <f t="shared" si="21"/>
        <v>0</v>
      </c>
      <c r="P94" s="18">
        <f t="shared" si="22"/>
        <v>2.0933202151933183E-2</v>
      </c>
      <c r="Q94" s="18">
        <f t="shared" si="23"/>
        <v>3.9932527797858788E-2</v>
      </c>
      <c r="R94" s="18">
        <f t="shared" si="24"/>
        <v>3.1334961522510481E-2</v>
      </c>
      <c r="S94" s="3"/>
      <c r="T94" s="3"/>
      <c r="U94" s="16">
        <v>90</v>
      </c>
      <c r="V94" s="15">
        <f t="shared" si="15"/>
        <v>5</v>
      </c>
      <c r="W94" s="20">
        <f t="shared" si="25"/>
        <v>5.0090000000000003</v>
      </c>
      <c r="X94" s="20">
        <f t="shared" si="26"/>
        <v>130</v>
      </c>
      <c r="Y94" s="20" t="str">
        <f t="shared" si="27"/>
        <v>Croatia</v>
      </c>
      <c r="Z94" s="20">
        <f t="shared" si="16"/>
        <v>12</v>
      </c>
      <c r="AA94" s="3"/>
    </row>
    <row r="95" spans="1:27" x14ac:dyDescent="0.35">
      <c r="A95" s="16">
        <v>91</v>
      </c>
      <c r="B95" s="17" t="s">
        <v>162</v>
      </c>
      <c r="C95" s="17"/>
      <c r="D95" s="17">
        <v>20</v>
      </c>
      <c r="E95" s="17">
        <v>14</v>
      </c>
      <c r="F95" s="17">
        <v>34</v>
      </c>
      <c r="H95" s="17" t="s">
        <v>162</v>
      </c>
      <c r="I95" s="18">
        <f t="shared" si="17"/>
        <v>0</v>
      </c>
      <c r="J95" s="18">
        <f t="shared" si="18"/>
        <v>58.82352941176471</v>
      </c>
      <c r="K95" s="18">
        <f t="shared" si="19"/>
        <v>41.17647058823529</v>
      </c>
      <c r="L95" s="17">
        <f t="shared" si="20"/>
        <v>100</v>
      </c>
      <c r="N95" s="17" t="s">
        <v>162</v>
      </c>
      <c r="O95" s="18">
        <f t="shared" si="21"/>
        <v>0</v>
      </c>
      <c r="P95" s="18">
        <f t="shared" si="22"/>
        <v>8.3732808607732731E-2</v>
      </c>
      <c r="Q95" s="18">
        <f t="shared" si="23"/>
        <v>1.9277772040345621E-2</v>
      </c>
      <c r="R95" s="18">
        <f t="shared" si="24"/>
        <v>3.1334961522510481E-2</v>
      </c>
      <c r="S95" s="3"/>
      <c r="T95" s="3"/>
      <c r="U95" s="16">
        <v>91</v>
      </c>
      <c r="V95" s="15">
        <f t="shared" si="15"/>
        <v>20</v>
      </c>
      <c r="W95" s="20">
        <f t="shared" si="25"/>
        <v>20.0091</v>
      </c>
      <c r="X95" s="20">
        <f t="shared" si="26"/>
        <v>76</v>
      </c>
      <c r="Y95" s="20" t="str">
        <f t="shared" si="27"/>
        <v>Finland</v>
      </c>
      <c r="Z95" s="20">
        <f t="shared" si="16"/>
        <v>12</v>
      </c>
      <c r="AA95" s="3"/>
    </row>
    <row r="96" spans="1:27" x14ac:dyDescent="0.35">
      <c r="A96" s="16">
        <v>92</v>
      </c>
      <c r="B96" s="17" t="s">
        <v>78</v>
      </c>
      <c r="C96" s="17"/>
      <c r="D96" s="17">
        <v>14</v>
      </c>
      <c r="E96" s="17">
        <v>19</v>
      </c>
      <c r="F96" s="17">
        <v>33</v>
      </c>
      <c r="H96" s="17" t="s">
        <v>78</v>
      </c>
      <c r="I96" s="18">
        <f t="shared" si="17"/>
        <v>0</v>
      </c>
      <c r="J96" s="18">
        <f t="shared" si="18"/>
        <v>42.424242424242422</v>
      </c>
      <c r="K96" s="18">
        <f t="shared" si="19"/>
        <v>57.575757575757578</v>
      </c>
      <c r="L96" s="17">
        <f t="shared" si="20"/>
        <v>100</v>
      </c>
      <c r="N96" s="17" t="s">
        <v>78</v>
      </c>
      <c r="O96" s="18">
        <f t="shared" si="21"/>
        <v>0</v>
      </c>
      <c r="P96" s="18">
        <f t="shared" si="22"/>
        <v>5.8612966025412903E-2</v>
      </c>
      <c r="Q96" s="18">
        <f t="shared" si="23"/>
        <v>2.6162690626183347E-2</v>
      </c>
      <c r="R96" s="18">
        <f t="shared" si="24"/>
        <v>3.0413345007142528E-2</v>
      </c>
      <c r="S96" s="3"/>
      <c r="T96" s="3"/>
      <c r="U96" s="16">
        <v>92</v>
      </c>
      <c r="V96" s="15">
        <f t="shared" si="15"/>
        <v>14</v>
      </c>
      <c r="W96" s="20">
        <f t="shared" si="25"/>
        <v>14.0092</v>
      </c>
      <c r="X96" s="20">
        <f t="shared" si="26"/>
        <v>84</v>
      </c>
      <c r="Y96" s="20" t="str">
        <f t="shared" si="27"/>
        <v>Kazakhstan</v>
      </c>
      <c r="Z96" s="20">
        <f t="shared" si="16"/>
        <v>12</v>
      </c>
      <c r="AA96" s="3"/>
    </row>
    <row r="97" spans="1:27" x14ac:dyDescent="0.35">
      <c r="A97" s="16">
        <v>93</v>
      </c>
      <c r="B97" s="17" t="s">
        <v>90</v>
      </c>
      <c r="C97" s="17">
        <v>2.5</v>
      </c>
      <c r="D97" s="17">
        <v>12</v>
      </c>
      <c r="E97" s="17">
        <v>18</v>
      </c>
      <c r="F97" s="17">
        <v>32.5</v>
      </c>
      <c r="H97" s="17" t="s">
        <v>90</v>
      </c>
      <c r="I97" s="18">
        <f t="shared" si="17"/>
        <v>7.6923076923076925</v>
      </c>
      <c r="J97" s="18">
        <f t="shared" si="18"/>
        <v>36.923076923076927</v>
      </c>
      <c r="K97" s="18">
        <f t="shared" si="19"/>
        <v>55.384615384615387</v>
      </c>
      <c r="L97" s="17">
        <f t="shared" si="20"/>
        <v>100</v>
      </c>
      <c r="N97" s="17" t="s">
        <v>90</v>
      </c>
      <c r="O97" s="18">
        <f t="shared" si="21"/>
        <v>2.0838542969075603E-2</v>
      </c>
      <c r="P97" s="18">
        <f t="shared" si="22"/>
        <v>5.0239685164639634E-2</v>
      </c>
      <c r="Q97" s="18">
        <f t="shared" si="23"/>
        <v>2.4785706909015801E-2</v>
      </c>
      <c r="R97" s="18">
        <f t="shared" si="24"/>
        <v>2.9952536749458553E-2</v>
      </c>
      <c r="S97" s="3"/>
      <c r="T97" s="3"/>
      <c r="U97" s="16">
        <v>93</v>
      </c>
      <c r="V97" s="15">
        <f t="shared" si="15"/>
        <v>12</v>
      </c>
      <c r="W97" s="20">
        <f t="shared" si="25"/>
        <v>12.0093</v>
      </c>
      <c r="X97" s="20">
        <f t="shared" si="26"/>
        <v>92</v>
      </c>
      <c r="Y97" s="20" t="str">
        <f t="shared" si="27"/>
        <v>Tanzania</v>
      </c>
      <c r="Z97" s="20">
        <f t="shared" si="16"/>
        <v>12</v>
      </c>
      <c r="AA97" s="3"/>
    </row>
    <row r="98" spans="1:27" x14ac:dyDescent="0.35">
      <c r="A98" s="16">
        <v>94</v>
      </c>
      <c r="B98" s="17" t="s">
        <v>106</v>
      </c>
      <c r="C98" s="17">
        <v>25</v>
      </c>
      <c r="D98" s="17">
        <v>2.5</v>
      </c>
      <c r="E98" s="17">
        <v>2.5</v>
      </c>
      <c r="F98" s="17">
        <v>30</v>
      </c>
      <c r="H98" s="17" t="s">
        <v>106</v>
      </c>
      <c r="I98" s="18">
        <f t="shared" si="17"/>
        <v>83.333333333333343</v>
      </c>
      <c r="J98" s="18">
        <f t="shared" si="18"/>
        <v>8.3333333333333321</v>
      </c>
      <c r="K98" s="18">
        <f t="shared" si="19"/>
        <v>8.3333333333333321</v>
      </c>
      <c r="L98" s="17">
        <f t="shared" si="20"/>
        <v>100</v>
      </c>
      <c r="N98" s="17" t="s">
        <v>106</v>
      </c>
      <c r="O98" s="18">
        <f t="shared" si="21"/>
        <v>0.20838542969075602</v>
      </c>
      <c r="P98" s="18">
        <f t="shared" si="22"/>
        <v>1.0466601075966591E-2</v>
      </c>
      <c r="Q98" s="18">
        <f t="shared" si="23"/>
        <v>3.4424592929188612E-3</v>
      </c>
      <c r="R98" s="18">
        <f t="shared" si="24"/>
        <v>2.7648495461038664E-2</v>
      </c>
      <c r="S98" s="3"/>
      <c r="T98" s="3"/>
      <c r="U98" s="16">
        <v>94</v>
      </c>
      <c r="V98" s="15">
        <f t="shared" si="15"/>
        <v>2.5</v>
      </c>
      <c r="W98" s="20">
        <f t="shared" si="25"/>
        <v>2.5093999999999999</v>
      </c>
      <c r="X98" s="20">
        <f t="shared" si="26"/>
        <v>188</v>
      </c>
      <c r="Y98" s="20" t="str">
        <f t="shared" si="27"/>
        <v>China (So Stated)</v>
      </c>
      <c r="Z98" s="20">
        <f t="shared" si="16"/>
        <v>10</v>
      </c>
      <c r="AA98" s="3"/>
    </row>
    <row r="99" spans="1:27" x14ac:dyDescent="0.35">
      <c r="A99" s="16">
        <v>95</v>
      </c>
      <c r="B99" s="17" t="s">
        <v>128</v>
      </c>
      <c r="C99" s="17">
        <v>2.5</v>
      </c>
      <c r="D99" s="17">
        <v>16</v>
      </c>
      <c r="E99" s="17">
        <v>10</v>
      </c>
      <c r="F99" s="17">
        <v>28.5</v>
      </c>
      <c r="H99" s="17" t="s">
        <v>128</v>
      </c>
      <c r="I99" s="18">
        <f t="shared" si="17"/>
        <v>8.7719298245614024</v>
      </c>
      <c r="J99" s="18">
        <f t="shared" si="18"/>
        <v>56.140350877192979</v>
      </c>
      <c r="K99" s="18">
        <f t="shared" si="19"/>
        <v>35.087719298245609</v>
      </c>
      <c r="L99" s="17">
        <f t="shared" si="20"/>
        <v>100</v>
      </c>
      <c r="N99" s="17" t="s">
        <v>128</v>
      </c>
      <c r="O99" s="18">
        <f t="shared" si="21"/>
        <v>2.0838542969075603E-2</v>
      </c>
      <c r="P99" s="18">
        <f t="shared" si="22"/>
        <v>6.6986246886186179E-2</v>
      </c>
      <c r="Q99" s="18">
        <f t="shared" si="23"/>
        <v>1.3769837171675445E-2</v>
      </c>
      <c r="R99" s="18">
        <f t="shared" si="24"/>
        <v>2.6266070687986733E-2</v>
      </c>
      <c r="S99" s="3"/>
      <c r="T99" s="3"/>
      <c r="U99" s="16">
        <v>95</v>
      </c>
      <c r="V99" s="15">
        <f t="shared" si="15"/>
        <v>16</v>
      </c>
      <c r="W99" s="20">
        <f t="shared" si="25"/>
        <v>16.009499999999999</v>
      </c>
      <c r="X99" s="20">
        <f t="shared" si="26"/>
        <v>79</v>
      </c>
      <c r="Y99" s="20" t="str">
        <f t="shared" si="27"/>
        <v>Bulgaria</v>
      </c>
      <c r="Z99" s="20">
        <f t="shared" si="16"/>
        <v>10</v>
      </c>
      <c r="AA99" s="3"/>
    </row>
    <row r="100" spans="1:27" x14ac:dyDescent="0.35">
      <c r="A100" s="16">
        <v>96</v>
      </c>
      <c r="B100" s="17" t="s">
        <v>180</v>
      </c>
      <c r="C100" s="17">
        <v>2.5</v>
      </c>
      <c r="D100" s="17">
        <v>7</v>
      </c>
      <c r="E100" s="17">
        <v>19</v>
      </c>
      <c r="F100" s="17">
        <v>28.5</v>
      </c>
      <c r="H100" s="17" t="s">
        <v>180</v>
      </c>
      <c r="I100" s="18">
        <f t="shared" si="17"/>
        <v>8.7719298245614024</v>
      </c>
      <c r="J100" s="18">
        <f t="shared" si="18"/>
        <v>24.561403508771928</v>
      </c>
      <c r="K100" s="18">
        <f t="shared" si="19"/>
        <v>66.666666666666657</v>
      </c>
      <c r="L100" s="17">
        <f t="shared" si="20"/>
        <v>100</v>
      </c>
      <c r="N100" s="17" t="s">
        <v>180</v>
      </c>
      <c r="O100" s="18">
        <f t="shared" si="21"/>
        <v>2.0838542969075603E-2</v>
      </c>
      <c r="P100" s="18">
        <f t="shared" si="22"/>
        <v>2.9306483012706452E-2</v>
      </c>
      <c r="Q100" s="18">
        <f t="shared" si="23"/>
        <v>2.6162690626183347E-2</v>
      </c>
      <c r="R100" s="18">
        <f t="shared" si="24"/>
        <v>2.6266070687986733E-2</v>
      </c>
      <c r="S100" s="3"/>
      <c r="T100" s="3"/>
      <c r="U100" s="16">
        <v>96</v>
      </c>
      <c r="V100" s="15">
        <f t="shared" si="15"/>
        <v>7</v>
      </c>
      <c r="W100" s="20">
        <f t="shared" si="25"/>
        <v>7.0095999999999998</v>
      </c>
      <c r="X100" s="20">
        <f t="shared" si="26"/>
        <v>116</v>
      </c>
      <c r="Y100" s="20" t="str">
        <f t="shared" si="27"/>
        <v>Burundi</v>
      </c>
      <c r="Z100" s="20">
        <f t="shared" si="16"/>
        <v>10</v>
      </c>
      <c r="AA100" s="3"/>
    </row>
    <row r="101" spans="1:27" x14ac:dyDescent="0.35">
      <c r="A101" s="16">
        <v>97</v>
      </c>
      <c r="B101" s="17" t="s">
        <v>124</v>
      </c>
      <c r="C101" s="17">
        <v>2.5</v>
      </c>
      <c r="D101" s="17">
        <v>5</v>
      </c>
      <c r="E101" s="17">
        <v>20</v>
      </c>
      <c r="F101" s="17">
        <v>27.5</v>
      </c>
      <c r="H101" s="17" t="s">
        <v>124</v>
      </c>
      <c r="I101" s="18">
        <f t="shared" si="17"/>
        <v>9.0909090909090917</v>
      </c>
      <c r="J101" s="18">
        <f t="shared" si="18"/>
        <v>18.181818181818183</v>
      </c>
      <c r="K101" s="18">
        <f t="shared" si="19"/>
        <v>72.727272727272734</v>
      </c>
      <c r="L101" s="17">
        <f t="shared" si="20"/>
        <v>100</v>
      </c>
      <c r="N101" s="17" t="s">
        <v>124</v>
      </c>
      <c r="O101" s="18">
        <f t="shared" si="21"/>
        <v>2.0838542969075603E-2</v>
      </c>
      <c r="P101" s="18">
        <f t="shared" si="22"/>
        <v>2.0933202151933183E-2</v>
      </c>
      <c r="Q101" s="18">
        <f t="shared" si="23"/>
        <v>2.7539674343350889E-2</v>
      </c>
      <c r="R101" s="18">
        <f t="shared" si="24"/>
        <v>2.5344454172618776E-2</v>
      </c>
      <c r="S101" s="3"/>
      <c r="T101" s="3"/>
      <c r="U101" s="16">
        <v>97</v>
      </c>
      <c r="V101" s="15">
        <f t="shared" si="15"/>
        <v>5</v>
      </c>
      <c r="W101" s="20">
        <f t="shared" si="25"/>
        <v>5.0096999999999996</v>
      </c>
      <c r="X101" s="20">
        <f t="shared" si="26"/>
        <v>129</v>
      </c>
      <c r="Y101" s="20" t="str">
        <f t="shared" si="27"/>
        <v>Denmark</v>
      </c>
      <c r="Z101" s="20">
        <f t="shared" si="16"/>
        <v>10</v>
      </c>
      <c r="AA101" s="3"/>
    </row>
    <row r="102" spans="1:27" x14ac:dyDescent="0.35">
      <c r="A102" s="16">
        <v>98</v>
      </c>
      <c r="B102" s="17" t="s">
        <v>52</v>
      </c>
      <c r="C102" s="17"/>
      <c r="D102" s="17">
        <v>10</v>
      </c>
      <c r="E102" s="17">
        <v>13</v>
      </c>
      <c r="F102" s="17">
        <v>23</v>
      </c>
      <c r="H102" s="17" t="s">
        <v>52</v>
      </c>
      <c r="I102" s="18">
        <f t="shared" si="17"/>
        <v>0</v>
      </c>
      <c r="J102" s="18">
        <f t="shared" si="18"/>
        <v>43.478260869565219</v>
      </c>
      <c r="K102" s="18">
        <f t="shared" si="19"/>
        <v>56.521739130434781</v>
      </c>
      <c r="L102" s="17">
        <f t="shared" si="20"/>
        <v>100</v>
      </c>
      <c r="N102" s="17" t="s">
        <v>52</v>
      </c>
      <c r="O102" s="18">
        <f t="shared" si="21"/>
        <v>0</v>
      </c>
      <c r="P102" s="18">
        <f t="shared" si="22"/>
        <v>4.1866404303866366E-2</v>
      </c>
      <c r="Q102" s="18">
        <f t="shared" si="23"/>
        <v>1.7900788323178079E-2</v>
      </c>
      <c r="R102" s="18">
        <f t="shared" si="24"/>
        <v>2.1197179853462974E-2</v>
      </c>
      <c r="S102" s="3"/>
      <c r="T102" s="3"/>
      <c r="U102" s="16">
        <v>98</v>
      </c>
      <c r="V102" s="15">
        <f t="shared" si="15"/>
        <v>10</v>
      </c>
      <c r="W102" s="20">
        <f t="shared" si="25"/>
        <v>10.0098</v>
      </c>
      <c r="X102" s="20">
        <f t="shared" si="26"/>
        <v>97</v>
      </c>
      <c r="Y102" s="20" t="str">
        <f t="shared" si="27"/>
        <v>Samoa</v>
      </c>
      <c r="Z102" s="20">
        <f t="shared" si="16"/>
        <v>9</v>
      </c>
      <c r="AA102" s="3"/>
    </row>
    <row r="103" spans="1:27" x14ac:dyDescent="0.35">
      <c r="A103" s="16">
        <v>99</v>
      </c>
      <c r="B103" s="17" t="s">
        <v>63</v>
      </c>
      <c r="C103" s="17"/>
      <c r="D103" s="17">
        <v>12</v>
      </c>
      <c r="E103" s="17">
        <v>11</v>
      </c>
      <c r="F103" s="17">
        <v>23</v>
      </c>
      <c r="H103" s="17" t="s">
        <v>63</v>
      </c>
      <c r="I103" s="18">
        <f t="shared" si="17"/>
        <v>0</v>
      </c>
      <c r="J103" s="18">
        <f t="shared" si="18"/>
        <v>52.173913043478258</v>
      </c>
      <c r="K103" s="18">
        <f t="shared" si="19"/>
        <v>47.826086956521742</v>
      </c>
      <c r="L103" s="17">
        <f t="shared" si="20"/>
        <v>100</v>
      </c>
      <c r="N103" s="17" t="s">
        <v>63</v>
      </c>
      <c r="O103" s="18">
        <f t="shared" si="21"/>
        <v>0</v>
      </c>
      <c r="P103" s="18">
        <f t="shared" si="22"/>
        <v>5.0239685164639634E-2</v>
      </c>
      <c r="Q103" s="18">
        <f t="shared" si="23"/>
        <v>1.5146820888842989E-2</v>
      </c>
      <c r="R103" s="18">
        <f t="shared" si="24"/>
        <v>2.1197179853462974E-2</v>
      </c>
      <c r="S103" s="3"/>
      <c r="T103" s="3"/>
      <c r="U103" s="16">
        <v>99</v>
      </c>
      <c r="V103" s="15">
        <f t="shared" si="15"/>
        <v>12</v>
      </c>
      <c r="W103" s="20">
        <f t="shared" si="25"/>
        <v>12.0099</v>
      </c>
      <c r="X103" s="20">
        <f t="shared" si="26"/>
        <v>91</v>
      </c>
      <c r="Y103" s="20" t="str">
        <f t="shared" si="27"/>
        <v>Uruguay</v>
      </c>
      <c r="Z103" s="20">
        <f t="shared" si="16"/>
        <v>9</v>
      </c>
      <c r="AA103" s="3"/>
    </row>
    <row r="104" spans="1:27" x14ac:dyDescent="0.35">
      <c r="A104" s="16">
        <v>100</v>
      </c>
      <c r="B104" s="17" t="s">
        <v>149</v>
      </c>
      <c r="C104" s="17">
        <v>2.5</v>
      </c>
      <c r="D104" s="17">
        <v>18</v>
      </c>
      <c r="E104" s="17">
        <v>2.5</v>
      </c>
      <c r="F104" s="17">
        <v>23</v>
      </c>
      <c r="H104" s="17" t="s">
        <v>149</v>
      </c>
      <c r="I104" s="18">
        <f t="shared" si="17"/>
        <v>10.869565217391305</v>
      </c>
      <c r="J104" s="18">
        <f t="shared" si="18"/>
        <v>78.260869565217391</v>
      </c>
      <c r="K104" s="18">
        <f t="shared" si="19"/>
        <v>10.869565217391305</v>
      </c>
      <c r="L104" s="17">
        <f t="shared" si="20"/>
        <v>100</v>
      </c>
      <c r="N104" s="17" t="s">
        <v>149</v>
      </c>
      <c r="O104" s="18">
        <f t="shared" si="21"/>
        <v>2.0838542969075603E-2</v>
      </c>
      <c r="P104" s="18">
        <f t="shared" si="22"/>
        <v>7.5359527746959448E-2</v>
      </c>
      <c r="Q104" s="18">
        <f t="shared" si="23"/>
        <v>3.4424592929188612E-3</v>
      </c>
      <c r="R104" s="18">
        <f t="shared" si="24"/>
        <v>2.1197179853462974E-2</v>
      </c>
      <c r="S104" s="3"/>
      <c r="T104" s="3"/>
      <c r="U104" s="16">
        <v>100</v>
      </c>
      <c r="V104" s="15">
        <f t="shared" si="15"/>
        <v>18</v>
      </c>
      <c r="W104" s="20">
        <f t="shared" si="25"/>
        <v>18.010000000000002</v>
      </c>
      <c r="X104" s="20">
        <f t="shared" si="26"/>
        <v>77</v>
      </c>
      <c r="Y104" s="20" t="str">
        <f t="shared" si="27"/>
        <v>Lithuania</v>
      </c>
      <c r="Z104" s="20">
        <f t="shared" si="16"/>
        <v>9</v>
      </c>
      <c r="AA104" s="3"/>
    </row>
    <row r="105" spans="1:27" x14ac:dyDescent="0.35">
      <c r="A105" s="16">
        <v>101</v>
      </c>
      <c r="B105" s="17" t="s">
        <v>136</v>
      </c>
      <c r="C105" s="17">
        <v>0</v>
      </c>
      <c r="D105" s="17">
        <v>8</v>
      </c>
      <c r="E105" s="17">
        <v>14</v>
      </c>
      <c r="F105" s="17">
        <v>22</v>
      </c>
      <c r="H105" s="17" t="s">
        <v>136</v>
      </c>
      <c r="I105" s="18">
        <f t="shared" si="17"/>
        <v>0</v>
      </c>
      <c r="J105" s="18">
        <f t="shared" si="18"/>
        <v>36.363636363636367</v>
      </c>
      <c r="K105" s="18">
        <f t="shared" si="19"/>
        <v>63.636363636363633</v>
      </c>
      <c r="L105" s="17">
        <f t="shared" si="20"/>
        <v>100</v>
      </c>
      <c r="N105" s="17" t="s">
        <v>136</v>
      </c>
      <c r="O105" s="18">
        <f t="shared" si="21"/>
        <v>0</v>
      </c>
      <c r="P105" s="18">
        <f t="shared" si="22"/>
        <v>3.349312344309309E-2</v>
      </c>
      <c r="Q105" s="18">
        <f t="shared" si="23"/>
        <v>1.9277772040345621E-2</v>
      </c>
      <c r="R105" s="18">
        <f t="shared" si="24"/>
        <v>2.0275563338095021E-2</v>
      </c>
      <c r="S105" s="3"/>
      <c r="T105" s="3"/>
      <c r="U105" s="16">
        <v>101</v>
      </c>
      <c r="V105" s="15">
        <f t="shared" si="15"/>
        <v>8</v>
      </c>
      <c r="W105" s="20">
        <f t="shared" si="25"/>
        <v>8.0100999999999996</v>
      </c>
      <c r="X105" s="20">
        <f t="shared" si="26"/>
        <v>109</v>
      </c>
      <c r="Y105" s="20" t="str">
        <f t="shared" si="27"/>
        <v>Belarus</v>
      </c>
      <c r="Z105" s="20">
        <f t="shared" si="16"/>
        <v>9</v>
      </c>
      <c r="AA105" s="3"/>
    </row>
    <row r="106" spans="1:27" x14ac:dyDescent="0.35">
      <c r="A106" s="16">
        <v>102</v>
      </c>
      <c r="B106" s="17" t="s">
        <v>33</v>
      </c>
      <c r="C106" s="17">
        <v>9</v>
      </c>
      <c r="D106" s="17">
        <v>10</v>
      </c>
      <c r="E106" s="17">
        <v>2.5</v>
      </c>
      <c r="F106" s="17">
        <v>21.5</v>
      </c>
      <c r="H106" s="17" t="s">
        <v>33</v>
      </c>
      <c r="I106" s="18">
        <f t="shared" si="17"/>
        <v>41.860465116279073</v>
      </c>
      <c r="J106" s="18">
        <f t="shared" si="18"/>
        <v>46.511627906976742</v>
      </c>
      <c r="K106" s="18">
        <f t="shared" si="19"/>
        <v>11.627906976744185</v>
      </c>
      <c r="L106" s="17">
        <f t="shared" si="20"/>
        <v>100</v>
      </c>
      <c r="N106" s="17" t="s">
        <v>33</v>
      </c>
      <c r="O106" s="18">
        <f t="shared" si="21"/>
        <v>7.5018754688672168E-2</v>
      </c>
      <c r="P106" s="18">
        <f t="shared" si="22"/>
        <v>4.1866404303866366E-2</v>
      </c>
      <c r="Q106" s="18">
        <f t="shared" si="23"/>
        <v>3.4424592929188612E-3</v>
      </c>
      <c r="R106" s="18">
        <f t="shared" si="24"/>
        <v>1.9814755080411042E-2</v>
      </c>
      <c r="S106" s="3"/>
      <c r="T106" s="3"/>
      <c r="U106" s="16">
        <v>102</v>
      </c>
      <c r="V106" s="15">
        <f t="shared" si="15"/>
        <v>10</v>
      </c>
      <c r="W106" s="20">
        <f t="shared" si="25"/>
        <v>10.010199999999999</v>
      </c>
      <c r="X106" s="20">
        <f t="shared" si="26"/>
        <v>96</v>
      </c>
      <c r="Y106" s="20" t="str">
        <f t="shared" si="27"/>
        <v>Czech Republic</v>
      </c>
      <c r="Z106" s="20">
        <f t="shared" si="16"/>
        <v>9</v>
      </c>
      <c r="AA106" s="3"/>
    </row>
    <row r="107" spans="1:27" x14ac:dyDescent="0.35">
      <c r="A107" s="16">
        <v>103</v>
      </c>
      <c r="B107" s="17" t="s">
        <v>187</v>
      </c>
      <c r="C107" s="17">
        <v>7</v>
      </c>
      <c r="D107" s="17">
        <v>7</v>
      </c>
      <c r="E107" s="17">
        <v>7</v>
      </c>
      <c r="F107" s="17">
        <v>21</v>
      </c>
      <c r="H107" s="17" t="s">
        <v>187</v>
      </c>
      <c r="I107" s="18">
        <f t="shared" si="17"/>
        <v>33.333333333333329</v>
      </c>
      <c r="J107" s="18">
        <f t="shared" si="18"/>
        <v>33.333333333333329</v>
      </c>
      <c r="K107" s="18">
        <f t="shared" si="19"/>
        <v>33.333333333333329</v>
      </c>
      <c r="L107" s="17">
        <f t="shared" si="20"/>
        <v>100</v>
      </c>
      <c r="N107" s="17" t="s">
        <v>187</v>
      </c>
      <c r="O107" s="18">
        <f t="shared" si="21"/>
        <v>5.834792031341169E-2</v>
      </c>
      <c r="P107" s="18">
        <f t="shared" si="22"/>
        <v>2.9306483012706452E-2</v>
      </c>
      <c r="Q107" s="18">
        <f t="shared" si="23"/>
        <v>9.6388860201728106E-3</v>
      </c>
      <c r="R107" s="18">
        <f t="shared" si="24"/>
        <v>1.9353946822727064E-2</v>
      </c>
      <c r="S107" s="3"/>
      <c r="T107" s="3"/>
      <c r="U107" s="16">
        <v>103</v>
      </c>
      <c r="V107" s="15">
        <f t="shared" si="15"/>
        <v>7</v>
      </c>
      <c r="W107" s="20">
        <f t="shared" si="25"/>
        <v>7.0103</v>
      </c>
      <c r="X107" s="20">
        <f t="shared" si="26"/>
        <v>115</v>
      </c>
      <c r="Y107" s="20" t="str">
        <f t="shared" si="27"/>
        <v>Estonia</v>
      </c>
      <c r="Z107" s="20">
        <f t="shared" si="16"/>
        <v>9</v>
      </c>
      <c r="AA107" s="3"/>
    </row>
    <row r="108" spans="1:27" x14ac:dyDescent="0.35">
      <c r="A108" s="16">
        <v>104</v>
      </c>
      <c r="B108" s="17" t="s">
        <v>32</v>
      </c>
      <c r="C108" s="17">
        <v>16</v>
      </c>
      <c r="D108" s="17">
        <v>2.5</v>
      </c>
      <c r="E108" s="17"/>
      <c r="F108" s="17">
        <v>18.5</v>
      </c>
      <c r="H108" s="17" t="s">
        <v>32</v>
      </c>
      <c r="I108" s="18">
        <f t="shared" si="17"/>
        <v>86.486486486486484</v>
      </c>
      <c r="J108" s="18">
        <f t="shared" si="18"/>
        <v>13.513513513513514</v>
      </c>
      <c r="K108" s="18">
        <f t="shared" si="19"/>
        <v>0</v>
      </c>
      <c r="L108" s="17">
        <f t="shared" si="20"/>
        <v>100</v>
      </c>
      <c r="N108" s="17" t="s">
        <v>32</v>
      </c>
      <c r="O108" s="18">
        <f t="shared" si="21"/>
        <v>0.13336667500208385</v>
      </c>
      <c r="P108" s="18">
        <f t="shared" si="22"/>
        <v>1.0466601075966591E-2</v>
      </c>
      <c r="Q108" s="18">
        <f t="shared" si="23"/>
        <v>0</v>
      </c>
      <c r="R108" s="18">
        <f t="shared" si="24"/>
        <v>1.7049905534307176E-2</v>
      </c>
      <c r="S108" s="3"/>
      <c r="T108" s="3"/>
      <c r="U108" s="16">
        <v>104</v>
      </c>
      <c r="V108" s="15">
        <f t="shared" si="15"/>
        <v>2.5</v>
      </c>
      <c r="W108" s="20">
        <f t="shared" si="25"/>
        <v>2.5104000000000002</v>
      </c>
      <c r="X108" s="20">
        <f t="shared" si="26"/>
        <v>187</v>
      </c>
      <c r="Y108" s="20" t="str">
        <f t="shared" si="27"/>
        <v>Algeria</v>
      </c>
      <c r="Z108" s="20">
        <f t="shared" si="16"/>
        <v>9</v>
      </c>
      <c r="AA108" s="3"/>
    </row>
    <row r="109" spans="1:27" x14ac:dyDescent="0.35">
      <c r="A109" s="16">
        <v>105</v>
      </c>
      <c r="B109" s="17" t="s">
        <v>102</v>
      </c>
      <c r="C109" s="17">
        <v>2.5</v>
      </c>
      <c r="D109" s="17">
        <v>6</v>
      </c>
      <c r="E109" s="17">
        <v>10</v>
      </c>
      <c r="F109" s="17">
        <v>18.5</v>
      </c>
      <c r="H109" s="17" t="s">
        <v>102</v>
      </c>
      <c r="I109" s="18">
        <f t="shared" si="17"/>
        <v>13.513513513513514</v>
      </c>
      <c r="J109" s="18">
        <f t="shared" si="18"/>
        <v>32.432432432432435</v>
      </c>
      <c r="K109" s="18">
        <f t="shared" si="19"/>
        <v>54.054054054054056</v>
      </c>
      <c r="L109" s="17">
        <f t="shared" si="20"/>
        <v>100</v>
      </c>
      <c r="N109" s="17" t="s">
        <v>102</v>
      </c>
      <c r="O109" s="18">
        <f t="shared" si="21"/>
        <v>2.0838542969075603E-2</v>
      </c>
      <c r="P109" s="18">
        <f t="shared" si="22"/>
        <v>2.5119842582319817E-2</v>
      </c>
      <c r="Q109" s="18">
        <f t="shared" si="23"/>
        <v>1.3769837171675445E-2</v>
      </c>
      <c r="R109" s="18">
        <f t="shared" si="24"/>
        <v>1.7049905534307176E-2</v>
      </c>
      <c r="S109" s="3"/>
      <c r="T109" s="3"/>
      <c r="U109" s="16">
        <v>105</v>
      </c>
      <c r="V109" s="15">
        <f t="shared" si="15"/>
        <v>6</v>
      </c>
      <c r="W109" s="20">
        <f t="shared" si="25"/>
        <v>6.0105000000000004</v>
      </c>
      <c r="X109" s="20">
        <f t="shared" si="26"/>
        <v>121</v>
      </c>
      <c r="Y109" s="20" t="str">
        <f t="shared" si="27"/>
        <v>Bhutan</v>
      </c>
      <c r="Z109" s="20">
        <f t="shared" si="16"/>
        <v>9</v>
      </c>
      <c r="AA109" s="3"/>
    </row>
    <row r="110" spans="1:27" x14ac:dyDescent="0.35">
      <c r="A110" s="16">
        <v>106</v>
      </c>
      <c r="B110" s="17" t="s">
        <v>31</v>
      </c>
      <c r="C110" s="17"/>
      <c r="D110" s="17">
        <v>10</v>
      </c>
      <c r="E110" s="17">
        <v>8</v>
      </c>
      <c r="F110" s="17">
        <v>18</v>
      </c>
      <c r="H110" s="17" t="s">
        <v>31</v>
      </c>
      <c r="I110" s="18">
        <f t="shared" si="17"/>
        <v>0</v>
      </c>
      <c r="J110" s="18">
        <f t="shared" si="18"/>
        <v>55.555555555555557</v>
      </c>
      <c r="K110" s="18">
        <f t="shared" si="19"/>
        <v>44.444444444444443</v>
      </c>
      <c r="L110" s="17">
        <f t="shared" si="20"/>
        <v>100</v>
      </c>
      <c r="N110" s="17" t="s">
        <v>31</v>
      </c>
      <c r="O110" s="18">
        <f t="shared" si="21"/>
        <v>0</v>
      </c>
      <c r="P110" s="18">
        <f t="shared" si="22"/>
        <v>4.1866404303866366E-2</v>
      </c>
      <c r="Q110" s="18">
        <f t="shared" si="23"/>
        <v>1.1015869737340356E-2</v>
      </c>
      <c r="R110" s="18">
        <f t="shared" si="24"/>
        <v>1.6589097276623197E-2</v>
      </c>
      <c r="S110" s="3"/>
      <c r="T110" s="3"/>
      <c r="U110" s="16">
        <v>106</v>
      </c>
      <c r="V110" s="15">
        <f t="shared" si="15"/>
        <v>10</v>
      </c>
      <c r="W110" s="20">
        <f t="shared" si="25"/>
        <v>10.0106</v>
      </c>
      <c r="X110" s="20">
        <f t="shared" si="26"/>
        <v>95</v>
      </c>
      <c r="Y110" s="20" t="str">
        <f t="shared" si="27"/>
        <v>Rwanda</v>
      </c>
      <c r="Z110" s="20">
        <f t="shared" si="16"/>
        <v>8</v>
      </c>
      <c r="AA110" s="3"/>
    </row>
    <row r="111" spans="1:27" x14ac:dyDescent="0.35">
      <c r="A111" s="16">
        <v>107</v>
      </c>
      <c r="B111" s="17" t="s">
        <v>56</v>
      </c>
      <c r="C111" s="17">
        <v>2.5</v>
      </c>
      <c r="D111" s="17">
        <v>13</v>
      </c>
      <c r="E111" s="17">
        <v>2.5</v>
      </c>
      <c r="F111" s="17">
        <v>18</v>
      </c>
      <c r="H111" s="17" t="s">
        <v>56</v>
      </c>
      <c r="I111" s="18">
        <f t="shared" si="17"/>
        <v>13.888888888888889</v>
      </c>
      <c r="J111" s="18">
        <f t="shared" si="18"/>
        <v>72.222222222222214</v>
      </c>
      <c r="K111" s="18">
        <f t="shared" si="19"/>
        <v>13.888888888888889</v>
      </c>
      <c r="L111" s="17">
        <f t="shared" si="20"/>
        <v>100</v>
      </c>
      <c r="N111" s="17" t="s">
        <v>56</v>
      </c>
      <c r="O111" s="18">
        <f t="shared" si="21"/>
        <v>2.0838542969075603E-2</v>
      </c>
      <c r="P111" s="18">
        <f t="shared" si="22"/>
        <v>5.4426325595026276E-2</v>
      </c>
      <c r="Q111" s="18">
        <f t="shared" si="23"/>
        <v>3.4424592929188612E-3</v>
      </c>
      <c r="R111" s="18">
        <f t="shared" si="24"/>
        <v>1.6589097276623197E-2</v>
      </c>
      <c r="S111" s="3"/>
      <c r="T111" s="3"/>
      <c r="U111" s="16">
        <v>107</v>
      </c>
      <c r="V111" s="15">
        <f t="shared" si="15"/>
        <v>13</v>
      </c>
      <c r="W111" s="20">
        <f t="shared" si="25"/>
        <v>13.0107</v>
      </c>
      <c r="X111" s="20">
        <f t="shared" si="26"/>
        <v>87</v>
      </c>
      <c r="Y111" s="20" t="str">
        <f t="shared" si="27"/>
        <v>Austria</v>
      </c>
      <c r="Z111" s="20">
        <f t="shared" si="16"/>
        <v>8</v>
      </c>
      <c r="AA111" s="3"/>
    </row>
    <row r="112" spans="1:27" x14ac:dyDescent="0.35">
      <c r="A112" s="16">
        <v>108</v>
      </c>
      <c r="B112" s="17" t="s">
        <v>108</v>
      </c>
      <c r="C112" s="17"/>
      <c r="D112" s="17">
        <v>5</v>
      </c>
      <c r="E112" s="17">
        <v>13</v>
      </c>
      <c r="F112" s="17">
        <v>18</v>
      </c>
      <c r="H112" s="17" t="s">
        <v>108</v>
      </c>
      <c r="I112" s="18">
        <f t="shared" si="17"/>
        <v>0</v>
      </c>
      <c r="J112" s="18">
        <f t="shared" si="18"/>
        <v>27.777777777777779</v>
      </c>
      <c r="K112" s="18">
        <f t="shared" si="19"/>
        <v>72.222222222222214</v>
      </c>
      <c r="L112" s="17">
        <f t="shared" si="20"/>
        <v>100</v>
      </c>
      <c r="N112" s="17" t="s">
        <v>108</v>
      </c>
      <c r="O112" s="18">
        <f t="shared" si="21"/>
        <v>0</v>
      </c>
      <c r="P112" s="18">
        <f t="shared" si="22"/>
        <v>2.0933202151933183E-2</v>
      </c>
      <c r="Q112" s="18">
        <f t="shared" si="23"/>
        <v>1.7900788323178079E-2</v>
      </c>
      <c r="R112" s="18">
        <f t="shared" si="24"/>
        <v>1.6589097276623197E-2</v>
      </c>
      <c r="S112" s="3"/>
      <c r="T112" s="3"/>
      <c r="U112" s="16">
        <v>108</v>
      </c>
      <c r="V112" s="15">
        <f t="shared" si="15"/>
        <v>5</v>
      </c>
      <c r="W112" s="20">
        <f t="shared" si="25"/>
        <v>5.0107999999999997</v>
      </c>
      <c r="X112" s="20">
        <f t="shared" si="26"/>
        <v>128</v>
      </c>
      <c r="Y112" s="20" t="str">
        <f t="shared" si="27"/>
        <v>Wales</v>
      </c>
      <c r="Z112" s="20">
        <f t="shared" si="16"/>
        <v>8</v>
      </c>
      <c r="AA112" s="3"/>
    </row>
    <row r="113" spans="1:27" x14ac:dyDescent="0.35">
      <c r="A113" s="16">
        <v>109</v>
      </c>
      <c r="B113" s="17" t="s">
        <v>184</v>
      </c>
      <c r="C113" s="17"/>
      <c r="D113" s="17">
        <v>8</v>
      </c>
      <c r="E113" s="17">
        <v>10</v>
      </c>
      <c r="F113" s="17">
        <v>18</v>
      </c>
      <c r="H113" s="17" t="s">
        <v>184</v>
      </c>
      <c r="I113" s="18">
        <f t="shared" si="17"/>
        <v>0</v>
      </c>
      <c r="J113" s="18">
        <f t="shared" si="18"/>
        <v>44.444444444444443</v>
      </c>
      <c r="K113" s="18">
        <f t="shared" si="19"/>
        <v>55.555555555555557</v>
      </c>
      <c r="L113" s="17">
        <f t="shared" si="20"/>
        <v>100</v>
      </c>
      <c r="N113" s="17" t="s">
        <v>184</v>
      </c>
      <c r="O113" s="18">
        <f t="shared" si="21"/>
        <v>0</v>
      </c>
      <c r="P113" s="18">
        <f t="shared" si="22"/>
        <v>3.349312344309309E-2</v>
      </c>
      <c r="Q113" s="18">
        <f t="shared" si="23"/>
        <v>1.3769837171675445E-2</v>
      </c>
      <c r="R113" s="18">
        <f t="shared" si="24"/>
        <v>1.6589097276623197E-2</v>
      </c>
      <c r="S113" s="3"/>
      <c r="T113" s="3"/>
      <c r="U113" s="16">
        <v>109</v>
      </c>
      <c r="V113" s="15">
        <f t="shared" si="15"/>
        <v>8</v>
      </c>
      <c r="W113" s="20">
        <f t="shared" si="25"/>
        <v>8.0108999999999995</v>
      </c>
      <c r="X113" s="20">
        <f t="shared" si="26"/>
        <v>108</v>
      </c>
      <c r="Y113" s="20" t="str">
        <f t="shared" si="27"/>
        <v>Portugal</v>
      </c>
      <c r="Z113" s="20">
        <f t="shared" si="16"/>
        <v>8</v>
      </c>
      <c r="AA113" s="3"/>
    </row>
    <row r="114" spans="1:27" x14ac:dyDescent="0.35">
      <c r="A114" s="16">
        <v>110</v>
      </c>
      <c r="B114" s="17" t="s">
        <v>10</v>
      </c>
      <c r="C114" s="17">
        <v>2.5</v>
      </c>
      <c r="D114" s="17">
        <v>9</v>
      </c>
      <c r="E114" s="17">
        <v>6</v>
      </c>
      <c r="F114" s="17">
        <v>17.5</v>
      </c>
      <c r="H114" s="17" t="s">
        <v>10</v>
      </c>
      <c r="I114" s="18">
        <f t="shared" si="17"/>
        <v>14.285714285714285</v>
      </c>
      <c r="J114" s="18">
        <f t="shared" si="18"/>
        <v>51.428571428571423</v>
      </c>
      <c r="K114" s="18">
        <f t="shared" si="19"/>
        <v>34.285714285714285</v>
      </c>
      <c r="L114" s="17">
        <f t="shared" si="20"/>
        <v>100</v>
      </c>
      <c r="N114" s="17" t="s">
        <v>10</v>
      </c>
      <c r="O114" s="18">
        <f t="shared" si="21"/>
        <v>2.0838542969075603E-2</v>
      </c>
      <c r="P114" s="18">
        <f t="shared" si="22"/>
        <v>3.7679763873479724E-2</v>
      </c>
      <c r="Q114" s="18">
        <f t="shared" si="23"/>
        <v>8.2619023030052665E-3</v>
      </c>
      <c r="R114" s="18">
        <f t="shared" si="24"/>
        <v>1.6128289018939219E-2</v>
      </c>
      <c r="S114" s="3"/>
      <c r="T114" s="3"/>
      <c r="U114" s="16">
        <v>110</v>
      </c>
      <c r="V114" s="15">
        <f t="shared" si="15"/>
        <v>9</v>
      </c>
      <c r="W114" s="20">
        <f t="shared" si="25"/>
        <v>9.0109999999999992</v>
      </c>
      <c r="X114" s="20">
        <f t="shared" si="26"/>
        <v>104</v>
      </c>
      <c r="Y114" s="20" t="str">
        <f t="shared" si="27"/>
        <v>PNG</v>
      </c>
      <c r="Z114" s="20">
        <f t="shared" si="16"/>
        <v>8</v>
      </c>
      <c r="AA114" s="3"/>
    </row>
    <row r="115" spans="1:27" x14ac:dyDescent="0.35">
      <c r="A115" s="16">
        <v>111</v>
      </c>
      <c r="B115" s="17" t="s">
        <v>101</v>
      </c>
      <c r="C115" s="17">
        <v>2.5</v>
      </c>
      <c r="D115" s="17">
        <v>15</v>
      </c>
      <c r="E115" s="17">
        <v>0</v>
      </c>
      <c r="F115" s="17">
        <v>17.5</v>
      </c>
      <c r="H115" s="17" t="s">
        <v>101</v>
      </c>
      <c r="I115" s="18">
        <f t="shared" si="17"/>
        <v>14.285714285714285</v>
      </c>
      <c r="J115" s="18">
        <f t="shared" si="18"/>
        <v>85.714285714285708</v>
      </c>
      <c r="K115" s="18">
        <f t="shared" si="19"/>
        <v>0</v>
      </c>
      <c r="L115" s="17">
        <f t="shared" si="20"/>
        <v>100</v>
      </c>
      <c r="N115" s="17" t="s">
        <v>101</v>
      </c>
      <c r="O115" s="18">
        <f t="shared" si="21"/>
        <v>2.0838542969075603E-2</v>
      </c>
      <c r="P115" s="18">
        <f t="shared" si="22"/>
        <v>6.2799606455799545E-2</v>
      </c>
      <c r="Q115" s="18">
        <f t="shared" si="23"/>
        <v>0</v>
      </c>
      <c r="R115" s="18">
        <f t="shared" si="24"/>
        <v>1.6128289018939219E-2</v>
      </c>
      <c r="S115" s="3"/>
      <c r="T115" s="3"/>
      <c r="U115" s="16">
        <v>111</v>
      </c>
      <c r="V115" s="15">
        <f t="shared" si="15"/>
        <v>15</v>
      </c>
      <c r="W115" s="20">
        <f t="shared" si="25"/>
        <v>15.011100000000001</v>
      </c>
      <c r="X115" s="20">
        <f t="shared" si="26"/>
        <v>81</v>
      </c>
      <c r="Y115" s="20" t="str">
        <f t="shared" si="27"/>
        <v>Tunisia</v>
      </c>
      <c r="Z115" s="20">
        <f t="shared" si="16"/>
        <v>7</v>
      </c>
      <c r="AA115" s="3"/>
    </row>
    <row r="116" spans="1:27" x14ac:dyDescent="0.35">
      <c r="A116" s="16">
        <v>112</v>
      </c>
      <c r="B116" s="17" t="s">
        <v>47</v>
      </c>
      <c r="C116" s="17"/>
      <c r="D116" s="17">
        <v>12</v>
      </c>
      <c r="E116" s="17">
        <v>5</v>
      </c>
      <c r="F116" s="17">
        <v>17</v>
      </c>
      <c r="H116" s="17" t="s">
        <v>47</v>
      </c>
      <c r="I116" s="18">
        <f t="shared" si="17"/>
        <v>0</v>
      </c>
      <c r="J116" s="18">
        <f t="shared" si="18"/>
        <v>70.588235294117652</v>
      </c>
      <c r="K116" s="18">
        <f t="shared" si="19"/>
        <v>29.411764705882355</v>
      </c>
      <c r="L116" s="17">
        <f t="shared" si="20"/>
        <v>100</v>
      </c>
      <c r="N116" s="17" t="s">
        <v>47</v>
      </c>
      <c r="O116" s="18">
        <f t="shared" si="21"/>
        <v>0</v>
      </c>
      <c r="P116" s="18">
        <f t="shared" si="22"/>
        <v>5.0239685164639634E-2</v>
      </c>
      <c r="Q116" s="18">
        <f t="shared" si="23"/>
        <v>6.8849185858377224E-3</v>
      </c>
      <c r="R116" s="18">
        <f t="shared" si="24"/>
        <v>1.566748076125524E-2</v>
      </c>
      <c r="S116" s="3"/>
      <c r="T116" s="3"/>
      <c r="U116" s="16">
        <v>112</v>
      </c>
      <c r="V116" s="15">
        <f t="shared" si="15"/>
        <v>12</v>
      </c>
      <c r="W116" s="20">
        <f t="shared" si="25"/>
        <v>12.011200000000001</v>
      </c>
      <c r="X116" s="20">
        <f t="shared" si="26"/>
        <v>90</v>
      </c>
      <c r="Y116" s="20" t="str">
        <f t="shared" si="27"/>
        <v>Guatemala</v>
      </c>
      <c r="Z116" s="20">
        <f t="shared" si="16"/>
        <v>7</v>
      </c>
      <c r="AA116" s="3"/>
    </row>
    <row r="117" spans="1:27" x14ac:dyDescent="0.35">
      <c r="A117" s="16">
        <v>113</v>
      </c>
      <c r="B117" s="17" t="s">
        <v>489</v>
      </c>
      <c r="C117" s="17"/>
      <c r="D117" s="17">
        <v>14</v>
      </c>
      <c r="E117" s="17">
        <v>2.5</v>
      </c>
      <c r="F117" s="17">
        <v>16.5</v>
      </c>
      <c r="H117" s="17" t="s">
        <v>489</v>
      </c>
      <c r="I117" s="18">
        <f t="shared" si="17"/>
        <v>0</v>
      </c>
      <c r="J117" s="18">
        <f t="shared" si="18"/>
        <v>84.848484848484844</v>
      </c>
      <c r="K117" s="18">
        <f t="shared" si="19"/>
        <v>15.151515151515152</v>
      </c>
      <c r="L117" s="17">
        <f t="shared" si="20"/>
        <v>100</v>
      </c>
      <c r="N117" s="17" t="s">
        <v>489</v>
      </c>
      <c r="O117" s="18">
        <f t="shared" si="21"/>
        <v>0</v>
      </c>
      <c r="P117" s="18">
        <f t="shared" si="22"/>
        <v>5.8612966025412903E-2</v>
      </c>
      <c r="Q117" s="18">
        <f t="shared" si="23"/>
        <v>3.4424592929188612E-3</v>
      </c>
      <c r="R117" s="18">
        <f t="shared" si="24"/>
        <v>1.5206672503571264E-2</v>
      </c>
      <c r="S117" s="3"/>
      <c r="T117" s="3"/>
      <c r="U117" s="16">
        <v>113</v>
      </c>
      <c r="V117" s="15">
        <f t="shared" si="15"/>
        <v>14</v>
      </c>
      <c r="W117" s="20">
        <f t="shared" si="25"/>
        <v>14.0113</v>
      </c>
      <c r="X117" s="20">
        <f t="shared" si="26"/>
        <v>83</v>
      </c>
      <c r="Y117" s="20" t="str">
        <f t="shared" si="27"/>
        <v>Timor-Leste</v>
      </c>
      <c r="Z117" s="20">
        <f t="shared" si="16"/>
        <v>7</v>
      </c>
      <c r="AA117" s="3"/>
    </row>
    <row r="118" spans="1:27" x14ac:dyDescent="0.35">
      <c r="A118" s="16">
        <v>114</v>
      </c>
      <c r="B118" s="17" t="s">
        <v>16</v>
      </c>
      <c r="C118" s="17"/>
      <c r="D118" s="17">
        <v>8</v>
      </c>
      <c r="E118" s="17">
        <v>8</v>
      </c>
      <c r="F118" s="17">
        <v>16</v>
      </c>
      <c r="H118" s="17" t="s">
        <v>16</v>
      </c>
      <c r="I118" s="18">
        <f t="shared" si="17"/>
        <v>0</v>
      </c>
      <c r="J118" s="18">
        <f t="shared" si="18"/>
        <v>50</v>
      </c>
      <c r="K118" s="18">
        <f t="shared" si="19"/>
        <v>50</v>
      </c>
      <c r="L118" s="17">
        <f t="shared" si="20"/>
        <v>100</v>
      </c>
      <c r="N118" s="17" t="s">
        <v>16</v>
      </c>
      <c r="O118" s="18">
        <f t="shared" si="21"/>
        <v>0</v>
      </c>
      <c r="P118" s="18">
        <f t="shared" si="22"/>
        <v>3.349312344309309E-2</v>
      </c>
      <c r="Q118" s="18">
        <f t="shared" si="23"/>
        <v>1.1015869737340356E-2</v>
      </c>
      <c r="R118" s="18">
        <f t="shared" si="24"/>
        <v>1.4745864245887285E-2</v>
      </c>
      <c r="S118" s="3"/>
      <c r="T118" s="3"/>
      <c r="U118" s="16">
        <v>114</v>
      </c>
      <c r="V118" s="15">
        <f t="shared" si="15"/>
        <v>8</v>
      </c>
      <c r="W118" s="20">
        <f t="shared" si="25"/>
        <v>8.0114000000000001</v>
      </c>
      <c r="X118" s="20">
        <f t="shared" si="26"/>
        <v>107</v>
      </c>
      <c r="Y118" s="20" t="str">
        <f t="shared" si="27"/>
        <v>Cyprus</v>
      </c>
      <c r="Z118" s="20">
        <f t="shared" si="16"/>
        <v>7</v>
      </c>
      <c r="AA118" s="3"/>
    </row>
    <row r="119" spans="1:27" x14ac:dyDescent="0.35">
      <c r="A119" s="16">
        <v>115</v>
      </c>
      <c r="B119" s="17" t="s">
        <v>170</v>
      </c>
      <c r="C119" s="17">
        <v>0</v>
      </c>
      <c r="D119" s="17">
        <v>13</v>
      </c>
      <c r="E119" s="17">
        <v>2.5</v>
      </c>
      <c r="F119" s="17">
        <v>15.5</v>
      </c>
      <c r="H119" s="17" t="s">
        <v>170</v>
      </c>
      <c r="I119" s="18">
        <f t="shared" si="17"/>
        <v>0</v>
      </c>
      <c r="J119" s="18">
        <f t="shared" si="18"/>
        <v>83.870967741935488</v>
      </c>
      <c r="K119" s="18">
        <f t="shared" si="19"/>
        <v>16.129032258064516</v>
      </c>
      <c r="L119" s="17">
        <f t="shared" si="20"/>
        <v>100</v>
      </c>
      <c r="N119" s="17" t="s">
        <v>170</v>
      </c>
      <c r="O119" s="18">
        <f t="shared" si="21"/>
        <v>0</v>
      </c>
      <c r="P119" s="18">
        <f t="shared" si="22"/>
        <v>5.4426325595026276E-2</v>
      </c>
      <c r="Q119" s="18">
        <f t="shared" si="23"/>
        <v>3.4424592929188612E-3</v>
      </c>
      <c r="R119" s="18">
        <f t="shared" si="24"/>
        <v>1.428505598820331E-2</v>
      </c>
      <c r="S119" s="3"/>
      <c r="T119" s="3"/>
      <c r="U119" s="16">
        <v>115</v>
      </c>
      <c r="V119" s="15">
        <f t="shared" si="15"/>
        <v>13</v>
      </c>
      <c r="W119" s="20">
        <f t="shared" si="25"/>
        <v>13.0115</v>
      </c>
      <c r="X119" s="20">
        <f t="shared" si="26"/>
        <v>86</v>
      </c>
      <c r="Y119" s="20" t="str">
        <f t="shared" si="27"/>
        <v>Zambia</v>
      </c>
      <c r="Z119" s="20">
        <f t="shared" si="16"/>
        <v>7</v>
      </c>
      <c r="AA119" s="3"/>
    </row>
    <row r="120" spans="1:27" x14ac:dyDescent="0.35">
      <c r="A120" s="16">
        <v>116</v>
      </c>
      <c r="B120" s="17" t="s">
        <v>60</v>
      </c>
      <c r="C120" s="17">
        <v>0</v>
      </c>
      <c r="D120" s="17">
        <v>9</v>
      </c>
      <c r="E120" s="17">
        <v>6</v>
      </c>
      <c r="F120" s="17">
        <v>15</v>
      </c>
      <c r="H120" s="17" t="s">
        <v>60</v>
      </c>
      <c r="I120" s="18">
        <f t="shared" si="17"/>
        <v>0</v>
      </c>
      <c r="J120" s="18">
        <f t="shared" si="18"/>
        <v>60</v>
      </c>
      <c r="K120" s="18">
        <f t="shared" si="19"/>
        <v>40</v>
      </c>
      <c r="L120" s="17">
        <f t="shared" si="20"/>
        <v>100</v>
      </c>
      <c r="N120" s="17" t="s">
        <v>60</v>
      </c>
      <c r="O120" s="18">
        <f t="shared" si="21"/>
        <v>0</v>
      </c>
      <c r="P120" s="18">
        <f t="shared" si="22"/>
        <v>3.7679763873479724E-2</v>
      </c>
      <c r="Q120" s="18">
        <f t="shared" si="23"/>
        <v>8.2619023030052665E-3</v>
      </c>
      <c r="R120" s="18">
        <f t="shared" si="24"/>
        <v>1.3824247730519332E-2</v>
      </c>
      <c r="S120" s="3"/>
      <c r="T120" s="3"/>
      <c r="U120" s="16">
        <v>116</v>
      </c>
      <c r="V120" s="15">
        <f t="shared" si="15"/>
        <v>9</v>
      </c>
      <c r="W120" s="20">
        <f t="shared" si="25"/>
        <v>9.0115999999999996</v>
      </c>
      <c r="X120" s="20">
        <f t="shared" si="26"/>
        <v>103</v>
      </c>
      <c r="Y120" s="20" t="str">
        <f t="shared" si="27"/>
        <v>Uzbekistan</v>
      </c>
      <c r="Z120" s="20">
        <f t="shared" si="16"/>
        <v>7</v>
      </c>
      <c r="AA120" s="3"/>
    </row>
    <row r="121" spans="1:27" x14ac:dyDescent="0.35">
      <c r="A121" s="16">
        <v>117</v>
      </c>
      <c r="B121" s="17" t="s">
        <v>50</v>
      </c>
      <c r="C121" s="17"/>
      <c r="D121" s="17">
        <v>9</v>
      </c>
      <c r="E121" s="17">
        <v>5</v>
      </c>
      <c r="F121" s="17">
        <v>14</v>
      </c>
      <c r="H121" s="17" t="s">
        <v>50</v>
      </c>
      <c r="I121" s="18">
        <f t="shared" si="17"/>
        <v>0</v>
      </c>
      <c r="J121" s="18">
        <f t="shared" si="18"/>
        <v>64.285714285714292</v>
      </c>
      <c r="K121" s="18">
        <f t="shared" si="19"/>
        <v>35.714285714285715</v>
      </c>
      <c r="L121" s="17">
        <f t="shared" si="20"/>
        <v>100</v>
      </c>
      <c r="N121" s="17" t="s">
        <v>50</v>
      </c>
      <c r="O121" s="18">
        <f t="shared" si="21"/>
        <v>0</v>
      </c>
      <c r="P121" s="18">
        <f t="shared" si="22"/>
        <v>3.7679763873479724E-2</v>
      </c>
      <c r="Q121" s="18">
        <f t="shared" si="23"/>
        <v>6.8849185858377224E-3</v>
      </c>
      <c r="R121" s="18">
        <f t="shared" si="24"/>
        <v>1.2902631215151375E-2</v>
      </c>
      <c r="S121" s="3"/>
      <c r="T121" s="3"/>
      <c r="U121" s="16">
        <v>117</v>
      </c>
      <c r="V121" s="15">
        <f t="shared" si="15"/>
        <v>9</v>
      </c>
      <c r="W121" s="20">
        <f t="shared" si="25"/>
        <v>9.0116999999999994</v>
      </c>
      <c r="X121" s="20">
        <f t="shared" si="26"/>
        <v>102</v>
      </c>
      <c r="Y121" s="20" t="str">
        <f t="shared" si="27"/>
        <v>Vanuatu</v>
      </c>
      <c r="Z121" s="20">
        <f t="shared" si="16"/>
        <v>6</v>
      </c>
      <c r="AA121" s="3"/>
    </row>
    <row r="122" spans="1:27" x14ac:dyDescent="0.35">
      <c r="A122" s="16">
        <v>118</v>
      </c>
      <c r="B122" s="17" t="s">
        <v>526</v>
      </c>
      <c r="C122" s="17">
        <v>13</v>
      </c>
      <c r="D122" s="17"/>
      <c r="E122" s="17"/>
      <c r="F122" s="17">
        <v>13</v>
      </c>
      <c r="H122" s="17" t="s">
        <v>526</v>
      </c>
      <c r="I122" s="18">
        <f t="shared" si="17"/>
        <v>100</v>
      </c>
      <c r="J122" s="18">
        <f t="shared" si="18"/>
        <v>0</v>
      </c>
      <c r="K122" s="18">
        <f t="shared" si="19"/>
        <v>0</v>
      </c>
      <c r="L122" s="17">
        <f t="shared" si="20"/>
        <v>100</v>
      </c>
      <c r="N122" s="17" t="s">
        <v>526</v>
      </c>
      <c r="O122" s="18">
        <f t="shared" si="21"/>
        <v>0.10836042343919314</v>
      </c>
      <c r="P122" s="18">
        <f t="shared" si="22"/>
        <v>0</v>
      </c>
      <c r="Q122" s="18">
        <f t="shared" si="23"/>
        <v>0</v>
      </c>
      <c r="R122" s="18">
        <f t="shared" si="24"/>
        <v>1.198101469978342E-2</v>
      </c>
      <c r="S122" s="3"/>
      <c r="T122" s="3"/>
      <c r="U122" s="16">
        <v>118</v>
      </c>
      <c r="V122" s="15">
        <f t="shared" si="15"/>
        <v>0</v>
      </c>
      <c r="W122" s="20">
        <f t="shared" si="25"/>
        <v>1.18E-2</v>
      </c>
      <c r="X122" s="20">
        <f t="shared" si="26"/>
        <v>206</v>
      </c>
      <c r="Y122" s="20" t="str">
        <f t="shared" si="27"/>
        <v>Kosovo</v>
      </c>
      <c r="Z122" s="20">
        <f t="shared" si="16"/>
        <v>6</v>
      </c>
      <c r="AA122" s="3"/>
    </row>
    <row r="123" spans="1:27" x14ac:dyDescent="0.35">
      <c r="A123" s="16">
        <v>119</v>
      </c>
      <c r="B123" s="17" t="s">
        <v>141</v>
      </c>
      <c r="C123" s="17">
        <v>2.5</v>
      </c>
      <c r="D123" s="17">
        <v>8</v>
      </c>
      <c r="E123" s="17">
        <v>2.5</v>
      </c>
      <c r="F123" s="17">
        <v>13</v>
      </c>
      <c r="H123" s="17" t="s">
        <v>141</v>
      </c>
      <c r="I123" s="18">
        <f t="shared" si="17"/>
        <v>19.230769230769234</v>
      </c>
      <c r="J123" s="18">
        <f t="shared" si="18"/>
        <v>61.53846153846154</v>
      </c>
      <c r="K123" s="18">
        <f t="shared" si="19"/>
        <v>19.230769230769234</v>
      </c>
      <c r="L123" s="17">
        <f t="shared" si="20"/>
        <v>100</v>
      </c>
      <c r="N123" s="17" t="s">
        <v>141</v>
      </c>
      <c r="O123" s="18">
        <f t="shared" si="21"/>
        <v>2.0838542969075603E-2</v>
      </c>
      <c r="P123" s="18">
        <f t="shared" si="22"/>
        <v>3.349312344309309E-2</v>
      </c>
      <c r="Q123" s="18">
        <f t="shared" si="23"/>
        <v>3.4424592929188612E-3</v>
      </c>
      <c r="R123" s="18">
        <f t="shared" si="24"/>
        <v>1.198101469978342E-2</v>
      </c>
      <c r="S123" s="3"/>
      <c r="T123" s="3"/>
      <c r="U123" s="16">
        <v>119</v>
      </c>
      <c r="V123" s="15">
        <f t="shared" si="15"/>
        <v>8</v>
      </c>
      <c r="W123" s="20">
        <f t="shared" si="25"/>
        <v>8.0119000000000007</v>
      </c>
      <c r="X123" s="20">
        <f t="shared" si="26"/>
        <v>106</v>
      </c>
      <c r="Y123" s="20" t="str">
        <f t="shared" si="27"/>
        <v>Germany</v>
      </c>
      <c r="Z123" s="20">
        <f t="shared" si="16"/>
        <v>6</v>
      </c>
      <c r="AA123" s="3"/>
    </row>
    <row r="124" spans="1:27" x14ac:dyDescent="0.35">
      <c r="A124" s="16">
        <v>120</v>
      </c>
      <c r="B124" s="17" t="s">
        <v>486</v>
      </c>
      <c r="C124" s="17">
        <v>10</v>
      </c>
      <c r="D124" s="17">
        <v>2.5</v>
      </c>
      <c r="E124" s="17"/>
      <c r="F124" s="17">
        <v>12.5</v>
      </c>
      <c r="H124" s="17" t="s">
        <v>486</v>
      </c>
      <c r="I124" s="18">
        <f t="shared" si="17"/>
        <v>80</v>
      </c>
      <c r="J124" s="18">
        <f t="shared" si="18"/>
        <v>20</v>
      </c>
      <c r="K124" s="18">
        <f t="shared" si="19"/>
        <v>0</v>
      </c>
      <c r="L124" s="17">
        <f t="shared" si="20"/>
        <v>100</v>
      </c>
      <c r="N124" s="17" t="s">
        <v>486</v>
      </c>
      <c r="O124" s="18">
        <f t="shared" si="21"/>
        <v>8.335417187630241E-2</v>
      </c>
      <c r="P124" s="18">
        <f t="shared" si="22"/>
        <v>1.0466601075966591E-2</v>
      </c>
      <c r="Q124" s="18">
        <f t="shared" si="23"/>
        <v>0</v>
      </c>
      <c r="R124" s="18">
        <f t="shared" si="24"/>
        <v>1.1520206442099444E-2</v>
      </c>
      <c r="S124" s="3"/>
      <c r="T124" s="3"/>
      <c r="U124" s="16">
        <v>120</v>
      </c>
      <c r="V124" s="15">
        <f t="shared" si="15"/>
        <v>2.5</v>
      </c>
      <c r="W124" s="20">
        <f t="shared" si="25"/>
        <v>2.512</v>
      </c>
      <c r="X124" s="20">
        <f t="shared" si="26"/>
        <v>186</v>
      </c>
      <c r="Y124" s="20" t="str">
        <f t="shared" si="27"/>
        <v>Moldova</v>
      </c>
      <c r="Z124" s="20">
        <f t="shared" si="16"/>
        <v>6</v>
      </c>
      <c r="AA124" s="3"/>
    </row>
    <row r="125" spans="1:27" x14ac:dyDescent="0.35">
      <c r="A125" s="16">
        <v>121</v>
      </c>
      <c r="B125" s="17" t="s">
        <v>27</v>
      </c>
      <c r="C125" s="17"/>
      <c r="D125" s="17">
        <v>0</v>
      </c>
      <c r="E125" s="17">
        <v>12</v>
      </c>
      <c r="F125" s="17">
        <v>12</v>
      </c>
      <c r="H125" s="17" t="s">
        <v>27</v>
      </c>
      <c r="I125" s="18">
        <f t="shared" si="17"/>
        <v>0</v>
      </c>
      <c r="J125" s="18">
        <f t="shared" si="18"/>
        <v>0</v>
      </c>
      <c r="K125" s="18">
        <f t="shared" si="19"/>
        <v>100</v>
      </c>
      <c r="L125" s="17">
        <f t="shared" si="20"/>
        <v>100</v>
      </c>
      <c r="N125" s="17" t="s">
        <v>27</v>
      </c>
      <c r="O125" s="18">
        <f t="shared" si="21"/>
        <v>0</v>
      </c>
      <c r="P125" s="18">
        <f t="shared" si="22"/>
        <v>0</v>
      </c>
      <c r="Q125" s="18">
        <f t="shared" si="23"/>
        <v>1.6523804606010533E-2</v>
      </c>
      <c r="R125" s="18">
        <f t="shared" si="24"/>
        <v>1.1059398184415465E-2</v>
      </c>
      <c r="S125" s="3"/>
      <c r="T125" s="3"/>
      <c r="U125" s="16">
        <v>121</v>
      </c>
      <c r="V125" s="15">
        <f t="shared" si="15"/>
        <v>0</v>
      </c>
      <c r="W125" s="20">
        <f t="shared" si="25"/>
        <v>1.2100000000000001E-2</v>
      </c>
      <c r="X125" s="20">
        <f t="shared" si="26"/>
        <v>205</v>
      </c>
      <c r="Y125" s="20" t="str">
        <f t="shared" si="27"/>
        <v>Libya</v>
      </c>
      <c r="Z125" s="20">
        <f t="shared" si="16"/>
        <v>6</v>
      </c>
      <c r="AA125" s="3"/>
    </row>
    <row r="126" spans="1:27" x14ac:dyDescent="0.35">
      <c r="A126" s="16">
        <v>122</v>
      </c>
      <c r="B126" s="17" t="s">
        <v>49</v>
      </c>
      <c r="C126" s="17">
        <v>2.5</v>
      </c>
      <c r="D126" s="17">
        <v>7</v>
      </c>
      <c r="E126" s="17">
        <v>2.5</v>
      </c>
      <c r="F126" s="17">
        <v>12</v>
      </c>
      <c r="H126" s="17" t="s">
        <v>49</v>
      </c>
      <c r="I126" s="18">
        <f t="shared" si="17"/>
        <v>20.833333333333336</v>
      </c>
      <c r="J126" s="18">
        <f t="shared" si="18"/>
        <v>58.333333333333336</v>
      </c>
      <c r="K126" s="18">
        <f t="shared" si="19"/>
        <v>20.833333333333336</v>
      </c>
      <c r="L126" s="17">
        <f t="shared" si="20"/>
        <v>100</v>
      </c>
      <c r="N126" s="17" t="s">
        <v>49</v>
      </c>
      <c r="O126" s="18">
        <f t="shared" si="21"/>
        <v>2.0838542969075603E-2</v>
      </c>
      <c r="P126" s="18">
        <f t="shared" si="22"/>
        <v>2.9306483012706452E-2</v>
      </c>
      <c r="Q126" s="18">
        <f t="shared" si="23"/>
        <v>3.4424592929188612E-3</v>
      </c>
      <c r="R126" s="18">
        <f t="shared" si="24"/>
        <v>1.1059398184415465E-2</v>
      </c>
      <c r="S126" s="3"/>
      <c r="T126" s="3"/>
      <c r="U126" s="16">
        <v>122</v>
      </c>
      <c r="V126" s="15">
        <f t="shared" si="15"/>
        <v>7</v>
      </c>
      <c r="W126" s="20">
        <f t="shared" si="25"/>
        <v>7.0122</v>
      </c>
      <c r="X126" s="20">
        <f t="shared" si="26"/>
        <v>114</v>
      </c>
      <c r="Y126" s="20" t="str">
        <f t="shared" si="27"/>
        <v>Macau</v>
      </c>
      <c r="Z126" s="20">
        <f t="shared" si="16"/>
        <v>6</v>
      </c>
      <c r="AA126" s="3"/>
    </row>
    <row r="127" spans="1:27" x14ac:dyDescent="0.35">
      <c r="A127" s="16">
        <v>123</v>
      </c>
      <c r="B127" s="17" t="s">
        <v>76</v>
      </c>
      <c r="C127" s="17"/>
      <c r="D127" s="17">
        <v>12</v>
      </c>
      <c r="E127" s="17">
        <v>0</v>
      </c>
      <c r="F127" s="17">
        <v>12</v>
      </c>
      <c r="H127" s="17" t="s">
        <v>76</v>
      </c>
      <c r="I127" s="18">
        <f t="shared" si="17"/>
        <v>0</v>
      </c>
      <c r="J127" s="18">
        <f t="shared" si="18"/>
        <v>100</v>
      </c>
      <c r="K127" s="18">
        <f t="shared" si="19"/>
        <v>0</v>
      </c>
      <c r="L127" s="17">
        <f t="shared" si="20"/>
        <v>100</v>
      </c>
      <c r="N127" s="17" t="s">
        <v>76</v>
      </c>
      <c r="O127" s="18">
        <f t="shared" si="21"/>
        <v>0</v>
      </c>
      <c r="P127" s="18">
        <f t="shared" si="22"/>
        <v>5.0239685164639634E-2</v>
      </c>
      <c r="Q127" s="18">
        <f t="shared" si="23"/>
        <v>0</v>
      </c>
      <c r="R127" s="18">
        <f t="shared" si="24"/>
        <v>1.1059398184415465E-2</v>
      </c>
      <c r="S127" s="3"/>
      <c r="T127" s="3"/>
      <c r="U127" s="16">
        <v>123</v>
      </c>
      <c r="V127" s="15">
        <f t="shared" si="15"/>
        <v>12</v>
      </c>
      <c r="W127" s="20">
        <f t="shared" si="25"/>
        <v>12.0123</v>
      </c>
      <c r="X127" s="20">
        <f t="shared" si="26"/>
        <v>89</v>
      </c>
      <c r="Y127" s="20" t="str">
        <f t="shared" si="27"/>
        <v>Oman</v>
      </c>
      <c r="Z127" s="20">
        <f t="shared" si="16"/>
        <v>6</v>
      </c>
      <c r="AA127" s="3"/>
    </row>
    <row r="128" spans="1:27" x14ac:dyDescent="0.35">
      <c r="A128" s="16">
        <v>124</v>
      </c>
      <c r="B128" s="17" t="s">
        <v>169</v>
      </c>
      <c r="C128" s="17">
        <v>2.5</v>
      </c>
      <c r="D128" s="17">
        <v>7</v>
      </c>
      <c r="E128" s="17">
        <v>2.5</v>
      </c>
      <c r="F128" s="17">
        <v>12</v>
      </c>
      <c r="H128" s="17" t="s">
        <v>169</v>
      </c>
      <c r="I128" s="18">
        <f t="shared" si="17"/>
        <v>20.833333333333336</v>
      </c>
      <c r="J128" s="18">
        <f t="shared" si="18"/>
        <v>58.333333333333336</v>
      </c>
      <c r="K128" s="18">
        <f t="shared" si="19"/>
        <v>20.833333333333336</v>
      </c>
      <c r="L128" s="17">
        <f t="shared" si="20"/>
        <v>100</v>
      </c>
      <c r="N128" s="17" t="s">
        <v>169</v>
      </c>
      <c r="O128" s="18">
        <f t="shared" si="21"/>
        <v>2.0838542969075603E-2</v>
      </c>
      <c r="P128" s="18">
        <f t="shared" si="22"/>
        <v>2.9306483012706452E-2</v>
      </c>
      <c r="Q128" s="18">
        <f t="shared" si="23"/>
        <v>3.4424592929188612E-3</v>
      </c>
      <c r="R128" s="18">
        <f t="shared" si="24"/>
        <v>1.1059398184415465E-2</v>
      </c>
      <c r="S128" s="3"/>
      <c r="T128" s="3"/>
      <c r="U128" s="16">
        <v>124</v>
      </c>
      <c r="V128" s="15">
        <f t="shared" si="15"/>
        <v>7</v>
      </c>
      <c r="W128" s="20">
        <f t="shared" si="25"/>
        <v>7.0124000000000004</v>
      </c>
      <c r="X128" s="20">
        <f t="shared" si="26"/>
        <v>113</v>
      </c>
      <c r="Y128" s="20" t="str">
        <f t="shared" si="27"/>
        <v>Mongolia</v>
      </c>
      <c r="Z128" s="20">
        <f t="shared" si="16"/>
        <v>6</v>
      </c>
      <c r="AA128" s="3"/>
    </row>
    <row r="129" spans="1:27" x14ac:dyDescent="0.35">
      <c r="A129" s="16">
        <v>125</v>
      </c>
      <c r="B129" s="17" t="s">
        <v>22</v>
      </c>
      <c r="C129" s="17">
        <v>0</v>
      </c>
      <c r="D129" s="17">
        <v>9</v>
      </c>
      <c r="E129" s="17">
        <v>2.5</v>
      </c>
      <c r="F129" s="17">
        <v>11.5</v>
      </c>
      <c r="H129" s="17" t="s">
        <v>22</v>
      </c>
      <c r="I129" s="18">
        <f t="shared" si="17"/>
        <v>0</v>
      </c>
      <c r="J129" s="18">
        <f t="shared" si="18"/>
        <v>78.260869565217391</v>
      </c>
      <c r="K129" s="18">
        <f t="shared" si="19"/>
        <v>21.739130434782609</v>
      </c>
      <c r="L129" s="17">
        <f t="shared" si="20"/>
        <v>100</v>
      </c>
      <c r="N129" s="17" t="s">
        <v>22</v>
      </c>
      <c r="O129" s="18">
        <f t="shared" si="21"/>
        <v>0</v>
      </c>
      <c r="P129" s="18">
        <f t="shared" si="22"/>
        <v>3.7679763873479724E-2</v>
      </c>
      <c r="Q129" s="18">
        <f t="shared" si="23"/>
        <v>3.4424592929188612E-3</v>
      </c>
      <c r="R129" s="18">
        <f t="shared" si="24"/>
        <v>1.0598589926731487E-2</v>
      </c>
      <c r="S129" s="3"/>
      <c r="T129" s="3"/>
      <c r="U129" s="16">
        <v>125</v>
      </c>
      <c r="V129" s="15">
        <f t="shared" si="15"/>
        <v>9</v>
      </c>
      <c r="W129" s="20">
        <f t="shared" si="25"/>
        <v>9.0124999999999993</v>
      </c>
      <c r="X129" s="20">
        <f t="shared" si="26"/>
        <v>101</v>
      </c>
      <c r="Y129" s="20" t="str">
        <f t="shared" si="27"/>
        <v>Germany, Fed Rep</v>
      </c>
      <c r="Z129" s="20">
        <f t="shared" si="16"/>
        <v>5</v>
      </c>
      <c r="AA129" s="3"/>
    </row>
    <row r="130" spans="1:27" x14ac:dyDescent="0.35">
      <c r="A130" s="16">
        <v>126</v>
      </c>
      <c r="B130" s="17" t="s">
        <v>103</v>
      </c>
      <c r="C130" s="17"/>
      <c r="D130" s="17">
        <v>9</v>
      </c>
      <c r="E130" s="17">
        <v>2.5</v>
      </c>
      <c r="F130" s="17">
        <v>11.5</v>
      </c>
      <c r="H130" s="17" t="s">
        <v>103</v>
      </c>
      <c r="I130" s="18">
        <f t="shared" si="17"/>
        <v>0</v>
      </c>
      <c r="J130" s="18">
        <f t="shared" si="18"/>
        <v>78.260869565217391</v>
      </c>
      <c r="K130" s="18">
        <f t="shared" si="19"/>
        <v>21.739130434782609</v>
      </c>
      <c r="L130" s="17">
        <f t="shared" si="20"/>
        <v>100</v>
      </c>
      <c r="N130" s="17" t="s">
        <v>103</v>
      </c>
      <c r="O130" s="18">
        <f t="shared" si="21"/>
        <v>0</v>
      </c>
      <c r="P130" s="18">
        <f t="shared" si="22"/>
        <v>3.7679763873479724E-2</v>
      </c>
      <c r="Q130" s="18">
        <f t="shared" si="23"/>
        <v>3.4424592929188612E-3</v>
      </c>
      <c r="R130" s="18">
        <f t="shared" si="24"/>
        <v>1.0598589926731487E-2</v>
      </c>
      <c r="S130" s="3"/>
      <c r="T130" s="3"/>
      <c r="U130" s="16">
        <v>126</v>
      </c>
      <c r="V130" s="15">
        <f t="shared" si="15"/>
        <v>9</v>
      </c>
      <c r="W130" s="20">
        <f t="shared" si="25"/>
        <v>9.0126000000000008</v>
      </c>
      <c r="X130" s="20">
        <f t="shared" si="26"/>
        <v>100</v>
      </c>
      <c r="Y130" s="20" t="str">
        <f t="shared" si="27"/>
        <v>Paraguay</v>
      </c>
      <c r="Z130" s="20">
        <f t="shared" si="16"/>
        <v>5</v>
      </c>
      <c r="AA130" s="3"/>
    </row>
    <row r="131" spans="1:27" x14ac:dyDescent="0.35">
      <c r="A131" s="16">
        <v>127</v>
      </c>
      <c r="B131" s="17" t="s">
        <v>179</v>
      </c>
      <c r="C131" s="17"/>
      <c r="D131" s="17">
        <v>9</v>
      </c>
      <c r="E131" s="17">
        <v>2.5</v>
      </c>
      <c r="F131" s="17">
        <v>11.5</v>
      </c>
      <c r="H131" s="17" t="s">
        <v>179</v>
      </c>
      <c r="I131" s="18">
        <f t="shared" si="17"/>
        <v>0</v>
      </c>
      <c r="J131" s="18">
        <f t="shared" si="18"/>
        <v>78.260869565217391</v>
      </c>
      <c r="K131" s="18">
        <f t="shared" si="19"/>
        <v>21.739130434782609</v>
      </c>
      <c r="L131" s="17">
        <f t="shared" si="20"/>
        <v>100</v>
      </c>
      <c r="N131" s="17" t="s">
        <v>179</v>
      </c>
      <c r="O131" s="18">
        <f t="shared" si="21"/>
        <v>0</v>
      </c>
      <c r="P131" s="18">
        <f t="shared" si="22"/>
        <v>3.7679763873479724E-2</v>
      </c>
      <c r="Q131" s="18">
        <f t="shared" si="23"/>
        <v>3.4424592929188612E-3</v>
      </c>
      <c r="R131" s="18">
        <f t="shared" si="24"/>
        <v>1.0598589926731487E-2</v>
      </c>
      <c r="S131" s="3"/>
      <c r="T131" s="3"/>
      <c r="U131" s="16">
        <v>127</v>
      </c>
      <c r="V131" s="15">
        <f t="shared" si="15"/>
        <v>9</v>
      </c>
      <c r="W131" s="20">
        <f t="shared" si="25"/>
        <v>9.0127000000000006</v>
      </c>
      <c r="X131" s="20">
        <f t="shared" si="26"/>
        <v>99</v>
      </c>
      <c r="Y131" s="20" t="str">
        <f t="shared" si="27"/>
        <v>Jamaica</v>
      </c>
      <c r="Z131" s="20">
        <f t="shared" si="16"/>
        <v>5</v>
      </c>
      <c r="AA131" s="3"/>
    </row>
    <row r="132" spans="1:27" x14ac:dyDescent="0.35">
      <c r="A132" s="16">
        <v>128</v>
      </c>
      <c r="B132" s="17" t="s">
        <v>115</v>
      </c>
      <c r="C132" s="17">
        <v>2.5</v>
      </c>
      <c r="D132" s="17">
        <v>6</v>
      </c>
      <c r="E132" s="17">
        <v>2.5</v>
      </c>
      <c r="F132" s="17">
        <v>11</v>
      </c>
      <c r="H132" s="17" t="s">
        <v>115</v>
      </c>
      <c r="I132" s="18">
        <f t="shared" si="17"/>
        <v>22.727272727272727</v>
      </c>
      <c r="J132" s="18">
        <f t="shared" si="18"/>
        <v>54.54545454545454</v>
      </c>
      <c r="K132" s="18">
        <f t="shared" si="19"/>
        <v>22.727272727272727</v>
      </c>
      <c r="L132" s="17">
        <f t="shared" si="20"/>
        <v>100</v>
      </c>
      <c r="N132" s="17" t="s">
        <v>115</v>
      </c>
      <c r="O132" s="18">
        <f t="shared" si="21"/>
        <v>2.0838542969075603E-2</v>
      </c>
      <c r="P132" s="18">
        <f t="shared" si="22"/>
        <v>2.5119842582319817E-2</v>
      </c>
      <c r="Q132" s="18">
        <f t="shared" si="23"/>
        <v>3.4424592929188612E-3</v>
      </c>
      <c r="R132" s="18">
        <f t="shared" si="24"/>
        <v>1.013778166904751E-2</v>
      </c>
      <c r="S132" s="3"/>
      <c r="T132" s="3"/>
      <c r="U132" s="16">
        <v>128</v>
      </c>
      <c r="V132" s="15">
        <f t="shared" si="15"/>
        <v>6</v>
      </c>
      <c r="W132" s="20">
        <f t="shared" si="25"/>
        <v>6.0128000000000004</v>
      </c>
      <c r="X132" s="20">
        <f t="shared" si="26"/>
        <v>120</v>
      </c>
      <c r="Y132" s="20" t="str">
        <f t="shared" si="27"/>
        <v>Maldives</v>
      </c>
      <c r="Z132" s="20">
        <f t="shared" si="16"/>
        <v>5</v>
      </c>
      <c r="AA132" s="3"/>
    </row>
    <row r="133" spans="1:27" x14ac:dyDescent="0.35">
      <c r="A133" s="16">
        <v>129</v>
      </c>
      <c r="B133" s="17" t="s">
        <v>110</v>
      </c>
      <c r="C133" s="17"/>
      <c r="D133" s="17">
        <v>2.5</v>
      </c>
      <c r="E133" s="17">
        <v>8</v>
      </c>
      <c r="F133" s="17">
        <v>10.5</v>
      </c>
      <c r="H133" s="17" t="s">
        <v>110</v>
      </c>
      <c r="I133" s="18">
        <f t="shared" si="17"/>
        <v>0</v>
      </c>
      <c r="J133" s="18">
        <f t="shared" si="18"/>
        <v>23.809523809523807</v>
      </c>
      <c r="K133" s="18">
        <f t="shared" si="19"/>
        <v>76.19047619047619</v>
      </c>
      <c r="L133" s="17">
        <f t="shared" si="20"/>
        <v>100</v>
      </c>
      <c r="N133" s="17" t="s">
        <v>110</v>
      </c>
      <c r="O133" s="18">
        <f t="shared" si="21"/>
        <v>0</v>
      </c>
      <c r="P133" s="18">
        <f t="shared" si="22"/>
        <v>1.0466601075966591E-2</v>
      </c>
      <c r="Q133" s="18">
        <f t="shared" si="23"/>
        <v>1.1015869737340356E-2</v>
      </c>
      <c r="R133" s="18">
        <f t="shared" si="24"/>
        <v>9.676973411363532E-3</v>
      </c>
      <c r="S133" s="3"/>
      <c r="T133" s="3"/>
      <c r="U133" s="16">
        <v>129</v>
      </c>
      <c r="V133" s="15">
        <f t="shared" ref="V133:V196" si="28">VLOOKUP($U133,$A$5:$F$210,2+$V$3)</f>
        <v>2.5</v>
      </c>
      <c r="W133" s="20">
        <f t="shared" si="25"/>
        <v>2.5129000000000001</v>
      </c>
      <c r="X133" s="20">
        <f t="shared" si="26"/>
        <v>185</v>
      </c>
      <c r="Y133" s="20" t="str">
        <f t="shared" si="27"/>
        <v>New Zealand</v>
      </c>
      <c r="Z133" s="20">
        <f t="shared" ref="Z133:Z196" si="29">VLOOKUP(MATCH(U133,X$5:X$210,0),$A$5:$F$210,2+$V$3)</f>
        <v>5</v>
      </c>
      <c r="AA133" s="3"/>
    </row>
    <row r="134" spans="1:27" x14ac:dyDescent="0.35">
      <c r="A134" s="16">
        <v>130</v>
      </c>
      <c r="B134" s="17" t="s">
        <v>17</v>
      </c>
      <c r="C134" s="17">
        <v>2.5</v>
      </c>
      <c r="D134" s="17">
        <v>2.5</v>
      </c>
      <c r="E134" s="17">
        <v>5</v>
      </c>
      <c r="F134" s="17">
        <v>10</v>
      </c>
      <c r="H134" s="17" t="s">
        <v>17</v>
      </c>
      <c r="I134" s="18">
        <f t="shared" ref="I134:I197" si="30">C134/$F134*100</f>
        <v>25</v>
      </c>
      <c r="J134" s="18">
        <f t="shared" ref="J134:J197" si="31">D134/$F134*100</f>
        <v>25</v>
      </c>
      <c r="K134" s="18">
        <f t="shared" ref="K134:K197" si="32">E134/$F134*100</f>
        <v>50</v>
      </c>
      <c r="L134" s="17">
        <f t="shared" ref="L134:L197" si="33">F134/$F134*100</f>
        <v>100</v>
      </c>
      <c r="N134" s="17" t="s">
        <v>17</v>
      </c>
      <c r="O134" s="18">
        <f t="shared" ref="O134:O197" si="34">C134/C$211*100</f>
        <v>2.0838542969075603E-2</v>
      </c>
      <c r="P134" s="18">
        <f t="shared" ref="P134:P197" si="35">D134/D$211*100</f>
        <v>1.0466601075966591E-2</v>
      </c>
      <c r="Q134" s="18">
        <f t="shared" ref="Q134:Q197" si="36">E134/E$211*100</f>
        <v>6.8849185858377224E-3</v>
      </c>
      <c r="R134" s="18">
        <f t="shared" ref="R134:R197" si="37">F134/F$211*100</f>
        <v>9.2161651536795536E-3</v>
      </c>
      <c r="S134" s="3"/>
      <c r="T134" s="3"/>
      <c r="U134" s="16">
        <v>130</v>
      </c>
      <c r="V134" s="15">
        <f t="shared" si="28"/>
        <v>2.5</v>
      </c>
      <c r="W134" s="20">
        <f t="shared" ref="W134:W197" si="38">V134+0.0001*U134</f>
        <v>2.5129999999999999</v>
      </c>
      <c r="X134" s="20">
        <f t="shared" ref="X134:X197" si="39">RANK(W134,W$5:W$210)</f>
        <v>184</v>
      </c>
      <c r="Y134" s="20" t="str">
        <f t="shared" ref="Y134:Y197" si="40">VLOOKUP(MATCH(U134,X$5:X$210,0),$A$5:$F$210,2)</f>
        <v>Bahrain</v>
      </c>
      <c r="Z134" s="20">
        <f t="shared" si="29"/>
        <v>5</v>
      </c>
      <c r="AA134" s="3"/>
    </row>
    <row r="135" spans="1:27" x14ac:dyDescent="0.35">
      <c r="A135" s="16">
        <v>131</v>
      </c>
      <c r="B135" s="17" t="s">
        <v>41</v>
      </c>
      <c r="C135" s="17">
        <v>0</v>
      </c>
      <c r="D135" s="17">
        <v>10</v>
      </c>
      <c r="E135" s="17"/>
      <c r="F135" s="17">
        <v>10</v>
      </c>
      <c r="H135" s="17" t="s">
        <v>41</v>
      </c>
      <c r="I135" s="18">
        <f t="shared" si="30"/>
        <v>0</v>
      </c>
      <c r="J135" s="18">
        <f t="shared" si="31"/>
        <v>100</v>
      </c>
      <c r="K135" s="18">
        <f t="shared" si="32"/>
        <v>0</v>
      </c>
      <c r="L135" s="17">
        <f t="shared" si="33"/>
        <v>100</v>
      </c>
      <c r="N135" s="17" t="s">
        <v>41</v>
      </c>
      <c r="O135" s="18">
        <f t="shared" si="34"/>
        <v>0</v>
      </c>
      <c r="P135" s="18">
        <f t="shared" si="35"/>
        <v>4.1866404303866366E-2</v>
      </c>
      <c r="Q135" s="18">
        <f t="shared" si="36"/>
        <v>0</v>
      </c>
      <c r="R135" s="18">
        <f t="shared" si="37"/>
        <v>9.2161651536795536E-3</v>
      </c>
      <c r="S135" s="3"/>
      <c r="T135" s="3"/>
      <c r="U135" s="16">
        <v>131</v>
      </c>
      <c r="V135" s="15">
        <f t="shared" si="28"/>
        <v>10</v>
      </c>
      <c r="W135" s="20">
        <f t="shared" si="38"/>
        <v>10.0131</v>
      </c>
      <c r="X135" s="20">
        <f t="shared" si="39"/>
        <v>94</v>
      </c>
      <c r="Y135" s="20" t="str">
        <f t="shared" si="40"/>
        <v>Brunei</v>
      </c>
      <c r="Z135" s="20">
        <f t="shared" si="29"/>
        <v>5</v>
      </c>
      <c r="AA135" s="3"/>
    </row>
    <row r="136" spans="1:27" x14ac:dyDescent="0.35">
      <c r="A136" s="16">
        <v>132</v>
      </c>
      <c r="B136" s="17" t="s">
        <v>74</v>
      </c>
      <c r="C136" s="17">
        <v>0</v>
      </c>
      <c r="D136" s="17">
        <v>7</v>
      </c>
      <c r="E136" s="17">
        <v>2.5</v>
      </c>
      <c r="F136" s="17">
        <v>9.5</v>
      </c>
      <c r="H136" s="17" t="s">
        <v>74</v>
      </c>
      <c r="I136" s="18">
        <f t="shared" si="30"/>
        <v>0</v>
      </c>
      <c r="J136" s="18">
        <f t="shared" si="31"/>
        <v>73.68421052631578</v>
      </c>
      <c r="K136" s="18">
        <f t="shared" si="32"/>
        <v>26.315789473684209</v>
      </c>
      <c r="L136" s="17">
        <f t="shared" si="33"/>
        <v>100</v>
      </c>
      <c r="N136" s="17" t="s">
        <v>74</v>
      </c>
      <c r="O136" s="18">
        <f t="shared" si="34"/>
        <v>0</v>
      </c>
      <c r="P136" s="18">
        <f t="shared" si="35"/>
        <v>2.9306483012706452E-2</v>
      </c>
      <c r="Q136" s="18">
        <f t="shared" si="36"/>
        <v>3.4424592929188612E-3</v>
      </c>
      <c r="R136" s="18">
        <f t="shared" si="37"/>
        <v>8.7553568959955769E-3</v>
      </c>
      <c r="S136" s="3"/>
      <c r="T136" s="3"/>
      <c r="U136" s="16">
        <v>132</v>
      </c>
      <c r="V136" s="15">
        <f t="shared" si="28"/>
        <v>7</v>
      </c>
      <c r="W136" s="20">
        <f t="shared" si="38"/>
        <v>7.0132000000000003</v>
      </c>
      <c r="X136" s="20">
        <f t="shared" si="39"/>
        <v>112</v>
      </c>
      <c r="Y136" s="20" t="str">
        <f t="shared" si="40"/>
        <v>Qatar</v>
      </c>
      <c r="Z136" s="20">
        <f t="shared" si="29"/>
        <v>5</v>
      </c>
      <c r="AA136" s="3"/>
    </row>
    <row r="137" spans="1:27" x14ac:dyDescent="0.35">
      <c r="A137" s="16">
        <v>133</v>
      </c>
      <c r="B137" s="17" t="s">
        <v>167</v>
      </c>
      <c r="C137" s="17">
        <v>7</v>
      </c>
      <c r="D137" s="17">
        <v>2.5</v>
      </c>
      <c r="E137" s="17"/>
      <c r="F137" s="17">
        <v>9.5</v>
      </c>
      <c r="H137" s="17" t="s">
        <v>167</v>
      </c>
      <c r="I137" s="18">
        <f t="shared" si="30"/>
        <v>73.68421052631578</v>
      </c>
      <c r="J137" s="18">
        <f t="shared" si="31"/>
        <v>26.315789473684209</v>
      </c>
      <c r="K137" s="18">
        <f t="shared" si="32"/>
        <v>0</v>
      </c>
      <c r="L137" s="17">
        <f t="shared" si="33"/>
        <v>100</v>
      </c>
      <c r="N137" s="17" t="s">
        <v>167</v>
      </c>
      <c r="O137" s="18">
        <f t="shared" si="34"/>
        <v>5.834792031341169E-2</v>
      </c>
      <c r="P137" s="18">
        <f t="shared" si="35"/>
        <v>1.0466601075966591E-2</v>
      </c>
      <c r="Q137" s="18">
        <f t="shared" si="36"/>
        <v>0</v>
      </c>
      <c r="R137" s="18">
        <f t="shared" si="37"/>
        <v>8.7553568959955769E-3</v>
      </c>
      <c r="S137" s="3"/>
      <c r="T137" s="3"/>
      <c r="U137" s="16">
        <v>133</v>
      </c>
      <c r="V137" s="15">
        <f t="shared" si="28"/>
        <v>2.5</v>
      </c>
      <c r="W137" s="20">
        <f t="shared" si="38"/>
        <v>2.5133000000000001</v>
      </c>
      <c r="X137" s="20">
        <f t="shared" si="39"/>
        <v>183</v>
      </c>
      <c r="Y137" s="20" t="str">
        <f t="shared" si="40"/>
        <v>Zaire</v>
      </c>
      <c r="Z137" s="20">
        <f t="shared" si="29"/>
        <v>2.5</v>
      </c>
      <c r="AA137" s="3"/>
    </row>
    <row r="138" spans="1:27" x14ac:dyDescent="0.35">
      <c r="A138" s="16">
        <v>134</v>
      </c>
      <c r="B138" s="17" t="s">
        <v>172</v>
      </c>
      <c r="C138" s="17"/>
      <c r="D138" s="17">
        <v>7</v>
      </c>
      <c r="E138" s="17">
        <v>2.5</v>
      </c>
      <c r="F138" s="17">
        <v>9.5</v>
      </c>
      <c r="H138" s="17" t="s">
        <v>172</v>
      </c>
      <c r="I138" s="18">
        <f t="shared" si="30"/>
        <v>0</v>
      </c>
      <c r="J138" s="18">
        <f t="shared" si="31"/>
        <v>73.68421052631578</v>
      </c>
      <c r="K138" s="18">
        <f t="shared" si="32"/>
        <v>26.315789473684209</v>
      </c>
      <c r="L138" s="17">
        <f t="shared" si="33"/>
        <v>100</v>
      </c>
      <c r="N138" s="17" t="s">
        <v>172</v>
      </c>
      <c r="O138" s="18">
        <f t="shared" si="34"/>
        <v>0</v>
      </c>
      <c r="P138" s="18">
        <f t="shared" si="35"/>
        <v>2.9306483012706452E-2</v>
      </c>
      <c r="Q138" s="18">
        <f t="shared" si="36"/>
        <v>3.4424592929188612E-3</v>
      </c>
      <c r="R138" s="18">
        <f t="shared" si="37"/>
        <v>8.7553568959955769E-3</v>
      </c>
      <c r="S138" s="3"/>
      <c r="T138" s="3"/>
      <c r="U138" s="16">
        <v>134</v>
      </c>
      <c r="V138" s="15">
        <f t="shared" si="28"/>
        <v>7</v>
      </c>
      <c r="W138" s="20">
        <f t="shared" si="38"/>
        <v>7.0133999999999999</v>
      </c>
      <c r="X138" s="20">
        <f t="shared" si="39"/>
        <v>111</v>
      </c>
      <c r="Y138" s="20" t="str">
        <f t="shared" si="40"/>
        <v>Timor, East</v>
      </c>
      <c r="Z138" s="20">
        <f t="shared" si="29"/>
        <v>2.5</v>
      </c>
      <c r="AA138" s="3"/>
    </row>
    <row r="139" spans="1:27" x14ac:dyDescent="0.35">
      <c r="A139" s="16">
        <v>135</v>
      </c>
      <c r="B139" s="17" t="s">
        <v>142</v>
      </c>
      <c r="C139" s="17">
        <v>0</v>
      </c>
      <c r="D139" s="17">
        <v>9</v>
      </c>
      <c r="E139" s="17">
        <v>0</v>
      </c>
      <c r="F139" s="17">
        <v>9</v>
      </c>
      <c r="H139" s="17" t="s">
        <v>142</v>
      </c>
      <c r="I139" s="18">
        <f t="shared" si="30"/>
        <v>0</v>
      </c>
      <c r="J139" s="18">
        <f t="shared" si="31"/>
        <v>100</v>
      </c>
      <c r="K139" s="18">
        <f t="shared" si="32"/>
        <v>0</v>
      </c>
      <c r="L139" s="17">
        <f t="shared" si="33"/>
        <v>100</v>
      </c>
      <c r="N139" s="17" t="s">
        <v>142</v>
      </c>
      <c r="O139" s="18">
        <f t="shared" si="34"/>
        <v>0</v>
      </c>
      <c r="P139" s="18">
        <f t="shared" si="35"/>
        <v>3.7679763873479724E-2</v>
      </c>
      <c r="Q139" s="18">
        <f t="shared" si="36"/>
        <v>0</v>
      </c>
      <c r="R139" s="18">
        <f t="shared" si="37"/>
        <v>8.2945486383115986E-3</v>
      </c>
      <c r="S139" s="3"/>
      <c r="T139" s="3"/>
      <c r="U139" s="16">
        <v>135</v>
      </c>
      <c r="V139" s="15">
        <f t="shared" si="28"/>
        <v>9</v>
      </c>
      <c r="W139" s="20">
        <f t="shared" si="38"/>
        <v>9.0135000000000005</v>
      </c>
      <c r="X139" s="20">
        <f t="shared" si="39"/>
        <v>98</v>
      </c>
      <c r="Y139" s="20" t="str">
        <f t="shared" si="40"/>
        <v>St Vincent &amp; The Grenadines</v>
      </c>
      <c r="Z139" s="20">
        <f t="shared" si="29"/>
        <v>2.5</v>
      </c>
      <c r="AA139" s="3"/>
    </row>
    <row r="140" spans="1:27" x14ac:dyDescent="0.35">
      <c r="A140" s="16">
        <v>136</v>
      </c>
      <c r="B140" s="17" t="s">
        <v>26</v>
      </c>
      <c r="C140" s="17"/>
      <c r="D140" s="17">
        <v>2.5</v>
      </c>
      <c r="E140" s="17">
        <v>6</v>
      </c>
      <c r="F140" s="17">
        <v>8.5</v>
      </c>
      <c r="H140" s="17" t="s">
        <v>26</v>
      </c>
      <c r="I140" s="18">
        <f t="shared" si="30"/>
        <v>0</v>
      </c>
      <c r="J140" s="18">
        <f t="shared" si="31"/>
        <v>29.411764705882355</v>
      </c>
      <c r="K140" s="18">
        <f t="shared" si="32"/>
        <v>70.588235294117652</v>
      </c>
      <c r="L140" s="17">
        <f t="shared" si="33"/>
        <v>100</v>
      </c>
      <c r="N140" s="17" t="s">
        <v>26</v>
      </c>
      <c r="O140" s="18">
        <f t="shared" si="34"/>
        <v>0</v>
      </c>
      <c r="P140" s="18">
        <f t="shared" si="35"/>
        <v>1.0466601075966591E-2</v>
      </c>
      <c r="Q140" s="18">
        <f t="shared" si="36"/>
        <v>8.2619023030052665E-3</v>
      </c>
      <c r="R140" s="18">
        <f t="shared" si="37"/>
        <v>7.8337403806276202E-3</v>
      </c>
      <c r="S140" s="3"/>
      <c r="T140" s="3"/>
      <c r="U140" s="16">
        <v>136</v>
      </c>
      <c r="V140" s="15">
        <f t="shared" si="28"/>
        <v>2.5</v>
      </c>
      <c r="W140" s="20">
        <f t="shared" si="38"/>
        <v>2.5135999999999998</v>
      </c>
      <c r="X140" s="20">
        <f t="shared" si="39"/>
        <v>182</v>
      </c>
      <c r="Y140" s="20" t="str">
        <f t="shared" si="40"/>
        <v>Seychelles</v>
      </c>
      <c r="Z140" s="20">
        <f t="shared" si="29"/>
        <v>2.5</v>
      </c>
      <c r="AA140" s="3"/>
    </row>
    <row r="141" spans="1:27" x14ac:dyDescent="0.35">
      <c r="A141" s="16">
        <v>137</v>
      </c>
      <c r="B141" s="17" t="s">
        <v>69</v>
      </c>
      <c r="C141" s="17"/>
      <c r="D141" s="17">
        <v>6</v>
      </c>
      <c r="E141" s="17">
        <v>2.5</v>
      </c>
      <c r="F141" s="17">
        <v>8.5</v>
      </c>
      <c r="H141" s="17" t="s">
        <v>69</v>
      </c>
      <c r="I141" s="18">
        <f t="shared" si="30"/>
        <v>0</v>
      </c>
      <c r="J141" s="18">
        <f t="shared" si="31"/>
        <v>70.588235294117652</v>
      </c>
      <c r="K141" s="18">
        <f t="shared" si="32"/>
        <v>29.411764705882355</v>
      </c>
      <c r="L141" s="17">
        <f t="shared" si="33"/>
        <v>100</v>
      </c>
      <c r="N141" s="17" t="s">
        <v>69</v>
      </c>
      <c r="O141" s="18">
        <f t="shared" si="34"/>
        <v>0</v>
      </c>
      <c r="P141" s="18">
        <f t="shared" si="35"/>
        <v>2.5119842582319817E-2</v>
      </c>
      <c r="Q141" s="18">
        <f t="shared" si="36"/>
        <v>3.4424592929188612E-3</v>
      </c>
      <c r="R141" s="18">
        <f t="shared" si="37"/>
        <v>7.8337403806276202E-3</v>
      </c>
      <c r="S141" s="3"/>
      <c r="T141" s="3"/>
      <c r="U141" s="16">
        <v>137</v>
      </c>
      <c r="V141" s="15">
        <f t="shared" si="28"/>
        <v>6</v>
      </c>
      <c r="W141" s="20">
        <f t="shared" si="38"/>
        <v>6.0137</v>
      </c>
      <c r="X141" s="20">
        <f t="shared" si="39"/>
        <v>119</v>
      </c>
      <c r="Y141" s="20" t="str">
        <f t="shared" si="40"/>
        <v>Senegal</v>
      </c>
      <c r="Z141" s="20">
        <f t="shared" si="29"/>
        <v>2.5</v>
      </c>
      <c r="AA141" s="3"/>
    </row>
    <row r="142" spans="1:27" x14ac:dyDescent="0.35">
      <c r="A142" s="16">
        <v>138</v>
      </c>
      <c r="B142" s="17" t="s">
        <v>95</v>
      </c>
      <c r="C142" s="17">
        <v>2.5</v>
      </c>
      <c r="D142" s="17">
        <v>6</v>
      </c>
      <c r="E142" s="17">
        <v>0</v>
      </c>
      <c r="F142" s="17">
        <v>8.5</v>
      </c>
      <c r="H142" s="17" t="s">
        <v>95</v>
      </c>
      <c r="I142" s="18">
        <f t="shared" si="30"/>
        <v>29.411764705882355</v>
      </c>
      <c r="J142" s="18">
        <f t="shared" si="31"/>
        <v>70.588235294117652</v>
      </c>
      <c r="K142" s="18">
        <f t="shared" si="32"/>
        <v>0</v>
      </c>
      <c r="L142" s="17">
        <f t="shared" si="33"/>
        <v>100</v>
      </c>
      <c r="N142" s="17" t="s">
        <v>95</v>
      </c>
      <c r="O142" s="18">
        <f t="shared" si="34"/>
        <v>2.0838542969075603E-2</v>
      </c>
      <c r="P142" s="18">
        <f t="shared" si="35"/>
        <v>2.5119842582319817E-2</v>
      </c>
      <c r="Q142" s="18">
        <f t="shared" si="36"/>
        <v>0</v>
      </c>
      <c r="R142" s="18">
        <f t="shared" si="37"/>
        <v>7.8337403806276202E-3</v>
      </c>
      <c r="S142" s="3"/>
      <c r="T142" s="3"/>
      <c r="U142" s="16">
        <v>138</v>
      </c>
      <c r="V142" s="15">
        <f t="shared" si="28"/>
        <v>6</v>
      </c>
      <c r="W142" s="20">
        <f t="shared" si="38"/>
        <v>6.0137999999999998</v>
      </c>
      <c r="X142" s="20">
        <f t="shared" si="39"/>
        <v>118</v>
      </c>
      <c r="Y142" s="20" t="str">
        <f t="shared" si="40"/>
        <v>Sao Tome And Principe</v>
      </c>
      <c r="Z142" s="20">
        <f t="shared" si="29"/>
        <v>2.5</v>
      </c>
      <c r="AA142" s="3"/>
    </row>
    <row r="143" spans="1:27" x14ac:dyDescent="0.35">
      <c r="A143" s="16">
        <v>139</v>
      </c>
      <c r="B143" s="17" t="s">
        <v>98</v>
      </c>
      <c r="C143" s="17"/>
      <c r="D143" s="17">
        <v>2.5</v>
      </c>
      <c r="E143" s="17">
        <v>6</v>
      </c>
      <c r="F143" s="17">
        <v>8.5</v>
      </c>
      <c r="H143" s="17" t="s">
        <v>98</v>
      </c>
      <c r="I143" s="18">
        <f t="shared" si="30"/>
        <v>0</v>
      </c>
      <c r="J143" s="18">
        <f t="shared" si="31"/>
        <v>29.411764705882355</v>
      </c>
      <c r="K143" s="18">
        <f t="shared" si="32"/>
        <v>70.588235294117652</v>
      </c>
      <c r="L143" s="17">
        <f t="shared" si="33"/>
        <v>100</v>
      </c>
      <c r="N143" s="17" t="s">
        <v>98</v>
      </c>
      <c r="O143" s="18">
        <f t="shared" si="34"/>
        <v>0</v>
      </c>
      <c r="P143" s="18">
        <f t="shared" si="35"/>
        <v>1.0466601075966591E-2</v>
      </c>
      <c r="Q143" s="18">
        <f t="shared" si="36"/>
        <v>8.2619023030052665E-3</v>
      </c>
      <c r="R143" s="18">
        <f t="shared" si="37"/>
        <v>7.8337403806276202E-3</v>
      </c>
      <c r="S143" s="3"/>
      <c r="T143" s="3"/>
      <c r="U143" s="16">
        <v>139</v>
      </c>
      <c r="V143" s="15">
        <f t="shared" si="28"/>
        <v>2.5</v>
      </c>
      <c r="W143" s="20">
        <f t="shared" si="38"/>
        <v>2.5139</v>
      </c>
      <c r="X143" s="20">
        <f t="shared" si="39"/>
        <v>181</v>
      </c>
      <c r="Y143" s="20" t="str">
        <f t="shared" si="40"/>
        <v>Romania Pre 1/2/2002</v>
      </c>
      <c r="Z143" s="20">
        <f t="shared" si="29"/>
        <v>2.5</v>
      </c>
      <c r="AA143" s="3"/>
    </row>
    <row r="144" spans="1:27" x14ac:dyDescent="0.35">
      <c r="A144" s="16">
        <v>140</v>
      </c>
      <c r="B144" s="17" t="s">
        <v>152</v>
      </c>
      <c r="C144" s="17"/>
      <c r="D144" s="17">
        <v>2.5</v>
      </c>
      <c r="E144" s="17">
        <v>6</v>
      </c>
      <c r="F144" s="17">
        <v>8.5</v>
      </c>
      <c r="H144" s="17" t="s">
        <v>152</v>
      </c>
      <c r="I144" s="18">
        <f t="shared" si="30"/>
        <v>0</v>
      </c>
      <c r="J144" s="18">
        <f t="shared" si="31"/>
        <v>29.411764705882355</v>
      </c>
      <c r="K144" s="18">
        <f t="shared" si="32"/>
        <v>70.588235294117652</v>
      </c>
      <c r="L144" s="17">
        <f t="shared" si="33"/>
        <v>100</v>
      </c>
      <c r="N144" s="17" t="s">
        <v>152</v>
      </c>
      <c r="O144" s="18">
        <f t="shared" si="34"/>
        <v>0</v>
      </c>
      <c r="P144" s="18">
        <f t="shared" si="35"/>
        <v>1.0466601075966591E-2</v>
      </c>
      <c r="Q144" s="18">
        <f t="shared" si="36"/>
        <v>8.2619023030052665E-3</v>
      </c>
      <c r="R144" s="18">
        <f t="shared" si="37"/>
        <v>7.8337403806276202E-3</v>
      </c>
      <c r="S144" s="3"/>
      <c r="T144" s="3"/>
      <c r="U144" s="16">
        <v>140</v>
      </c>
      <c r="V144" s="15">
        <f t="shared" si="28"/>
        <v>2.5</v>
      </c>
      <c r="W144" s="20">
        <f t="shared" si="38"/>
        <v>2.5139999999999998</v>
      </c>
      <c r="X144" s="20">
        <f t="shared" si="39"/>
        <v>180</v>
      </c>
      <c r="Y144" s="20" t="str">
        <f t="shared" si="40"/>
        <v>Puerto Rico</v>
      </c>
      <c r="Z144" s="20">
        <f t="shared" si="29"/>
        <v>2.5</v>
      </c>
      <c r="AA144" s="3"/>
    </row>
    <row r="145" spans="1:27" x14ac:dyDescent="0.35">
      <c r="A145" s="16">
        <v>141</v>
      </c>
      <c r="B145" s="17" t="s">
        <v>181</v>
      </c>
      <c r="C145" s="17">
        <v>2.5</v>
      </c>
      <c r="D145" s="17">
        <v>6</v>
      </c>
      <c r="E145" s="17">
        <v>0</v>
      </c>
      <c r="F145" s="17">
        <v>8.5</v>
      </c>
      <c r="H145" s="17" t="s">
        <v>181</v>
      </c>
      <c r="I145" s="18">
        <f t="shared" si="30"/>
        <v>29.411764705882355</v>
      </c>
      <c r="J145" s="18">
        <f t="shared" si="31"/>
        <v>70.588235294117652</v>
      </c>
      <c r="K145" s="18">
        <f t="shared" si="32"/>
        <v>0</v>
      </c>
      <c r="L145" s="17">
        <f t="shared" si="33"/>
        <v>100</v>
      </c>
      <c r="N145" s="17" t="s">
        <v>181</v>
      </c>
      <c r="O145" s="18">
        <f t="shared" si="34"/>
        <v>2.0838542969075603E-2</v>
      </c>
      <c r="P145" s="18">
        <f t="shared" si="35"/>
        <v>2.5119842582319817E-2</v>
      </c>
      <c r="Q145" s="18">
        <f t="shared" si="36"/>
        <v>0</v>
      </c>
      <c r="R145" s="18">
        <f t="shared" si="37"/>
        <v>7.8337403806276202E-3</v>
      </c>
      <c r="S145" s="3"/>
      <c r="T145" s="3"/>
      <c r="U145" s="16">
        <v>141</v>
      </c>
      <c r="V145" s="15">
        <f t="shared" si="28"/>
        <v>6</v>
      </c>
      <c r="W145" s="20">
        <f t="shared" si="38"/>
        <v>6.0141</v>
      </c>
      <c r="X145" s="20">
        <f t="shared" si="39"/>
        <v>117</v>
      </c>
      <c r="Y145" s="20" t="str">
        <f t="shared" si="40"/>
        <v>Panama</v>
      </c>
      <c r="Z145" s="20">
        <f t="shared" si="29"/>
        <v>2.5</v>
      </c>
      <c r="AA145" s="3"/>
    </row>
    <row r="146" spans="1:27" x14ac:dyDescent="0.35">
      <c r="A146" s="16">
        <v>142</v>
      </c>
      <c r="B146" s="17" t="s">
        <v>14</v>
      </c>
      <c r="C146" s="17">
        <v>2.5</v>
      </c>
      <c r="D146" s="17">
        <v>2.5</v>
      </c>
      <c r="E146" s="17">
        <v>2.5</v>
      </c>
      <c r="F146" s="17">
        <v>7.5</v>
      </c>
      <c r="H146" s="17" t="s">
        <v>14</v>
      </c>
      <c r="I146" s="18">
        <f t="shared" si="30"/>
        <v>33.333333333333329</v>
      </c>
      <c r="J146" s="18">
        <f t="shared" si="31"/>
        <v>33.333333333333329</v>
      </c>
      <c r="K146" s="18">
        <f t="shared" si="32"/>
        <v>33.333333333333329</v>
      </c>
      <c r="L146" s="17">
        <f t="shared" si="33"/>
        <v>100</v>
      </c>
      <c r="N146" s="17" t="s">
        <v>14</v>
      </c>
      <c r="O146" s="18">
        <f t="shared" si="34"/>
        <v>2.0838542969075603E-2</v>
      </c>
      <c r="P146" s="18">
        <f t="shared" si="35"/>
        <v>1.0466601075966591E-2</v>
      </c>
      <c r="Q146" s="18">
        <f t="shared" si="36"/>
        <v>3.4424592929188612E-3</v>
      </c>
      <c r="R146" s="18">
        <f t="shared" si="37"/>
        <v>6.9121238652596661E-3</v>
      </c>
      <c r="S146" s="3"/>
      <c r="T146" s="3"/>
      <c r="U146" s="16">
        <v>142</v>
      </c>
      <c r="V146" s="15">
        <f t="shared" si="28"/>
        <v>2.5</v>
      </c>
      <c r="W146" s="20">
        <f t="shared" si="38"/>
        <v>2.5142000000000002</v>
      </c>
      <c r="X146" s="20">
        <f t="shared" si="39"/>
        <v>179</v>
      </c>
      <c r="Y146" s="20" t="str">
        <f t="shared" si="40"/>
        <v>Nicaragua</v>
      </c>
      <c r="Z146" s="20">
        <f t="shared" si="29"/>
        <v>2.5</v>
      </c>
      <c r="AA146" s="3"/>
    </row>
    <row r="147" spans="1:27" x14ac:dyDescent="0.35">
      <c r="A147" s="16">
        <v>143</v>
      </c>
      <c r="B147" s="17" t="s">
        <v>35</v>
      </c>
      <c r="C147" s="17">
        <v>2.5</v>
      </c>
      <c r="D147" s="17">
        <v>2.5</v>
      </c>
      <c r="E147" s="17">
        <v>2.5</v>
      </c>
      <c r="F147" s="17">
        <v>7.5</v>
      </c>
      <c r="H147" s="17" t="s">
        <v>35</v>
      </c>
      <c r="I147" s="18">
        <f t="shared" si="30"/>
        <v>33.333333333333329</v>
      </c>
      <c r="J147" s="18">
        <f t="shared" si="31"/>
        <v>33.333333333333329</v>
      </c>
      <c r="K147" s="18">
        <f t="shared" si="32"/>
        <v>33.333333333333329</v>
      </c>
      <c r="L147" s="17">
        <f t="shared" si="33"/>
        <v>100</v>
      </c>
      <c r="N147" s="17" t="s">
        <v>35</v>
      </c>
      <c r="O147" s="18">
        <f t="shared" si="34"/>
        <v>2.0838542969075603E-2</v>
      </c>
      <c r="P147" s="18">
        <f t="shared" si="35"/>
        <v>1.0466601075966591E-2</v>
      </c>
      <c r="Q147" s="18">
        <f t="shared" si="36"/>
        <v>3.4424592929188612E-3</v>
      </c>
      <c r="R147" s="18">
        <f t="shared" si="37"/>
        <v>6.9121238652596661E-3</v>
      </c>
      <c r="S147" s="3"/>
      <c r="T147" s="3"/>
      <c r="U147" s="16">
        <v>143</v>
      </c>
      <c r="V147" s="15">
        <f t="shared" si="28"/>
        <v>2.5</v>
      </c>
      <c r="W147" s="20">
        <f t="shared" si="38"/>
        <v>2.5143</v>
      </c>
      <c r="X147" s="20">
        <f t="shared" si="39"/>
        <v>178</v>
      </c>
      <c r="Y147" s="20" t="str">
        <f t="shared" si="40"/>
        <v>Nauru</v>
      </c>
      <c r="Z147" s="20">
        <f t="shared" si="29"/>
        <v>2.5</v>
      </c>
      <c r="AA147" s="3"/>
    </row>
    <row r="148" spans="1:27" x14ac:dyDescent="0.35">
      <c r="A148" s="16">
        <v>144</v>
      </c>
      <c r="B148" s="17" t="s">
        <v>38</v>
      </c>
      <c r="C148" s="17">
        <v>5</v>
      </c>
      <c r="D148" s="17">
        <v>2.5</v>
      </c>
      <c r="E148" s="17">
        <v>0</v>
      </c>
      <c r="F148" s="17">
        <v>7.5</v>
      </c>
      <c r="H148" s="17" t="s">
        <v>38</v>
      </c>
      <c r="I148" s="18">
        <f t="shared" si="30"/>
        <v>66.666666666666657</v>
      </c>
      <c r="J148" s="18">
        <f t="shared" si="31"/>
        <v>33.333333333333329</v>
      </c>
      <c r="K148" s="18">
        <f t="shared" si="32"/>
        <v>0</v>
      </c>
      <c r="L148" s="17">
        <f t="shared" si="33"/>
        <v>100</v>
      </c>
      <c r="N148" s="17" t="s">
        <v>38</v>
      </c>
      <c r="O148" s="18">
        <f t="shared" si="34"/>
        <v>4.1677085938151205E-2</v>
      </c>
      <c r="P148" s="18">
        <f t="shared" si="35"/>
        <v>1.0466601075966591E-2</v>
      </c>
      <c r="Q148" s="18">
        <f t="shared" si="36"/>
        <v>0</v>
      </c>
      <c r="R148" s="18">
        <f t="shared" si="37"/>
        <v>6.9121238652596661E-3</v>
      </c>
      <c r="S148" s="3"/>
      <c r="T148" s="3"/>
      <c r="U148" s="16">
        <v>144</v>
      </c>
      <c r="V148" s="15">
        <f t="shared" si="28"/>
        <v>2.5</v>
      </c>
      <c r="W148" s="20">
        <f t="shared" si="38"/>
        <v>2.5144000000000002</v>
      </c>
      <c r="X148" s="20">
        <f t="shared" si="39"/>
        <v>177</v>
      </c>
      <c r="Y148" s="20" t="str">
        <f t="shared" si="40"/>
        <v>Mali</v>
      </c>
      <c r="Z148" s="20">
        <f t="shared" si="29"/>
        <v>2.5</v>
      </c>
      <c r="AA148" s="3"/>
    </row>
    <row r="149" spans="1:27" x14ac:dyDescent="0.35">
      <c r="A149" s="16">
        <v>145</v>
      </c>
      <c r="B149" s="17" t="s">
        <v>86</v>
      </c>
      <c r="C149" s="17"/>
      <c r="D149" s="17">
        <v>5</v>
      </c>
      <c r="E149" s="17">
        <v>2.5</v>
      </c>
      <c r="F149" s="17">
        <v>7.5</v>
      </c>
      <c r="H149" s="17" t="s">
        <v>86</v>
      </c>
      <c r="I149" s="18">
        <f t="shared" si="30"/>
        <v>0</v>
      </c>
      <c r="J149" s="18">
        <f t="shared" si="31"/>
        <v>66.666666666666657</v>
      </c>
      <c r="K149" s="18">
        <f t="shared" si="32"/>
        <v>33.333333333333329</v>
      </c>
      <c r="L149" s="17">
        <f t="shared" si="33"/>
        <v>100</v>
      </c>
      <c r="N149" s="17" t="s">
        <v>86</v>
      </c>
      <c r="O149" s="18">
        <f t="shared" si="34"/>
        <v>0</v>
      </c>
      <c r="P149" s="18">
        <f t="shared" si="35"/>
        <v>2.0933202151933183E-2</v>
      </c>
      <c r="Q149" s="18">
        <f t="shared" si="36"/>
        <v>3.4424592929188612E-3</v>
      </c>
      <c r="R149" s="18">
        <f t="shared" si="37"/>
        <v>6.9121238652596661E-3</v>
      </c>
      <c r="S149" s="3"/>
      <c r="T149" s="3"/>
      <c r="U149" s="16">
        <v>145</v>
      </c>
      <c r="V149" s="15">
        <f t="shared" si="28"/>
        <v>5</v>
      </c>
      <c r="W149" s="20">
        <f t="shared" si="38"/>
        <v>5.0145</v>
      </c>
      <c r="X149" s="20">
        <f t="shared" si="39"/>
        <v>127</v>
      </c>
      <c r="Y149" s="20" t="str">
        <f t="shared" si="40"/>
        <v>Guam</v>
      </c>
      <c r="Z149" s="20">
        <f t="shared" si="29"/>
        <v>2.5</v>
      </c>
      <c r="AA149" s="3"/>
    </row>
    <row r="150" spans="1:27" x14ac:dyDescent="0.35">
      <c r="A150" s="16">
        <v>146</v>
      </c>
      <c r="B150" s="17" t="s">
        <v>93</v>
      </c>
      <c r="C150" s="17">
        <v>2.5</v>
      </c>
      <c r="D150" s="17">
        <v>2.5</v>
      </c>
      <c r="E150" s="17">
        <v>2.5</v>
      </c>
      <c r="F150" s="17">
        <v>7.5</v>
      </c>
      <c r="H150" s="17" t="s">
        <v>93</v>
      </c>
      <c r="I150" s="18">
        <f t="shared" si="30"/>
        <v>33.333333333333329</v>
      </c>
      <c r="J150" s="18">
        <f t="shared" si="31"/>
        <v>33.333333333333329</v>
      </c>
      <c r="K150" s="18">
        <f t="shared" si="32"/>
        <v>33.333333333333329</v>
      </c>
      <c r="L150" s="17">
        <f t="shared" si="33"/>
        <v>100</v>
      </c>
      <c r="N150" s="17" t="s">
        <v>93</v>
      </c>
      <c r="O150" s="18">
        <f t="shared" si="34"/>
        <v>2.0838542969075603E-2</v>
      </c>
      <c r="P150" s="18">
        <f t="shared" si="35"/>
        <v>1.0466601075966591E-2</v>
      </c>
      <c r="Q150" s="18">
        <f t="shared" si="36"/>
        <v>3.4424592929188612E-3</v>
      </c>
      <c r="R150" s="18">
        <f t="shared" si="37"/>
        <v>6.9121238652596661E-3</v>
      </c>
      <c r="S150" s="3"/>
      <c r="T150" s="3"/>
      <c r="U150" s="16">
        <v>146</v>
      </c>
      <c r="V150" s="15">
        <f t="shared" si="28"/>
        <v>2.5</v>
      </c>
      <c r="W150" s="20">
        <f t="shared" si="38"/>
        <v>2.5146000000000002</v>
      </c>
      <c r="X150" s="20">
        <f t="shared" si="39"/>
        <v>176</v>
      </c>
      <c r="Y150" s="20" t="str">
        <f t="shared" si="40"/>
        <v>Grenada</v>
      </c>
      <c r="Z150" s="20">
        <f t="shared" si="29"/>
        <v>2.5</v>
      </c>
      <c r="AA150" s="3"/>
    </row>
    <row r="151" spans="1:27" x14ac:dyDescent="0.35">
      <c r="A151" s="16">
        <v>147</v>
      </c>
      <c r="B151" s="17" t="s">
        <v>97</v>
      </c>
      <c r="C151" s="17">
        <v>2.5</v>
      </c>
      <c r="D151" s="17">
        <v>2.5</v>
      </c>
      <c r="E151" s="17">
        <v>2.5</v>
      </c>
      <c r="F151" s="17">
        <v>7.5</v>
      </c>
      <c r="H151" s="17" t="s">
        <v>97</v>
      </c>
      <c r="I151" s="18">
        <f t="shared" si="30"/>
        <v>33.333333333333329</v>
      </c>
      <c r="J151" s="18">
        <f t="shared" si="31"/>
        <v>33.333333333333329</v>
      </c>
      <c r="K151" s="18">
        <f t="shared" si="32"/>
        <v>33.333333333333329</v>
      </c>
      <c r="L151" s="17">
        <f t="shared" si="33"/>
        <v>100</v>
      </c>
      <c r="N151" s="17" t="s">
        <v>97</v>
      </c>
      <c r="O151" s="18">
        <f t="shared" si="34"/>
        <v>2.0838542969075603E-2</v>
      </c>
      <c r="P151" s="18">
        <f t="shared" si="35"/>
        <v>1.0466601075966591E-2</v>
      </c>
      <c r="Q151" s="18">
        <f t="shared" si="36"/>
        <v>3.4424592929188612E-3</v>
      </c>
      <c r="R151" s="18">
        <f t="shared" si="37"/>
        <v>6.9121238652596661E-3</v>
      </c>
      <c r="S151" s="3"/>
      <c r="T151" s="3"/>
      <c r="U151" s="16">
        <v>147</v>
      </c>
      <c r="V151" s="15">
        <f t="shared" si="28"/>
        <v>2.5</v>
      </c>
      <c r="W151" s="20">
        <f t="shared" si="38"/>
        <v>2.5146999999999999</v>
      </c>
      <c r="X151" s="20">
        <f t="shared" si="39"/>
        <v>175</v>
      </c>
      <c r="Y151" s="20" t="str">
        <f t="shared" si="40"/>
        <v>French Polynesia</v>
      </c>
      <c r="Z151" s="20">
        <f t="shared" si="29"/>
        <v>2.5</v>
      </c>
      <c r="AA151" s="3"/>
    </row>
    <row r="152" spans="1:27" x14ac:dyDescent="0.35">
      <c r="A152" s="16">
        <v>148</v>
      </c>
      <c r="B152" s="17" t="s">
        <v>132</v>
      </c>
      <c r="C152" s="17"/>
      <c r="D152" s="17">
        <v>5</v>
      </c>
      <c r="E152" s="17">
        <v>2.5</v>
      </c>
      <c r="F152" s="17">
        <v>7.5</v>
      </c>
      <c r="H152" s="17" t="s">
        <v>132</v>
      </c>
      <c r="I152" s="18">
        <f t="shared" si="30"/>
        <v>0</v>
      </c>
      <c r="J152" s="18">
        <f t="shared" si="31"/>
        <v>66.666666666666657</v>
      </c>
      <c r="K152" s="18">
        <f t="shared" si="32"/>
        <v>33.333333333333329</v>
      </c>
      <c r="L152" s="17">
        <f t="shared" si="33"/>
        <v>100</v>
      </c>
      <c r="N152" s="17" t="s">
        <v>132</v>
      </c>
      <c r="O152" s="18">
        <f t="shared" si="34"/>
        <v>0</v>
      </c>
      <c r="P152" s="18">
        <f t="shared" si="35"/>
        <v>2.0933202151933183E-2</v>
      </c>
      <c r="Q152" s="18">
        <f t="shared" si="36"/>
        <v>3.4424592929188612E-3</v>
      </c>
      <c r="R152" s="18">
        <f t="shared" si="37"/>
        <v>6.9121238652596661E-3</v>
      </c>
      <c r="S152" s="3"/>
      <c r="T152" s="3"/>
      <c r="U152" s="16">
        <v>148</v>
      </c>
      <c r="V152" s="15">
        <f t="shared" si="28"/>
        <v>5</v>
      </c>
      <c r="W152" s="20">
        <f t="shared" si="38"/>
        <v>5.0148000000000001</v>
      </c>
      <c r="X152" s="20">
        <f t="shared" si="39"/>
        <v>126</v>
      </c>
      <c r="Y152" s="20" t="str">
        <f t="shared" si="40"/>
        <v>Equatorial Guinea</v>
      </c>
      <c r="Z152" s="20">
        <f t="shared" si="29"/>
        <v>2.5</v>
      </c>
      <c r="AA152" s="3"/>
    </row>
    <row r="153" spans="1:27" x14ac:dyDescent="0.35">
      <c r="A153" s="16">
        <v>149</v>
      </c>
      <c r="B153" s="17" t="s">
        <v>153</v>
      </c>
      <c r="C153" s="17">
        <v>2.5</v>
      </c>
      <c r="D153" s="17">
        <v>2.5</v>
      </c>
      <c r="E153" s="17">
        <v>2.5</v>
      </c>
      <c r="F153" s="17">
        <v>7.5</v>
      </c>
      <c r="H153" s="17" t="s">
        <v>153</v>
      </c>
      <c r="I153" s="18">
        <f t="shared" si="30"/>
        <v>33.333333333333329</v>
      </c>
      <c r="J153" s="18">
        <f t="shared" si="31"/>
        <v>33.333333333333329</v>
      </c>
      <c r="K153" s="18">
        <f t="shared" si="32"/>
        <v>33.333333333333329</v>
      </c>
      <c r="L153" s="17">
        <f t="shared" si="33"/>
        <v>100</v>
      </c>
      <c r="N153" s="17" t="s">
        <v>153</v>
      </c>
      <c r="O153" s="18">
        <f t="shared" si="34"/>
        <v>2.0838542969075603E-2</v>
      </c>
      <c r="P153" s="18">
        <f t="shared" si="35"/>
        <v>1.0466601075966591E-2</v>
      </c>
      <c r="Q153" s="18">
        <f t="shared" si="36"/>
        <v>3.4424592929188612E-3</v>
      </c>
      <c r="R153" s="18">
        <f t="shared" si="37"/>
        <v>6.9121238652596661E-3</v>
      </c>
      <c r="S153" s="3"/>
      <c r="T153" s="3"/>
      <c r="U153" s="16">
        <v>149</v>
      </c>
      <c r="V153" s="15">
        <f t="shared" si="28"/>
        <v>2.5</v>
      </c>
      <c r="W153" s="20">
        <f t="shared" si="38"/>
        <v>2.5148999999999999</v>
      </c>
      <c r="X153" s="20">
        <f t="shared" si="39"/>
        <v>174</v>
      </c>
      <c r="Y153" s="20" t="str">
        <f t="shared" si="40"/>
        <v>Djibouti</v>
      </c>
      <c r="Z153" s="20">
        <f t="shared" si="29"/>
        <v>2.5</v>
      </c>
      <c r="AA153" s="3"/>
    </row>
    <row r="154" spans="1:27" x14ac:dyDescent="0.35">
      <c r="A154" s="16">
        <v>150</v>
      </c>
      <c r="B154" s="17" t="s">
        <v>174</v>
      </c>
      <c r="C154" s="17">
        <v>2.5</v>
      </c>
      <c r="D154" s="17">
        <v>2.5</v>
      </c>
      <c r="E154" s="17">
        <v>2.5</v>
      </c>
      <c r="F154" s="17">
        <v>7.5</v>
      </c>
      <c r="H154" s="17" t="s">
        <v>174</v>
      </c>
      <c r="I154" s="18">
        <f t="shared" si="30"/>
        <v>33.333333333333329</v>
      </c>
      <c r="J154" s="18">
        <f t="shared" si="31"/>
        <v>33.333333333333329</v>
      </c>
      <c r="K154" s="18">
        <f t="shared" si="32"/>
        <v>33.333333333333329</v>
      </c>
      <c r="L154" s="17">
        <f t="shared" si="33"/>
        <v>100</v>
      </c>
      <c r="N154" s="17" t="s">
        <v>174</v>
      </c>
      <c r="O154" s="18">
        <f t="shared" si="34"/>
        <v>2.0838542969075603E-2</v>
      </c>
      <c r="P154" s="18">
        <f t="shared" si="35"/>
        <v>1.0466601075966591E-2</v>
      </c>
      <c r="Q154" s="18">
        <f t="shared" si="36"/>
        <v>3.4424592929188612E-3</v>
      </c>
      <c r="R154" s="18">
        <f t="shared" si="37"/>
        <v>6.9121238652596661E-3</v>
      </c>
      <c r="S154" s="3"/>
      <c r="T154" s="3"/>
      <c r="U154" s="16">
        <v>150</v>
      </c>
      <c r="V154" s="15">
        <f t="shared" si="28"/>
        <v>2.5</v>
      </c>
      <c r="W154" s="20">
        <f t="shared" si="38"/>
        <v>2.5150000000000001</v>
      </c>
      <c r="X154" s="20">
        <f t="shared" si="39"/>
        <v>173</v>
      </c>
      <c r="Y154" s="20" t="str">
        <f t="shared" si="40"/>
        <v>Czechoslovakia</v>
      </c>
      <c r="Z154" s="20">
        <f t="shared" si="29"/>
        <v>2.5</v>
      </c>
      <c r="AA154" s="3"/>
    </row>
    <row r="155" spans="1:27" x14ac:dyDescent="0.35">
      <c r="A155" s="16">
        <v>151</v>
      </c>
      <c r="B155" s="17" t="s">
        <v>12</v>
      </c>
      <c r="C155" s="17">
        <v>2.5</v>
      </c>
      <c r="D155" s="17"/>
      <c r="E155" s="17">
        <v>2.5</v>
      </c>
      <c r="F155" s="17">
        <v>5</v>
      </c>
      <c r="H155" s="17" t="s">
        <v>12</v>
      </c>
      <c r="I155" s="18">
        <f t="shared" si="30"/>
        <v>50</v>
      </c>
      <c r="J155" s="18">
        <f t="shared" si="31"/>
        <v>0</v>
      </c>
      <c r="K155" s="18">
        <f t="shared" si="32"/>
        <v>50</v>
      </c>
      <c r="L155" s="17">
        <f t="shared" si="33"/>
        <v>100</v>
      </c>
      <c r="N155" s="17" t="s">
        <v>12</v>
      </c>
      <c r="O155" s="18">
        <f t="shared" si="34"/>
        <v>2.0838542969075603E-2</v>
      </c>
      <c r="P155" s="18">
        <f t="shared" si="35"/>
        <v>0</v>
      </c>
      <c r="Q155" s="18">
        <f t="shared" si="36"/>
        <v>3.4424592929188612E-3</v>
      </c>
      <c r="R155" s="18">
        <f t="shared" si="37"/>
        <v>4.6080825768397768E-3</v>
      </c>
      <c r="S155" s="3"/>
      <c r="T155" s="3"/>
      <c r="U155" s="16">
        <v>151</v>
      </c>
      <c r="V155" s="15">
        <f t="shared" si="28"/>
        <v>0</v>
      </c>
      <c r="W155" s="20">
        <f t="shared" si="38"/>
        <v>1.5100000000000001E-2</v>
      </c>
      <c r="X155" s="20">
        <f t="shared" si="39"/>
        <v>204</v>
      </c>
      <c r="Y155" s="20" t="str">
        <f t="shared" si="40"/>
        <v>Cuba</v>
      </c>
      <c r="Z155" s="20">
        <f t="shared" si="29"/>
        <v>2.5</v>
      </c>
      <c r="AA155" s="3"/>
    </row>
    <row r="156" spans="1:27" x14ac:dyDescent="0.35">
      <c r="A156" s="16">
        <v>152</v>
      </c>
      <c r="B156" s="17" t="s">
        <v>24</v>
      </c>
      <c r="C156" s="17">
        <v>2.5</v>
      </c>
      <c r="D156" s="17">
        <v>2.5</v>
      </c>
      <c r="E156" s="17"/>
      <c r="F156" s="17">
        <v>5</v>
      </c>
      <c r="H156" s="17" t="s">
        <v>24</v>
      </c>
      <c r="I156" s="18">
        <f t="shared" si="30"/>
        <v>50</v>
      </c>
      <c r="J156" s="18">
        <f t="shared" si="31"/>
        <v>50</v>
      </c>
      <c r="K156" s="18">
        <f t="shared" si="32"/>
        <v>0</v>
      </c>
      <c r="L156" s="17">
        <f t="shared" si="33"/>
        <v>100</v>
      </c>
      <c r="N156" s="17" t="s">
        <v>24</v>
      </c>
      <c r="O156" s="18">
        <f t="shared" si="34"/>
        <v>2.0838542969075603E-2</v>
      </c>
      <c r="P156" s="18">
        <f t="shared" si="35"/>
        <v>1.0466601075966591E-2</v>
      </c>
      <c r="Q156" s="18">
        <f t="shared" si="36"/>
        <v>0</v>
      </c>
      <c r="R156" s="18">
        <f t="shared" si="37"/>
        <v>4.6080825768397768E-3</v>
      </c>
      <c r="S156" s="3"/>
      <c r="T156" s="3"/>
      <c r="U156" s="16">
        <v>152</v>
      </c>
      <c r="V156" s="15">
        <f t="shared" si="28"/>
        <v>2.5</v>
      </c>
      <c r="W156" s="20">
        <f t="shared" si="38"/>
        <v>2.5152000000000001</v>
      </c>
      <c r="X156" s="20">
        <f t="shared" si="39"/>
        <v>172</v>
      </c>
      <c r="Y156" s="20" t="str">
        <f t="shared" si="40"/>
        <v>Cote D'Ivoire</v>
      </c>
      <c r="Z156" s="20">
        <f t="shared" si="29"/>
        <v>2.5</v>
      </c>
      <c r="AA156" s="3"/>
    </row>
    <row r="157" spans="1:27" x14ac:dyDescent="0.35">
      <c r="A157" s="16">
        <v>153</v>
      </c>
      <c r="B157" s="17" t="s">
        <v>45</v>
      </c>
      <c r="C157" s="17"/>
      <c r="D157" s="17">
        <v>2.5</v>
      </c>
      <c r="E157" s="17">
        <v>2.5</v>
      </c>
      <c r="F157" s="17">
        <v>5</v>
      </c>
      <c r="H157" s="17" t="s">
        <v>45</v>
      </c>
      <c r="I157" s="18">
        <f t="shared" si="30"/>
        <v>0</v>
      </c>
      <c r="J157" s="18">
        <f t="shared" si="31"/>
        <v>50</v>
      </c>
      <c r="K157" s="18">
        <f t="shared" si="32"/>
        <v>50</v>
      </c>
      <c r="L157" s="17">
        <f t="shared" si="33"/>
        <v>100</v>
      </c>
      <c r="N157" s="17" t="s">
        <v>45</v>
      </c>
      <c r="O157" s="18">
        <f t="shared" si="34"/>
        <v>0</v>
      </c>
      <c r="P157" s="18">
        <f t="shared" si="35"/>
        <v>1.0466601075966591E-2</v>
      </c>
      <c r="Q157" s="18">
        <f t="shared" si="36"/>
        <v>3.4424592929188612E-3</v>
      </c>
      <c r="R157" s="18">
        <f t="shared" si="37"/>
        <v>4.6080825768397768E-3</v>
      </c>
      <c r="S157" s="3"/>
      <c r="T157" s="3"/>
      <c r="U157" s="16">
        <v>153</v>
      </c>
      <c r="V157" s="15">
        <f t="shared" si="28"/>
        <v>2.5</v>
      </c>
      <c r="W157" s="20">
        <f t="shared" si="38"/>
        <v>2.5152999999999999</v>
      </c>
      <c r="X157" s="20">
        <f t="shared" si="39"/>
        <v>171</v>
      </c>
      <c r="Y157" s="20" t="str">
        <f t="shared" si="40"/>
        <v>British Depend Terr Citizen</v>
      </c>
      <c r="Z157" s="20">
        <f t="shared" si="29"/>
        <v>2.5</v>
      </c>
      <c r="AA157" s="3"/>
    </row>
    <row r="158" spans="1:27" x14ac:dyDescent="0.35">
      <c r="A158" s="16">
        <v>154</v>
      </c>
      <c r="B158" s="17" t="s">
        <v>490</v>
      </c>
      <c r="C158" s="17"/>
      <c r="D158" s="17">
        <v>2.5</v>
      </c>
      <c r="E158" s="17">
        <v>2.5</v>
      </c>
      <c r="F158" s="17">
        <v>5</v>
      </c>
      <c r="H158" s="17" t="s">
        <v>490</v>
      </c>
      <c r="I158" s="18">
        <f t="shared" si="30"/>
        <v>0</v>
      </c>
      <c r="J158" s="18">
        <f t="shared" si="31"/>
        <v>50</v>
      </c>
      <c r="K158" s="18">
        <f t="shared" si="32"/>
        <v>50</v>
      </c>
      <c r="L158" s="17">
        <f t="shared" si="33"/>
        <v>100</v>
      </c>
      <c r="N158" s="17" t="s">
        <v>490</v>
      </c>
      <c r="O158" s="18">
        <f t="shared" si="34"/>
        <v>0</v>
      </c>
      <c r="P158" s="18">
        <f t="shared" si="35"/>
        <v>1.0466601075966591E-2</v>
      </c>
      <c r="Q158" s="18">
        <f t="shared" si="36"/>
        <v>3.4424592929188612E-3</v>
      </c>
      <c r="R158" s="18">
        <f t="shared" si="37"/>
        <v>4.6080825768397768E-3</v>
      </c>
      <c r="S158" s="3"/>
      <c r="T158" s="3"/>
      <c r="U158" s="16">
        <v>154</v>
      </c>
      <c r="V158" s="15">
        <f t="shared" si="28"/>
        <v>2.5</v>
      </c>
      <c r="W158" s="20">
        <f t="shared" si="38"/>
        <v>2.5154000000000001</v>
      </c>
      <c r="X158" s="20">
        <f t="shared" si="39"/>
        <v>170</v>
      </c>
      <c r="Y158" s="20" t="str">
        <f t="shared" si="40"/>
        <v>Britain</v>
      </c>
      <c r="Z158" s="20">
        <f t="shared" si="29"/>
        <v>2.5</v>
      </c>
      <c r="AA158" s="3"/>
    </row>
    <row r="159" spans="1:27" x14ac:dyDescent="0.35">
      <c r="A159" s="16">
        <v>155</v>
      </c>
      <c r="B159" s="17" t="s">
        <v>491</v>
      </c>
      <c r="C159" s="17">
        <v>2.5</v>
      </c>
      <c r="D159" s="17">
        <v>2.5</v>
      </c>
      <c r="E159" s="17">
        <v>0</v>
      </c>
      <c r="F159" s="17">
        <v>5</v>
      </c>
      <c r="H159" s="17" t="s">
        <v>491</v>
      </c>
      <c r="I159" s="18">
        <f t="shared" si="30"/>
        <v>50</v>
      </c>
      <c r="J159" s="18">
        <f t="shared" si="31"/>
        <v>50</v>
      </c>
      <c r="K159" s="18">
        <f t="shared" si="32"/>
        <v>0</v>
      </c>
      <c r="L159" s="17">
        <f t="shared" si="33"/>
        <v>100</v>
      </c>
      <c r="N159" s="17" t="s">
        <v>491</v>
      </c>
      <c r="O159" s="18">
        <f t="shared" si="34"/>
        <v>2.0838542969075603E-2</v>
      </c>
      <c r="P159" s="18">
        <f t="shared" si="35"/>
        <v>1.0466601075966591E-2</v>
      </c>
      <c r="Q159" s="18">
        <f t="shared" si="36"/>
        <v>0</v>
      </c>
      <c r="R159" s="18">
        <f t="shared" si="37"/>
        <v>4.6080825768397768E-3</v>
      </c>
      <c r="S159" s="3"/>
      <c r="T159" s="3"/>
      <c r="U159" s="16">
        <v>155</v>
      </c>
      <c r="V159" s="15">
        <f t="shared" si="28"/>
        <v>2.5</v>
      </c>
      <c r="W159" s="20">
        <f t="shared" si="38"/>
        <v>2.5154999999999998</v>
      </c>
      <c r="X159" s="20">
        <f t="shared" si="39"/>
        <v>169</v>
      </c>
      <c r="Y159" s="20" t="str">
        <f t="shared" si="40"/>
        <v>Barbados</v>
      </c>
      <c r="Z159" s="20">
        <f t="shared" si="29"/>
        <v>2.5</v>
      </c>
      <c r="AA159" s="3"/>
    </row>
    <row r="160" spans="1:27" x14ac:dyDescent="0.35">
      <c r="A160" s="16">
        <v>156</v>
      </c>
      <c r="B160" s="17" t="s">
        <v>66</v>
      </c>
      <c r="C160" s="17">
        <v>0</v>
      </c>
      <c r="D160" s="17">
        <v>2.5</v>
      </c>
      <c r="E160" s="17">
        <v>2.5</v>
      </c>
      <c r="F160" s="17">
        <v>5</v>
      </c>
      <c r="H160" s="17" t="s">
        <v>66</v>
      </c>
      <c r="I160" s="18">
        <f t="shared" si="30"/>
        <v>0</v>
      </c>
      <c r="J160" s="18">
        <f t="shared" si="31"/>
        <v>50</v>
      </c>
      <c r="K160" s="18">
        <f t="shared" si="32"/>
        <v>50</v>
      </c>
      <c r="L160" s="17">
        <f t="shared" si="33"/>
        <v>100</v>
      </c>
      <c r="N160" s="17" t="s">
        <v>66</v>
      </c>
      <c r="O160" s="18">
        <f t="shared" si="34"/>
        <v>0</v>
      </c>
      <c r="P160" s="18">
        <f t="shared" si="35"/>
        <v>1.0466601075966591E-2</v>
      </c>
      <c r="Q160" s="18">
        <f t="shared" si="36"/>
        <v>3.4424592929188612E-3</v>
      </c>
      <c r="R160" s="18">
        <f t="shared" si="37"/>
        <v>4.6080825768397768E-3</v>
      </c>
      <c r="S160" s="3"/>
      <c r="T160" s="3"/>
      <c r="U160" s="16">
        <v>156</v>
      </c>
      <c r="V160" s="15">
        <f t="shared" si="28"/>
        <v>2.5</v>
      </c>
      <c r="W160" s="20">
        <f t="shared" si="38"/>
        <v>2.5156000000000001</v>
      </c>
      <c r="X160" s="20">
        <f t="shared" si="39"/>
        <v>168</v>
      </c>
      <c r="Y160" s="20" t="str">
        <f t="shared" si="40"/>
        <v>Bahamas</v>
      </c>
      <c r="Z160" s="20">
        <f t="shared" si="29"/>
        <v>2.5</v>
      </c>
      <c r="AA160" s="3"/>
    </row>
    <row r="161" spans="1:27" x14ac:dyDescent="0.35">
      <c r="A161" s="16">
        <v>157</v>
      </c>
      <c r="B161" s="17" t="s">
        <v>68</v>
      </c>
      <c r="C161" s="17">
        <v>0</v>
      </c>
      <c r="D161" s="17">
        <v>2.5</v>
      </c>
      <c r="E161" s="17">
        <v>2.5</v>
      </c>
      <c r="F161" s="17">
        <v>5</v>
      </c>
      <c r="H161" s="17" t="s">
        <v>68</v>
      </c>
      <c r="I161" s="18">
        <f t="shared" si="30"/>
        <v>0</v>
      </c>
      <c r="J161" s="18">
        <f t="shared" si="31"/>
        <v>50</v>
      </c>
      <c r="K161" s="18">
        <f t="shared" si="32"/>
        <v>50</v>
      </c>
      <c r="L161" s="17">
        <f t="shared" si="33"/>
        <v>100</v>
      </c>
      <c r="N161" s="17" t="s">
        <v>68</v>
      </c>
      <c r="O161" s="18">
        <f t="shared" si="34"/>
        <v>0</v>
      </c>
      <c r="P161" s="18">
        <f t="shared" si="35"/>
        <v>1.0466601075966591E-2</v>
      </c>
      <c r="Q161" s="18">
        <f t="shared" si="36"/>
        <v>3.4424592929188612E-3</v>
      </c>
      <c r="R161" s="18">
        <f t="shared" si="37"/>
        <v>4.6080825768397768E-3</v>
      </c>
      <c r="S161" s="3"/>
      <c r="T161" s="3"/>
      <c r="U161" s="16">
        <v>157</v>
      </c>
      <c r="V161" s="15">
        <f t="shared" si="28"/>
        <v>2.5</v>
      </c>
      <c r="W161" s="20">
        <f t="shared" si="38"/>
        <v>2.5156999999999998</v>
      </c>
      <c r="X161" s="20">
        <f t="shared" si="39"/>
        <v>167</v>
      </c>
      <c r="Y161" s="20" t="str">
        <f t="shared" si="40"/>
        <v>American Samoa</v>
      </c>
      <c r="Z161" s="20">
        <f t="shared" si="29"/>
        <v>2.5</v>
      </c>
      <c r="AA161" s="3"/>
    </row>
    <row r="162" spans="1:27" x14ac:dyDescent="0.35">
      <c r="A162" s="16">
        <v>158</v>
      </c>
      <c r="B162" s="17" t="s">
        <v>492</v>
      </c>
      <c r="C162" s="17"/>
      <c r="D162" s="17">
        <v>5</v>
      </c>
      <c r="E162" s="17">
        <v>0</v>
      </c>
      <c r="F162" s="17">
        <v>5</v>
      </c>
      <c r="H162" s="17" t="s">
        <v>492</v>
      </c>
      <c r="I162" s="18">
        <f t="shared" si="30"/>
        <v>0</v>
      </c>
      <c r="J162" s="18">
        <f t="shared" si="31"/>
        <v>100</v>
      </c>
      <c r="K162" s="18">
        <f t="shared" si="32"/>
        <v>0</v>
      </c>
      <c r="L162" s="17">
        <f t="shared" si="33"/>
        <v>100</v>
      </c>
      <c r="N162" s="17" t="s">
        <v>492</v>
      </c>
      <c r="O162" s="18">
        <f t="shared" si="34"/>
        <v>0</v>
      </c>
      <c r="P162" s="18">
        <f t="shared" si="35"/>
        <v>2.0933202151933183E-2</v>
      </c>
      <c r="Q162" s="18">
        <f t="shared" si="36"/>
        <v>0</v>
      </c>
      <c r="R162" s="18">
        <f t="shared" si="37"/>
        <v>4.6080825768397768E-3</v>
      </c>
      <c r="S162" s="3"/>
      <c r="T162" s="3"/>
      <c r="U162" s="16">
        <v>158</v>
      </c>
      <c r="V162" s="15">
        <f t="shared" si="28"/>
        <v>5</v>
      </c>
      <c r="W162" s="20">
        <f t="shared" si="38"/>
        <v>5.0157999999999996</v>
      </c>
      <c r="X162" s="20">
        <f t="shared" si="39"/>
        <v>125</v>
      </c>
      <c r="Y162" s="20" t="str">
        <f t="shared" si="40"/>
        <v>Trinidad And Tobago</v>
      </c>
      <c r="Z162" s="20">
        <f t="shared" si="29"/>
        <v>2.5</v>
      </c>
      <c r="AA162" s="3"/>
    </row>
    <row r="163" spans="1:27" x14ac:dyDescent="0.35">
      <c r="A163" s="16">
        <v>159</v>
      </c>
      <c r="B163" s="17" t="s">
        <v>75</v>
      </c>
      <c r="C163" s="17"/>
      <c r="D163" s="17">
        <v>2.5</v>
      </c>
      <c r="E163" s="17">
        <v>2.5</v>
      </c>
      <c r="F163" s="17">
        <v>5</v>
      </c>
      <c r="H163" s="17" t="s">
        <v>75</v>
      </c>
      <c r="I163" s="18">
        <f t="shared" si="30"/>
        <v>0</v>
      </c>
      <c r="J163" s="18">
        <f t="shared" si="31"/>
        <v>50</v>
      </c>
      <c r="K163" s="18">
        <f t="shared" si="32"/>
        <v>50</v>
      </c>
      <c r="L163" s="17">
        <f t="shared" si="33"/>
        <v>100</v>
      </c>
      <c r="N163" s="17" t="s">
        <v>75</v>
      </c>
      <c r="O163" s="18">
        <f t="shared" si="34"/>
        <v>0</v>
      </c>
      <c r="P163" s="18">
        <f t="shared" si="35"/>
        <v>1.0466601075966591E-2</v>
      </c>
      <c r="Q163" s="18">
        <f t="shared" si="36"/>
        <v>3.4424592929188612E-3</v>
      </c>
      <c r="R163" s="18">
        <f t="shared" si="37"/>
        <v>4.6080825768397768E-3</v>
      </c>
      <c r="S163" s="3"/>
      <c r="T163" s="3"/>
      <c r="U163" s="16">
        <v>159</v>
      </c>
      <c r="V163" s="15">
        <f t="shared" si="28"/>
        <v>2.5</v>
      </c>
      <c r="W163" s="20">
        <f t="shared" si="38"/>
        <v>2.5158999999999998</v>
      </c>
      <c r="X163" s="20">
        <f t="shared" si="39"/>
        <v>166</v>
      </c>
      <c r="Y163" s="20" t="str">
        <f t="shared" si="40"/>
        <v>Tajikistan</v>
      </c>
      <c r="Z163" s="20">
        <f t="shared" si="29"/>
        <v>2.5</v>
      </c>
      <c r="AA163" s="3"/>
    </row>
    <row r="164" spans="1:27" x14ac:dyDescent="0.35">
      <c r="A164" s="16">
        <v>160</v>
      </c>
      <c r="B164" s="17" t="s">
        <v>77</v>
      </c>
      <c r="C164" s="17">
        <v>0</v>
      </c>
      <c r="D164" s="17">
        <v>2.5</v>
      </c>
      <c r="E164" s="17">
        <v>2.5</v>
      </c>
      <c r="F164" s="17">
        <v>5</v>
      </c>
      <c r="H164" s="17" t="s">
        <v>77</v>
      </c>
      <c r="I164" s="18">
        <f t="shared" si="30"/>
        <v>0</v>
      </c>
      <c r="J164" s="18">
        <f t="shared" si="31"/>
        <v>50</v>
      </c>
      <c r="K164" s="18">
        <f t="shared" si="32"/>
        <v>50</v>
      </c>
      <c r="L164" s="17">
        <f t="shared" si="33"/>
        <v>100</v>
      </c>
      <c r="N164" s="17" t="s">
        <v>77</v>
      </c>
      <c r="O164" s="18">
        <f t="shared" si="34"/>
        <v>0</v>
      </c>
      <c r="P164" s="18">
        <f t="shared" si="35"/>
        <v>1.0466601075966591E-2</v>
      </c>
      <c r="Q164" s="18">
        <f t="shared" si="36"/>
        <v>3.4424592929188612E-3</v>
      </c>
      <c r="R164" s="18">
        <f t="shared" si="37"/>
        <v>4.6080825768397768E-3</v>
      </c>
      <c r="S164" s="3"/>
      <c r="T164" s="3"/>
      <c r="U164" s="16">
        <v>160</v>
      </c>
      <c r="V164" s="15">
        <f t="shared" si="28"/>
        <v>2.5</v>
      </c>
      <c r="W164" s="20">
        <f t="shared" si="38"/>
        <v>2.516</v>
      </c>
      <c r="X164" s="20">
        <f t="shared" si="39"/>
        <v>165</v>
      </c>
      <c r="Y164" s="20" t="str">
        <f t="shared" si="40"/>
        <v>Slovakia</v>
      </c>
      <c r="Z164" s="20">
        <f t="shared" si="29"/>
        <v>2.5</v>
      </c>
      <c r="AA164" s="3"/>
    </row>
    <row r="165" spans="1:27" x14ac:dyDescent="0.35">
      <c r="A165" s="16">
        <v>161</v>
      </c>
      <c r="B165" s="17" t="s">
        <v>92</v>
      </c>
      <c r="C165" s="17"/>
      <c r="D165" s="17">
        <v>2.5</v>
      </c>
      <c r="E165" s="17">
        <v>2.5</v>
      </c>
      <c r="F165" s="17">
        <v>5</v>
      </c>
      <c r="H165" s="17" t="s">
        <v>92</v>
      </c>
      <c r="I165" s="18">
        <f t="shared" si="30"/>
        <v>0</v>
      </c>
      <c r="J165" s="18">
        <f t="shared" si="31"/>
        <v>50</v>
      </c>
      <c r="K165" s="18">
        <f t="shared" si="32"/>
        <v>50</v>
      </c>
      <c r="L165" s="17">
        <f t="shared" si="33"/>
        <v>100</v>
      </c>
      <c r="N165" s="17" t="s">
        <v>92</v>
      </c>
      <c r="O165" s="18">
        <f t="shared" si="34"/>
        <v>0</v>
      </c>
      <c r="P165" s="18">
        <f t="shared" si="35"/>
        <v>1.0466601075966591E-2</v>
      </c>
      <c r="Q165" s="18">
        <f t="shared" si="36"/>
        <v>3.4424592929188612E-3</v>
      </c>
      <c r="R165" s="18">
        <f t="shared" si="37"/>
        <v>4.6080825768397768E-3</v>
      </c>
      <c r="S165" s="3"/>
      <c r="T165" s="3"/>
      <c r="U165" s="16">
        <v>161</v>
      </c>
      <c r="V165" s="15">
        <f t="shared" si="28"/>
        <v>2.5</v>
      </c>
      <c r="W165" s="20">
        <f t="shared" si="38"/>
        <v>2.5160999999999998</v>
      </c>
      <c r="X165" s="20">
        <f t="shared" si="39"/>
        <v>164</v>
      </c>
      <c r="Y165" s="20" t="str">
        <f t="shared" si="40"/>
        <v>New Caledonia</v>
      </c>
      <c r="Z165" s="20">
        <f t="shared" si="29"/>
        <v>2.5</v>
      </c>
      <c r="AA165" s="3"/>
    </row>
    <row r="166" spans="1:27" x14ac:dyDescent="0.35">
      <c r="A166" s="16">
        <v>162</v>
      </c>
      <c r="B166" s="17" t="s">
        <v>104</v>
      </c>
      <c r="C166" s="17"/>
      <c r="D166" s="17">
        <v>2.5</v>
      </c>
      <c r="E166" s="17">
        <v>2.5</v>
      </c>
      <c r="F166" s="17">
        <v>5</v>
      </c>
      <c r="H166" s="17" t="s">
        <v>104</v>
      </c>
      <c r="I166" s="18">
        <f t="shared" si="30"/>
        <v>0</v>
      </c>
      <c r="J166" s="18">
        <f t="shared" si="31"/>
        <v>50</v>
      </c>
      <c r="K166" s="18">
        <f t="shared" si="32"/>
        <v>50</v>
      </c>
      <c r="L166" s="17">
        <f t="shared" si="33"/>
        <v>100</v>
      </c>
      <c r="N166" s="17" t="s">
        <v>104</v>
      </c>
      <c r="O166" s="18">
        <f t="shared" si="34"/>
        <v>0</v>
      </c>
      <c r="P166" s="18">
        <f t="shared" si="35"/>
        <v>1.0466601075966591E-2</v>
      </c>
      <c r="Q166" s="18">
        <f t="shared" si="36"/>
        <v>3.4424592929188612E-3</v>
      </c>
      <c r="R166" s="18">
        <f t="shared" si="37"/>
        <v>4.6080825768397768E-3</v>
      </c>
      <c r="S166" s="3"/>
      <c r="T166" s="3"/>
      <c r="U166" s="16">
        <v>162</v>
      </c>
      <c r="V166" s="15">
        <f t="shared" si="28"/>
        <v>2.5</v>
      </c>
      <c r="W166" s="20">
        <f t="shared" si="38"/>
        <v>2.5162</v>
      </c>
      <c r="X166" s="20">
        <f t="shared" si="39"/>
        <v>163</v>
      </c>
      <c r="Y166" s="20" t="str">
        <f t="shared" si="40"/>
        <v>Namibia</v>
      </c>
      <c r="Z166" s="20">
        <f t="shared" si="29"/>
        <v>2.5</v>
      </c>
      <c r="AA166" s="3"/>
    </row>
    <row r="167" spans="1:27" x14ac:dyDescent="0.35">
      <c r="A167" s="16">
        <v>163</v>
      </c>
      <c r="B167" s="17" t="s">
        <v>120</v>
      </c>
      <c r="C167" s="17"/>
      <c r="D167" s="17">
        <v>2.5</v>
      </c>
      <c r="E167" s="17">
        <v>2.5</v>
      </c>
      <c r="F167" s="17">
        <v>5</v>
      </c>
      <c r="H167" s="17" t="s">
        <v>120</v>
      </c>
      <c r="I167" s="18">
        <f t="shared" si="30"/>
        <v>0</v>
      </c>
      <c r="J167" s="18">
        <f t="shared" si="31"/>
        <v>50</v>
      </c>
      <c r="K167" s="18">
        <f t="shared" si="32"/>
        <v>50</v>
      </c>
      <c r="L167" s="17">
        <f t="shared" si="33"/>
        <v>100</v>
      </c>
      <c r="N167" s="17" t="s">
        <v>120</v>
      </c>
      <c r="O167" s="18">
        <f t="shared" si="34"/>
        <v>0</v>
      </c>
      <c r="P167" s="18">
        <f t="shared" si="35"/>
        <v>1.0466601075966591E-2</v>
      </c>
      <c r="Q167" s="18">
        <f t="shared" si="36"/>
        <v>3.4424592929188612E-3</v>
      </c>
      <c r="R167" s="18">
        <f t="shared" si="37"/>
        <v>4.6080825768397768E-3</v>
      </c>
      <c r="S167" s="3"/>
      <c r="T167" s="3"/>
      <c r="U167" s="16">
        <v>163</v>
      </c>
      <c r="V167" s="15">
        <f t="shared" si="28"/>
        <v>2.5</v>
      </c>
      <c r="W167" s="20">
        <f t="shared" si="38"/>
        <v>2.5163000000000002</v>
      </c>
      <c r="X167" s="20">
        <f t="shared" si="39"/>
        <v>162</v>
      </c>
      <c r="Y167" s="20" t="str">
        <f t="shared" si="40"/>
        <v>Luxembourg</v>
      </c>
      <c r="Z167" s="20">
        <f t="shared" si="29"/>
        <v>2.5</v>
      </c>
      <c r="AA167" s="3"/>
    </row>
    <row r="168" spans="1:27" x14ac:dyDescent="0.35">
      <c r="A168" s="16">
        <v>164</v>
      </c>
      <c r="B168" s="17" t="s">
        <v>123</v>
      </c>
      <c r="C168" s="17">
        <v>0</v>
      </c>
      <c r="D168" s="17">
        <v>2.5</v>
      </c>
      <c r="E168" s="17">
        <v>2.5</v>
      </c>
      <c r="F168" s="17">
        <v>5</v>
      </c>
      <c r="H168" s="17" t="s">
        <v>123</v>
      </c>
      <c r="I168" s="18">
        <f t="shared" si="30"/>
        <v>0</v>
      </c>
      <c r="J168" s="18">
        <f t="shared" si="31"/>
        <v>50</v>
      </c>
      <c r="K168" s="18">
        <f t="shared" si="32"/>
        <v>50</v>
      </c>
      <c r="L168" s="17">
        <f t="shared" si="33"/>
        <v>100</v>
      </c>
      <c r="N168" s="17" t="s">
        <v>123</v>
      </c>
      <c r="O168" s="18">
        <f t="shared" si="34"/>
        <v>0</v>
      </c>
      <c r="P168" s="18">
        <f t="shared" si="35"/>
        <v>1.0466601075966591E-2</v>
      </c>
      <c r="Q168" s="18">
        <f t="shared" si="36"/>
        <v>3.4424592929188612E-3</v>
      </c>
      <c r="R168" s="18">
        <f t="shared" si="37"/>
        <v>4.6080825768397768E-3</v>
      </c>
      <c r="S168" s="3"/>
      <c r="T168" s="3"/>
      <c r="U168" s="16">
        <v>164</v>
      </c>
      <c r="V168" s="15">
        <f t="shared" si="28"/>
        <v>2.5</v>
      </c>
      <c r="W168" s="20">
        <f t="shared" si="38"/>
        <v>2.5164</v>
      </c>
      <c r="X168" s="20">
        <f t="shared" si="39"/>
        <v>161</v>
      </c>
      <c r="Y168" s="20" t="str">
        <f t="shared" si="40"/>
        <v>Korea (So Stated)</v>
      </c>
      <c r="Z168" s="20">
        <f t="shared" si="29"/>
        <v>2.5</v>
      </c>
      <c r="AA168" s="3"/>
    </row>
    <row r="169" spans="1:27" x14ac:dyDescent="0.35">
      <c r="A169" s="16">
        <v>165</v>
      </c>
      <c r="B169" s="17" t="s">
        <v>151</v>
      </c>
      <c r="C169" s="17"/>
      <c r="D169" s="17">
        <v>2.5</v>
      </c>
      <c r="E169" s="17">
        <v>2.5</v>
      </c>
      <c r="F169" s="17">
        <v>5</v>
      </c>
      <c r="H169" s="17" t="s">
        <v>151</v>
      </c>
      <c r="I169" s="18">
        <f t="shared" si="30"/>
        <v>0</v>
      </c>
      <c r="J169" s="18">
        <f t="shared" si="31"/>
        <v>50</v>
      </c>
      <c r="K169" s="18">
        <f t="shared" si="32"/>
        <v>50</v>
      </c>
      <c r="L169" s="17">
        <f t="shared" si="33"/>
        <v>100</v>
      </c>
      <c r="N169" s="17" t="s">
        <v>151</v>
      </c>
      <c r="O169" s="18">
        <f t="shared" si="34"/>
        <v>0</v>
      </c>
      <c r="P169" s="18">
        <f t="shared" si="35"/>
        <v>1.0466601075966591E-2</v>
      </c>
      <c r="Q169" s="18">
        <f t="shared" si="36"/>
        <v>3.4424592929188612E-3</v>
      </c>
      <c r="R169" s="18">
        <f t="shared" si="37"/>
        <v>4.6080825768397768E-3</v>
      </c>
      <c r="S169" s="3"/>
      <c r="T169" s="3"/>
      <c r="U169" s="16">
        <v>165</v>
      </c>
      <c r="V169" s="15">
        <f t="shared" si="28"/>
        <v>2.5</v>
      </c>
      <c r="W169" s="20">
        <f t="shared" si="38"/>
        <v>2.5165000000000002</v>
      </c>
      <c r="X169" s="20">
        <f t="shared" si="39"/>
        <v>160</v>
      </c>
      <c r="Y169" s="20" t="str">
        <f t="shared" si="40"/>
        <v>Honduras</v>
      </c>
      <c r="Z169" s="20">
        <f t="shared" si="29"/>
        <v>2.5</v>
      </c>
      <c r="AA169" s="3"/>
    </row>
    <row r="170" spans="1:27" x14ac:dyDescent="0.35">
      <c r="A170" s="16">
        <v>166</v>
      </c>
      <c r="B170" s="17" t="s">
        <v>164</v>
      </c>
      <c r="C170" s="17"/>
      <c r="D170" s="17">
        <v>2.5</v>
      </c>
      <c r="E170" s="17">
        <v>2.5</v>
      </c>
      <c r="F170" s="17">
        <v>5</v>
      </c>
      <c r="H170" s="17" t="s">
        <v>164</v>
      </c>
      <c r="I170" s="18">
        <f t="shared" si="30"/>
        <v>0</v>
      </c>
      <c r="J170" s="18">
        <f t="shared" si="31"/>
        <v>50</v>
      </c>
      <c r="K170" s="18">
        <f t="shared" si="32"/>
        <v>50</v>
      </c>
      <c r="L170" s="17">
        <f t="shared" si="33"/>
        <v>100</v>
      </c>
      <c r="N170" s="17" t="s">
        <v>164</v>
      </c>
      <c r="O170" s="18">
        <f t="shared" si="34"/>
        <v>0</v>
      </c>
      <c r="P170" s="18">
        <f t="shared" si="35"/>
        <v>1.0466601075966591E-2</v>
      </c>
      <c r="Q170" s="18">
        <f t="shared" si="36"/>
        <v>3.4424592929188612E-3</v>
      </c>
      <c r="R170" s="18">
        <f t="shared" si="37"/>
        <v>4.6080825768397768E-3</v>
      </c>
      <c r="S170" s="3"/>
      <c r="T170" s="3"/>
      <c r="U170" s="16">
        <v>166</v>
      </c>
      <c r="V170" s="15">
        <f t="shared" si="28"/>
        <v>2.5</v>
      </c>
      <c r="W170" s="20">
        <f t="shared" si="38"/>
        <v>2.5165999999999999</v>
      </c>
      <c r="X170" s="20">
        <f t="shared" si="39"/>
        <v>159</v>
      </c>
      <c r="Y170" s="20" t="str">
        <f t="shared" si="40"/>
        <v>Guernsey</v>
      </c>
      <c r="Z170" s="20">
        <f t="shared" si="29"/>
        <v>2.5</v>
      </c>
      <c r="AA170" s="3"/>
    </row>
    <row r="171" spans="1:27" x14ac:dyDescent="0.35">
      <c r="A171" s="16">
        <v>167</v>
      </c>
      <c r="B171" s="17" t="s">
        <v>171</v>
      </c>
      <c r="C171" s="17">
        <v>2.5</v>
      </c>
      <c r="D171" s="17">
        <v>2.5</v>
      </c>
      <c r="E171" s="17">
        <v>0</v>
      </c>
      <c r="F171" s="17">
        <v>5</v>
      </c>
      <c r="H171" s="17" t="s">
        <v>171</v>
      </c>
      <c r="I171" s="18">
        <f t="shared" si="30"/>
        <v>50</v>
      </c>
      <c r="J171" s="18">
        <f t="shared" si="31"/>
        <v>50</v>
      </c>
      <c r="K171" s="18">
        <f t="shared" si="32"/>
        <v>0</v>
      </c>
      <c r="L171" s="17">
        <f t="shared" si="33"/>
        <v>100</v>
      </c>
      <c r="N171" s="17" t="s">
        <v>171</v>
      </c>
      <c r="O171" s="18">
        <f t="shared" si="34"/>
        <v>2.0838542969075603E-2</v>
      </c>
      <c r="P171" s="18">
        <f t="shared" si="35"/>
        <v>1.0466601075966591E-2</v>
      </c>
      <c r="Q171" s="18">
        <f t="shared" si="36"/>
        <v>0</v>
      </c>
      <c r="R171" s="18">
        <f t="shared" si="37"/>
        <v>4.6080825768397768E-3</v>
      </c>
      <c r="S171" s="3"/>
      <c r="T171" s="3"/>
      <c r="U171" s="16">
        <v>167</v>
      </c>
      <c r="V171" s="15">
        <f t="shared" si="28"/>
        <v>2.5</v>
      </c>
      <c r="W171" s="20">
        <f t="shared" si="38"/>
        <v>2.5167000000000002</v>
      </c>
      <c r="X171" s="20">
        <f t="shared" si="39"/>
        <v>158</v>
      </c>
      <c r="Y171" s="20" t="str">
        <f t="shared" si="40"/>
        <v>Georgia</v>
      </c>
      <c r="Z171" s="20">
        <f t="shared" si="29"/>
        <v>2.5</v>
      </c>
      <c r="AA171" s="3"/>
    </row>
    <row r="172" spans="1:27" x14ac:dyDescent="0.35">
      <c r="A172" s="16">
        <v>168</v>
      </c>
      <c r="B172" s="17" t="s">
        <v>11</v>
      </c>
      <c r="C172" s="17"/>
      <c r="D172" s="17">
        <v>2.5</v>
      </c>
      <c r="E172" s="17"/>
      <c r="F172" s="17">
        <v>2.5</v>
      </c>
      <c r="H172" s="17" t="s">
        <v>11</v>
      </c>
      <c r="I172" s="18">
        <f t="shared" si="30"/>
        <v>0</v>
      </c>
      <c r="J172" s="18">
        <f t="shared" si="31"/>
        <v>100</v>
      </c>
      <c r="K172" s="18">
        <f t="shared" si="32"/>
        <v>0</v>
      </c>
      <c r="L172" s="17">
        <f t="shared" si="33"/>
        <v>100</v>
      </c>
      <c r="N172" s="17" t="s">
        <v>11</v>
      </c>
      <c r="O172" s="18">
        <f t="shared" si="34"/>
        <v>0</v>
      </c>
      <c r="P172" s="18">
        <f t="shared" si="35"/>
        <v>1.0466601075966591E-2</v>
      </c>
      <c r="Q172" s="18">
        <f t="shared" si="36"/>
        <v>0</v>
      </c>
      <c r="R172" s="18">
        <f t="shared" si="37"/>
        <v>2.3040412884198884E-3</v>
      </c>
      <c r="S172" s="3"/>
      <c r="T172" s="3"/>
      <c r="U172" s="16">
        <v>168</v>
      </c>
      <c r="V172" s="15">
        <f t="shared" si="28"/>
        <v>2.5</v>
      </c>
      <c r="W172" s="20">
        <f t="shared" si="38"/>
        <v>2.5167999999999999</v>
      </c>
      <c r="X172" s="20">
        <f t="shared" si="39"/>
        <v>157</v>
      </c>
      <c r="Y172" s="20" t="str">
        <f t="shared" si="40"/>
        <v>Gambia</v>
      </c>
      <c r="Z172" s="20">
        <f t="shared" si="29"/>
        <v>2.5</v>
      </c>
      <c r="AA172" s="3"/>
    </row>
    <row r="173" spans="1:27" x14ac:dyDescent="0.35">
      <c r="A173" s="16">
        <v>169</v>
      </c>
      <c r="B173" s="17" t="s">
        <v>18</v>
      </c>
      <c r="C173" s="17">
        <v>0</v>
      </c>
      <c r="D173" s="17">
        <v>2.5</v>
      </c>
      <c r="E173" s="17">
        <v>0</v>
      </c>
      <c r="F173" s="17">
        <v>2.5</v>
      </c>
      <c r="H173" s="17" t="s">
        <v>18</v>
      </c>
      <c r="I173" s="18">
        <f t="shared" si="30"/>
        <v>0</v>
      </c>
      <c r="J173" s="18">
        <f t="shared" si="31"/>
        <v>100</v>
      </c>
      <c r="K173" s="18">
        <f t="shared" si="32"/>
        <v>0</v>
      </c>
      <c r="L173" s="17">
        <f t="shared" si="33"/>
        <v>100</v>
      </c>
      <c r="N173" s="17" t="s">
        <v>18</v>
      </c>
      <c r="O173" s="18">
        <f t="shared" si="34"/>
        <v>0</v>
      </c>
      <c r="P173" s="18">
        <f t="shared" si="35"/>
        <v>1.0466601075966591E-2</v>
      </c>
      <c r="Q173" s="18">
        <f t="shared" si="36"/>
        <v>0</v>
      </c>
      <c r="R173" s="18">
        <f t="shared" si="37"/>
        <v>2.3040412884198884E-3</v>
      </c>
      <c r="S173" s="3"/>
      <c r="T173" s="3"/>
      <c r="U173" s="16">
        <v>169</v>
      </c>
      <c r="V173" s="15">
        <f t="shared" si="28"/>
        <v>2.5</v>
      </c>
      <c r="W173" s="20">
        <f t="shared" si="38"/>
        <v>2.5169000000000001</v>
      </c>
      <c r="X173" s="20">
        <f t="shared" si="39"/>
        <v>156</v>
      </c>
      <c r="Y173" s="20" t="str">
        <f t="shared" si="40"/>
        <v>Macedonia</v>
      </c>
      <c r="Z173" s="20">
        <f t="shared" si="29"/>
        <v>2.5</v>
      </c>
      <c r="AA173" s="3"/>
    </row>
    <row r="174" spans="1:27" x14ac:dyDescent="0.35">
      <c r="A174" s="16">
        <v>170</v>
      </c>
      <c r="B174" s="17" t="s">
        <v>21</v>
      </c>
      <c r="C174" s="17"/>
      <c r="D174" s="17">
        <v>2.5</v>
      </c>
      <c r="E174" s="17">
        <v>0</v>
      </c>
      <c r="F174" s="17">
        <v>2.5</v>
      </c>
      <c r="H174" s="17" t="s">
        <v>21</v>
      </c>
      <c r="I174" s="18">
        <f t="shared" si="30"/>
        <v>0</v>
      </c>
      <c r="J174" s="18">
        <f t="shared" si="31"/>
        <v>100</v>
      </c>
      <c r="K174" s="18">
        <f t="shared" si="32"/>
        <v>0</v>
      </c>
      <c r="L174" s="17">
        <f t="shared" si="33"/>
        <v>100</v>
      </c>
      <c r="N174" s="17" t="s">
        <v>21</v>
      </c>
      <c r="O174" s="18">
        <f t="shared" si="34"/>
        <v>0</v>
      </c>
      <c r="P174" s="18">
        <f t="shared" si="35"/>
        <v>1.0466601075966591E-2</v>
      </c>
      <c r="Q174" s="18">
        <f t="shared" si="36"/>
        <v>0</v>
      </c>
      <c r="R174" s="18">
        <f t="shared" si="37"/>
        <v>2.3040412884198884E-3</v>
      </c>
      <c r="S174" s="3"/>
      <c r="T174" s="3"/>
      <c r="U174" s="16">
        <v>170</v>
      </c>
      <c r="V174" s="15">
        <f t="shared" si="28"/>
        <v>2.5</v>
      </c>
      <c r="W174" s="20">
        <f t="shared" si="38"/>
        <v>2.5169999999999999</v>
      </c>
      <c r="X174" s="20">
        <f t="shared" si="39"/>
        <v>155</v>
      </c>
      <c r="Y174" s="20" t="str">
        <f t="shared" si="40"/>
        <v>Dominica</v>
      </c>
      <c r="Z174" s="20">
        <f t="shared" si="29"/>
        <v>2.5</v>
      </c>
      <c r="AA174" s="3"/>
    </row>
    <row r="175" spans="1:27" x14ac:dyDescent="0.35">
      <c r="A175" s="16">
        <v>171</v>
      </c>
      <c r="B175" s="17" t="s">
        <v>29</v>
      </c>
      <c r="C175" s="17"/>
      <c r="D175" s="17">
        <v>2.5</v>
      </c>
      <c r="E175" s="17">
        <v>0</v>
      </c>
      <c r="F175" s="17">
        <v>2.5</v>
      </c>
      <c r="H175" s="17" t="s">
        <v>29</v>
      </c>
      <c r="I175" s="18">
        <f t="shared" si="30"/>
        <v>0</v>
      </c>
      <c r="J175" s="18">
        <f t="shared" si="31"/>
        <v>100</v>
      </c>
      <c r="K175" s="18">
        <f t="shared" si="32"/>
        <v>0</v>
      </c>
      <c r="L175" s="17">
        <f t="shared" si="33"/>
        <v>100</v>
      </c>
      <c r="N175" s="17" t="s">
        <v>29</v>
      </c>
      <c r="O175" s="18">
        <f t="shared" si="34"/>
        <v>0</v>
      </c>
      <c r="P175" s="18">
        <f t="shared" si="35"/>
        <v>1.0466601075966591E-2</v>
      </c>
      <c r="Q175" s="18">
        <f t="shared" si="36"/>
        <v>0</v>
      </c>
      <c r="R175" s="18">
        <f t="shared" si="37"/>
        <v>2.3040412884198884E-3</v>
      </c>
      <c r="S175" s="3"/>
      <c r="T175" s="3"/>
      <c r="U175" s="16">
        <v>171</v>
      </c>
      <c r="V175" s="15">
        <f t="shared" si="28"/>
        <v>2.5</v>
      </c>
      <c r="W175" s="20">
        <f t="shared" si="38"/>
        <v>2.5171000000000001</v>
      </c>
      <c r="X175" s="20">
        <f t="shared" si="39"/>
        <v>154</v>
      </c>
      <c r="Y175" s="20" t="str">
        <f t="shared" si="40"/>
        <v>Costa Rica</v>
      </c>
      <c r="Z175" s="20">
        <f t="shared" si="29"/>
        <v>2.5</v>
      </c>
      <c r="AA175" s="3"/>
    </row>
    <row r="176" spans="1:27" x14ac:dyDescent="0.35">
      <c r="A176" s="16">
        <v>172</v>
      </c>
      <c r="B176" s="17" t="s">
        <v>30</v>
      </c>
      <c r="C176" s="17"/>
      <c r="D176" s="17">
        <v>2.5</v>
      </c>
      <c r="E176" s="17"/>
      <c r="F176" s="17">
        <v>2.5</v>
      </c>
      <c r="H176" s="17" t="s">
        <v>30</v>
      </c>
      <c r="I176" s="18">
        <f t="shared" si="30"/>
        <v>0</v>
      </c>
      <c r="J176" s="18">
        <f t="shared" si="31"/>
        <v>100</v>
      </c>
      <c r="K176" s="18">
        <f t="shared" si="32"/>
        <v>0</v>
      </c>
      <c r="L176" s="17">
        <f t="shared" si="33"/>
        <v>100</v>
      </c>
      <c r="N176" s="17" t="s">
        <v>30</v>
      </c>
      <c r="O176" s="18">
        <f t="shared" si="34"/>
        <v>0</v>
      </c>
      <c r="P176" s="18">
        <f t="shared" si="35"/>
        <v>1.0466601075966591E-2</v>
      </c>
      <c r="Q176" s="18">
        <f t="shared" si="36"/>
        <v>0</v>
      </c>
      <c r="R176" s="18">
        <f t="shared" si="37"/>
        <v>2.3040412884198884E-3</v>
      </c>
      <c r="S176" s="3"/>
      <c r="T176" s="3"/>
      <c r="U176" s="16">
        <v>172</v>
      </c>
      <c r="V176" s="15">
        <f t="shared" si="28"/>
        <v>2.5</v>
      </c>
      <c r="W176" s="20">
        <f t="shared" si="38"/>
        <v>2.5171999999999999</v>
      </c>
      <c r="X176" s="20">
        <f t="shared" si="39"/>
        <v>153</v>
      </c>
      <c r="Y176" s="20" t="str">
        <f t="shared" si="40"/>
        <v>Benin</v>
      </c>
      <c r="Z176" s="20">
        <f t="shared" si="29"/>
        <v>2.5</v>
      </c>
      <c r="AA176" s="3"/>
    </row>
    <row r="177" spans="1:27" x14ac:dyDescent="0.35">
      <c r="A177" s="16">
        <v>173</v>
      </c>
      <c r="B177" s="17" t="s">
        <v>37</v>
      </c>
      <c r="C177" s="17"/>
      <c r="D177" s="17"/>
      <c r="E177" s="17">
        <v>2.5</v>
      </c>
      <c r="F177" s="17">
        <v>2.5</v>
      </c>
      <c r="H177" s="17" t="s">
        <v>37</v>
      </c>
      <c r="I177" s="18">
        <f t="shared" si="30"/>
        <v>0</v>
      </c>
      <c r="J177" s="18">
        <f t="shared" si="31"/>
        <v>0</v>
      </c>
      <c r="K177" s="18">
        <f t="shared" si="32"/>
        <v>100</v>
      </c>
      <c r="L177" s="17">
        <f t="shared" si="33"/>
        <v>100</v>
      </c>
      <c r="N177" s="17" t="s">
        <v>37</v>
      </c>
      <c r="O177" s="18">
        <f t="shared" si="34"/>
        <v>0</v>
      </c>
      <c r="P177" s="18">
        <f t="shared" si="35"/>
        <v>0</v>
      </c>
      <c r="Q177" s="18">
        <f t="shared" si="36"/>
        <v>3.4424592929188612E-3</v>
      </c>
      <c r="R177" s="18">
        <f t="shared" si="37"/>
        <v>2.3040412884198884E-3</v>
      </c>
      <c r="S177" s="3"/>
      <c r="T177" s="3"/>
      <c r="U177" s="16">
        <v>173</v>
      </c>
      <c r="V177" s="15">
        <f t="shared" si="28"/>
        <v>0</v>
      </c>
      <c r="W177" s="20">
        <f t="shared" si="38"/>
        <v>1.7299999999999999E-2</v>
      </c>
      <c r="X177" s="20">
        <f t="shared" si="39"/>
        <v>203</v>
      </c>
      <c r="Y177" s="20" t="str">
        <f t="shared" si="40"/>
        <v>Turkmenistan</v>
      </c>
      <c r="Z177" s="20">
        <f t="shared" si="29"/>
        <v>2.5</v>
      </c>
      <c r="AA177" s="3"/>
    </row>
    <row r="178" spans="1:27" x14ac:dyDescent="0.35">
      <c r="A178" s="16">
        <v>174</v>
      </c>
      <c r="B178" s="17" t="s">
        <v>42</v>
      </c>
      <c r="C178" s="17"/>
      <c r="D178" s="17"/>
      <c r="E178" s="17">
        <v>2.5</v>
      </c>
      <c r="F178" s="17">
        <v>2.5</v>
      </c>
      <c r="H178" s="17" t="s">
        <v>42</v>
      </c>
      <c r="I178" s="18">
        <f t="shared" si="30"/>
        <v>0</v>
      </c>
      <c r="J178" s="18">
        <f t="shared" si="31"/>
        <v>0</v>
      </c>
      <c r="K178" s="18">
        <f t="shared" si="32"/>
        <v>100</v>
      </c>
      <c r="L178" s="17">
        <f t="shared" si="33"/>
        <v>100</v>
      </c>
      <c r="N178" s="17" t="s">
        <v>42</v>
      </c>
      <c r="O178" s="18">
        <f t="shared" si="34"/>
        <v>0</v>
      </c>
      <c r="P178" s="18">
        <f t="shared" si="35"/>
        <v>0</v>
      </c>
      <c r="Q178" s="18">
        <f t="shared" si="36"/>
        <v>3.4424592929188612E-3</v>
      </c>
      <c r="R178" s="18">
        <f t="shared" si="37"/>
        <v>2.3040412884198884E-3</v>
      </c>
      <c r="S178" s="3"/>
      <c r="T178" s="3"/>
      <c r="U178" s="16">
        <v>174</v>
      </c>
      <c r="V178" s="15">
        <f t="shared" si="28"/>
        <v>0</v>
      </c>
      <c r="W178" s="20">
        <f t="shared" si="38"/>
        <v>1.7400000000000002E-2</v>
      </c>
      <c r="X178" s="20">
        <f t="shared" si="39"/>
        <v>202</v>
      </c>
      <c r="Y178" s="20" t="str">
        <f t="shared" si="40"/>
        <v>Solomon Islands</v>
      </c>
      <c r="Z178" s="20">
        <f t="shared" si="29"/>
        <v>2.5</v>
      </c>
      <c r="AA178" s="3"/>
    </row>
    <row r="179" spans="1:27" x14ac:dyDescent="0.35">
      <c r="A179" s="16">
        <v>175</v>
      </c>
      <c r="B179" s="17" t="s">
        <v>493</v>
      </c>
      <c r="C179" s="17"/>
      <c r="D179" s="17"/>
      <c r="E179" s="17">
        <v>2.5</v>
      </c>
      <c r="F179" s="17">
        <v>2.5</v>
      </c>
      <c r="H179" s="17" t="s">
        <v>493</v>
      </c>
      <c r="I179" s="18">
        <f t="shared" si="30"/>
        <v>0</v>
      </c>
      <c r="J179" s="18">
        <f t="shared" si="31"/>
        <v>0</v>
      </c>
      <c r="K179" s="18">
        <f t="shared" si="32"/>
        <v>100</v>
      </c>
      <c r="L179" s="17">
        <f t="shared" si="33"/>
        <v>100</v>
      </c>
      <c r="N179" s="17" t="s">
        <v>493</v>
      </c>
      <c r="O179" s="18">
        <f t="shared" si="34"/>
        <v>0</v>
      </c>
      <c r="P179" s="18">
        <f t="shared" si="35"/>
        <v>0</v>
      </c>
      <c r="Q179" s="18">
        <f t="shared" si="36"/>
        <v>3.4424592929188612E-3</v>
      </c>
      <c r="R179" s="18">
        <f t="shared" si="37"/>
        <v>2.3040412884198884E-3</v>
      </c>
      <c r="S179" s="3"/>
      <c r="T179" s="3"/>
      <c r="U179" s="16">
        <v>175</v>
      </c>
      <c r="V179" s="15">
        <f t="shared" si="28"/>
        <v>0</v>
      </c>
      <c r="W179" s="20">
        <f t="shared" si="38"/>
        <v>1.7500000000000002E-2</v>
      </c>
      <c r="X179" s="20">
        <f t="shared" si="39"/>
        <v>201</v>
      </c>
      <c r="Y179" s="20" t="str">
        <f t="shared" si="40"/>
        <v>Kyrgyzstan</v>
      </c>
      <c r="Z179" s="20">
        <f t="shared" si="29"/>
        <v>2.5</v>
      </c>
      <c r="AA179" s="3"/>
    </row>
    <row r="180" spans="1:27" x14ac:dyDescent="0.35">
      <c r="A180" s="16">
        <v>176</v>
      </c>
      <c r="B180" s="17" t="s">
        <v>494</v>
      </c>
      <c r="C180" s="17">
        <v>2.5</v>
      </c>
      <c r="D180" s="17">
        <v>0</v>
      </c>
      <c r="E180" s="17">
        <v>0</v>
      </c>
      <c r="F180" s="17">
        <v>2.5</v>
      </c>
      <c r="H180" s="17" t="s">
        <v>494</v>
      </c>
      <c r="I180" s="18">
        <f t="shared" si="30"/>
        <v>100</v>
      </c>
      <c r="J180" s="18">
        <f t="shared" si="31"/>
        <v>0</v>
      </c>
      <c r="K180" s="18">
        <f t="shared" si="32"/>
        <v>0</v>
      </c>
      <c r="L180" s="17">
        <f t="shared" si="33"/>
        <v>100</v>
      </c>
      <c r="N180" s="17" t="s">
        <v>494</v>
      </c>
      <c r="O180" s="18">
        <f t="shared" si="34"/>
        <v>2.0838542969075603E-2</v>
      </c>
      <c r="P180" s="18">
        <f t="shared" si="35"/>
        <v>0</v>
      </c>
      <c r="Q180" s="18">
        <f t="shared" si="36"/>
        <v>0</v>
      </c>
      <c r="R180" s="18">
        <f t="shared" si="37"/>
        <v>2.3040412884198884E-3</v>
      </c>
      <c r="S180" s="3"/>
      <c r="T180" s="3"/>
      <c r="U180" s="16">
        <v>176</v>
      </c>
      <c r="V180" s="15">
        <f t="shared" si="28"/>
        <v>0</v>
      </c>
      <c r="W180" s="20">
        <f t="shared" si="38"/>
        <v>1.7600000000000001E-2</v>
      </c>
      <c r="X180" s="20">
        <f t="shared" si="39"/>
        <v>200</v>
      </c>
      <c r="Y180" s="20" t="str">
        <f t="shared" si="40"/>
        <v>Korea, North</v>
      </c>
      <c r="Z180" s="20">
        <f t="shared" si="29"/>
        <v>2.5</v>
      </c>
      <c r="AA180" s="3"/>
    </row>
    <row r="181" spans="1:27" x14ac:dyDescent="0.35">
      <c r="A181" s="16">
        <v>177</v>
      </c>
      <c r="B181" s="17" t="s">
        <v>46</v>
      </c>
      <c r="C181" s="17"/>
      <c r="D181" s="17">
        <v>2.5</v>
      </c>
      <c r="E181" s="17">
        <v>0</v>
      </c>
      <c r="F181" s="17">
        <v>2.5</v>
      </c>
      <c r="H181" s="17" t="s">
        <v>46</v>
      </c>
      <c r="I181" s="18">
        <f t="shared" si="30"/>
        <v>0</v>
      </c>
      <c r="J181" s="18">
        <f t="shared" si="31"/>
        <v>100</v>
      </c>
      <c r="K181" s="18">
        <f t="shared" si="32"/>
        <v>0</v>
      </c>
      <c r="L181" s="17">
        <f t="shared" si="33"/>
        <v>100</v>
      </c>
      <c r="N181" s="17" t="s">
        <v>46</v>
      </c>
      <c r="O181" s="18">
        <f t="shared" si="34"/>
        <v>0</v>
      </c>
      <c r="P181" s="18">
        <f t="shared" si="35"/>
        <v>1.0466601075966591E-2</v>
      </c>
      <c r="Q181" s="18">
        <f t="shared" si="36"/>
        <v>0</v>
      </c>
      <c r="R181" s="18">
        <f t="shared" si="37"/>
        <v>2.3040412884198884E-3</v>
      </c>
      <c r="S181" s="3"/>
      <c r="T181" s="3"/>
      <c r="U181" s="16">
        <v>177</v>
      </c>
      <c r="V181" s="15">
        <f t="shared" si="28"/>
        <v>2.5</v>
      </c>
      <c r="W181" s="20">
        <f t="shared" si="38"/>
        <v>2.5177</v>
      </c>
      <c r="X181" s="20">
        <f t="shared" si="39"/>
        <v>152</v>
      </c>
      <c r="Y181" s="20" t="str">
        <f t="shared" si="40"/>
        <v>Chad</v>
      </c>
      <c r="Z181" s="20">
        <f t="shared" si="29"/>
        <v>2.5</v>
      </c>
      <c r="AA181" s="3"/>
    </row>
    <row r="182" spans="1:27" x14ac:dyDescent="0.35">
      <c r="A182" s="16">
        <v>178</v>
      </c>
      <c r="B182" s="17" t="s">
        <v>48</v>
      </c>
      <c r="C182" s="17">
        <v>0</v>
      </c>
      <c r="D182" s="17">
        <v>2.5</v>
      </c>
      <c r="E182" s="17">
        <v>0</v>
      </c>
      <c r="F182" s="17">
        <v>2.5</v>
      </c>
      <c r="H182" s="17" t="s">
        <v>48</v>
      </c>
      <c r="I182" s="18">
        <f t="shared" si="30"/>
        <v>0</v>
      </c>
      <c r="J182" s="18">
        <f t="shared" si="31"/>
        <v>100</v>
      </c>
      <c r="K182" s="18">
        <f t="shared" si="32"/>
        <v>0</v>
      </c>
      <c r="L182" s="17">
        <f t="shared" si="33"/>
        <v>100</v>
      </c>
      <c r="N182" s="17" t="s">
        <v>48</v>
      </c>
      <c r="O182" s="18">
        <f t="shared" si="34"/>
        <v>0</v>
      </c>
      <c r="P182" s="18">
        <f t="shared" si="35"/>
        <v>1.0466601075966591E-2</v>
      </c>
      <c r="Q182" s="18">
        <f t="shared" si="36"/>
        <v>0</v>
      </c>
      <c r="R182" s="18">
        <f t="shared" si="37"/>
        <v>2.3040412884198884E-3</v>
      </c>
      <c r="S182" s="3"/>
      <c r="T182" s="3"/>
      <c r="U182" s="16">
        <v>178</v>
      </c>
      <c r="V182" s="15">
        <f t="shared" si="28"/>
        <v>2.5</v>
      </c>
      <c r="W182" s="20">
        <f t="shared" si="38"/>
        <v>2.5177999999999998</v>
      </c>
      <c r="X182" s="20">
        <f t="shared" si="39"/>
        <v>151</v>
      </c>
      <c r="Y182" s="20" t="str">
        <f t="shared" si="40"/>
        <v>Cameroon</v>
      </c>
      <c r="Z182" s="20">
        <f t="shared" si="29"/>
        <v>2.5</v>
      </c>
      <c r="AA182" s="3"/>
    </row>
    <row r="183" spans="1:27" x14ac:dyDescent="0.35">
      <c r="A183" s="16">
        <v>179</v>
      </c>
      <c r="B183" s="17" t="s">
        <v>51</v>
      </c>
      <c r="C183" s="17"/>
      <c r="D183" s="17">
        <v>2.5</v>
      </c>
      <c r="E183" s="17">
        <v>0</v>
      </c>
      <c r="F183" s="17">
        <v>2.5</v>
      </c>
      <c r="H183" s="17" t="s">
        <v>51</v>
      </c>
      <c r="I183" s="18">
        <f t="shared" si="30"/>
        <v>0</v>
      </c>
      <c r="J183" s="18">
        <f t="shared" si="31"/>
        <v>100</v>
      </c>
      <c r="K183" s="18">
        <f t="shared" si="32"/>
        <v>0</v>
      </c>
      <c r="L183" s="17">
        <f t="shared" si="33"/>
        <v>100</v>
      </c>
      <c r="N183" s="17" t="s">
        <v>51</v>
      </c>
      <c r="O183" s="18">
        <f t="shared" si="34"/>
        <v>0</v>
      </c>
      <c r="P183" s="18">
        <f t="shared" si="35"/>
        <v>1.0466601075966591E-2</v>
      </c>
      <c r="Q183" s="18">
        <f t="shared" si="36"/>
        <v>0</v>
      </c>
      <c r="R183" s="18">
        <f t="shared" si="37"/>
        <v>2.3040412884198884E-3</v>
      </c>
      <c r="S183" s="3"/>
      <c r="T183" s="3"/>
      <c r="U183" s="16">
        <v>179</v>
      </c>
      <c r="V183" s="15">
        <f t="shared" si="28"/>
        <v>2.5</v>
      </c>
      <c r="W183" s="20">
        <f t="shared" si="38"/>
        <v>2.5179</v>
      </c>
      <c r="X183" s="20">
        <f t="shared" si="39"/>
        <v>150</v>
      </c>
      <c r="Y183" s="20" t="str">
        <f t="shared" si="40"/>
        <v>Armenia</v>
      </c>
      <c r="Z183" s="20">
        <f t="shared" si="29"/>
        <v>2.5</v>
      </c>
      <c r="AA183" s="3"/>
    </row>
    <row r="184" spans="1:27" x14ac:dyDescent="0.35">
      <c r="A184" s="16">
        <v>180</v>
      </c>
      <c r="B184" s="17" t="s">
        <v>53</v>
      </c>
      <c r="C184" s="17">
        <v>0</v>
      </c>
      <c r="D184" s="17">
        <v>2.5</v>
      </c>
      <c r="E184" s="17"/>
      <c r="F184" s="17">
        <v>2.5</v>
      </c>
      <c r="H184" s="17" t="s">
        <v>53</v>
      </c>
      <c r="I184" s="18">
        <f t="shared" si="30"/>
        <v>0</v>
      </c>
      <c r="J184" s="18">
        <f t="shared" si="31"/>
        <v>100</v>
      </c>
      <c r="K184" s="18">
        <f t="shared" si="32"/>
        <v>0</v>
      </c>
      <c r="L184" s="17">
        <f t="shared" si="33"/>
        <v>100</v>
      </c>
      <c r="N184" s="17" t="s">
        <v>53</v>
      </c>
      <c r="O184" s="18">
        <f t="shared" si="34"/>
        <v>0</v>
      </c>
      <c r="P184" s="18">
        <f t="shared" si="35"/>
        <v>1.0466601075966591E-2</v>
      </c>
      <c r="Q184" s="18">
        <f t="shared" si="36"/>
        <v>0</v>
      </c>
      <c r="R184" s="18">
        <f t="shared" si="37"/>
        <v>2.3040412884198884E-3</v>
      </c>
      <c r="S184" s="3"/>
      <c r="T184" s="3"/>
      <c r="U184" s="16">
        <v>180</v>
      </c>
      <c r="V184" s="15">
        <f t="shared" si="28"/>
        <v>2.5</v>
      </c>
      <c r="W184" s="20">
        <f t="shared" si="38"/>
        <v>2.5179999999999998</v>
      </c>
      <c r="X184" s="20">
        <f t="shared" si="39"/>
        <v>149</v>
      </c>
      <c r="Y184" s="20" t="str">
        <f t="shared" si="40"/>
        <v>Slovenia</v>
      </c>
      <c r="Z184" s="20">
        <f t="shared" si="29"/>
        <v>2.5</v>
      </c>
      <c r="AA184" s="3"/>
    </row>
    <row r="185" spans="1:27" x14ac:dyDescent="0.35">
      <c r="A185" s="16">
        <v>181</v>
      </c>
      <c r="B185" s="17" t="s">
        <v>58</v>
      </c>
      <c r="C185" s="17"/>
      <c r="D185" s="17">
        <v>2.5</v>
      </c>
      <c r="E185" s="17"/>
      <c r="F185" s="17">
        <v>2.5</v>
      </c>
      <c r="H185" s="17" t="s">
        <v>58</v>
      </c>
      <c r="I185" s="18">
        <f t="shared" si="30"/>
        <v>0</v>
      </c>
      <c r="J185" s="18">
        <f t="shared" si="31"/>
        <v>100</v>
      </c>
      <c r="K185" s="18">
        <f t="shared" si="32"/>
        <v>0</v>
      </c>
      <c r="L185" s="17">
        <f t="shared" si="33"/>
        <v>100</v>
      </c>
      <c r="N185" s="17" t="s">
        <v>58</v>
      </c>
      <c r="O185" s="18">
        <f t="shared" si="34"/>
        <v>0</v>
      </c>
      <c r="P185" s="18">
        <f t="shared" si="35"/>
        <v>1.0466601075966591E-2</v>
      </c>
      <c r="Q185" s="18">
        <f t="shared" si="36"/>
        <v>0</v>
      </c>
      <c r="R185" s="18">
        <f t="shared" si="37"/>
        <v>2.3040412884198884E-3</v>
      </c>
      <c r="S185" s="3"/>
      <c r="T185" s="3"/>
      <c r="U185" s="16">
        <v>181</v>
      </c>
      <c r="V185" s="15">
        <f t="shared" si="28"/>
        <v>2.5</v>
      </c>
      <c r="W185" s="20">
        <f t="shared" si="38"/>
        <v>2.5181</v>
      </c>
      <c r="X185" s="20">
        <f t="shared" si="39"/>
        <v>148</v>
      </c>
      <c r="Y185" s="20" t="str">
        <f t="shared" si="40"/>
        <v>Latvia</v>
      </c>
      <c r="Z185" s="20">
        <f t="shared" si="29"/>
        <v>2.5</v>
      </c>
      <c r="AA185" s="3"/>
    </row>
    <row r="186" spans="1:27" x14ac:dyDescent="0.35">
      <c r="A186" s="16">
        <v>182</v>
      </c>
      <c r="B186" s="17" t="s">
        <v>65</v>
      </c>
      <c r="C186" s="17"/>
      <c r="D186" s="17">
        <v>2.5</v>
      </c>
      <c r="E186" s="17">
        <v>0</v>
      </c>
      <c r="F186" s="17">
        <v>2.5</v>
      </c>
      <c r="H186" s="17" t="s">
        <v>65</v>
      </c>
      <c r="I186" s="18">
        <f t="shared" si="30"/>
        <v>0</v>
      </c>
      <c r="J186" s="18">
        <f t="shared" si="31"/>
        <v>100</v>
      </c>
      <c r="K186" s="18">
        <f t="shared" si="32"/>
        <v>0</v>
      </c>
      <c r="L186" s="17">
        <f t="shared" si="33"/>
        <v>100</v>
      </c>
      <c r="N186" s="17" t="s">
        <v>65</v>
      </c>
      <c r="O186" s="18">
        <f t="shared" si="34"/>
        <v>0</v>
      </c>
      <c r="P186" s="18">
        <f t="shared" si="35"/>
        <v>1.0466601075966591E-2</v>
      </c>
      <c r="Q186" s="18">
        <f t="shared" si="36"/>
        <v>0</v>
      </c>
      <c r="R186" s="18">
        <f t="shared" si="37"/>
        <v>2.3040412884198884E-3</v>
      </c>
      <c r="S186" s="3"/>
      <c r="T186" s="3"/>
      <c r="U186" s="16">
        <v>182</v>
      </c>
      <c r="V186" s="15">
        <f t="shared" si="28"/>
        <v>2.5</v>
      </c>
      <c r="W186" s="20">
        <f t="shared" si="38"/>
        <v>2.5182000000000002</v>
      </c>
      <c r="X186" s="20">
        <f t="shared" si="39"/>
        <v>147</v>
      </c>
      <c r="Y186" s="20" t="str">
        <f t="shared" si="40"/>
        <v>Bolivia</v>
      </c>
      <c r="Z186" s="20">
        <f t="shared" si="29"/>
        <v>2.5</v>
      </c>
      <c r="AA186" s="3"/>
    </row>
    <row r="187" spans="1:27" x14ac:dyDescent="0.35">
      <c r="A187" s="16">
        <v>183</v>
      </c>
      <c r="B187" s="17" t="s">
        <v>67</v>
      </c>
      <c r="C187" s="17">
        <v>2.5</v>
      </c>
      <c r="D187" s="17"/>
      <c r="E187" s="17"/>
      <c r="F187" s="17">
        <v>2.5</v>
      </c>
      <c r="H187" s="17" t="s">
        <v>67</v>
      </c>
      <c r="I187" s="18">
        <f t="shared" si="30"/>
        <v>100</v>
      </c>
      <c r="J187" s="18">
        <f t="shared" si="31"/>
        <v>0</v>
      </c>
      <c r="K187" s="18">
        <f t="shared" si="32"/>
        <v>0</v>
      </c>
      <c r="L187" s="17">
        <f t="shared" si="33"/>
        <v>100</v>
      </c>
      <c r="N187" s="17" t="s">
        <v>67</v>
      </c>
      <c r="O187" s="18">
        <f t="shared" si="34"/>
        <v>2.0838542969075603E-2</v>
      </c>
      <c r="P187" s="18">
        <f t="shared" si="35"/>
        <v>0</v>
      </c>
      <c r="Q187" s="18">
        <f t="shared" si="36"/>
        <v>0</v>
      </c>
      <c r="R187" s="18">
        <f t="shared" si="37"/>
        <v>2.3040412884198884E-3</v>
      </c>
      <c r="S187" s="3"/>
      <c r="T187" s="3"/>
      <c r="U187" s="16">
        <v>183</v>
      </c>
      <c r="V187" s="15">
        <f t="shared" si="28"/>
        <v>0</v>
      </c>
      <c r="W187" s="20">
        <f t="shared" si="38"/>
        <v>1.83E-2</v>
      </c>
      <c r="X187" s="20">
        <f t="shared" si="39"/>
        <v>199</v>
      </c>
      <c r="Y187" s="20" t="str">
        <f t="shared" si="40"/>
        <v>Tibet (So Stated)</v>
      </c>
      <c r="Z187" s="20">
        <f t="shared" si="29"/>
        <v>2.5</v>
      </c>
      <c r="AA187" s="3"/>
    </row>
    <row r="188" spans="1:27" x14ac:dyDescent="0.35">
      <c r="A188" s="16">
        <v>184</v>
      </c>
      <c r="B188" s="17" t="s">
        <v>72</v>
      </c>
      <c r="C188" s="17"/>
      <c r="D188" s="17">
        <v>2.5</v>
      </c>
      <c r="E188" s="17">
        <v>0</v>
      </c>
      <c r="F188" s="17">
        <v>2.5</v>
      </c>
      <c r="H188" s="17" t="s">
        <v>72</v>
      </c>
      <c r="I188" s="18">
        <f t="shared" si="30"/>
        <v>0</v>
      </c>
      <c r="J188" s="18">
        <f t="shared" si="31"/>
        <v>100</v>
      </c>
      <c r="K188" s="18">
        <f t="shared" si="32"/>
        <v>0</v>
      </c>
      <c r="L188" s="17">
        <f t="shared" si="33"/>
        <v>100</v>
      </c>
      <c r="N188" s="17" t="s">
        <v>72</v>
      </c>
      <c r="O188" s="18">
        <f t="shared" si="34"/>
        <v>0</v>
      </c>
      <c r="P188" s="18">
        <f t="shared" si="35"/>
        <v>1.0466601075966591E-2</v>
      </c>
      <c r="Q188" s="18">
        <f t="shared" si="36"/>
        <v>0</v>
      </c>
      <c r="R188" s="18">
        <f t="shared" si="37"/>
        <v>2.3040412884198884E-3</v>
      </c>
      <c r="S188" s="3"/>
      <c r="T188" s="3"/>
      <c r="U188" s="16">
        <v>184</v>
      </c>
      <c r="V188" s="15">
        <f t="shared" si="28"/>
        <v>2.5</v>
      </c>
      <c r="W188" s="20">
        <f t="shared" si="38"/>
        <v>2.5184000000000002</v>
      </c>
      <c r="X188" s="20">
        <f t="shared" si="39"/>
        <v>146</v>
      </c>
      <c r="Y188" s="20" t="str">
        <f t="shared" si="40"/>
        <v>Azerbaijan</v>
      </c>
      <c r="Z188" s="20">
        <f t="shared" si="29"/>
        <v>2.5</v>
      </c>
      <c r="AA188" s="3"/>
    </row>
    <row r="189" spans="1:27" x14ac:dyDescent="0.35">
      <c r="A189" s="16">
        <v>185</v>
      </c>
      <c r="B189" s="17" t="s">
        <v>73</v>
      </c>
      <c r="C189" s="17"/>
      <c r="D189" s="17">
        <v>2.5</v>
      </c>
      <c r="E189" s="17">
        <v>0</v>
      </c>
      <c r="F189" s="17">
        <v>2.5</v>
      </c>
      <c r="H189" s="17" t="s">
        <v>73</v>
      </c>
      <c r="I189" s="18">
        <f t="shared" si="30"/>
        <v>0</v>
      </c>
      <c r="J189" s="18">
        <f t="shared" si="31"/>
        <v>100</v>
      </c>
      <c r="K189" s="18">
        <f t="shared" si="32"/>
        <v>0</v>
      </c>
      <c r="L189" s="17">
        <f t="shared" si="33"/>
        <v>100</v>
      </c>
      <c r="N189" s="17" t="s">
        <v>73</v>
      </c>
      <c r="O189" s="18">
        <f t="shared" si="34"/>
        <v>0</v>
      </c>
      <c r="P189" s="18">
        <f t="shared" si="35"/>
        <v>1.0466601075966591E-2</v>
      </c>
      <c r="Q189" s="18">
        <f t="shared" si="36"/>
        <v>0</v>
      </c>
      <c r="R189" s="18">
        <f t="shared" si="37"/>
        <v>2.3040412884198884E-3</v>
      </c>
      <c r="S189" s="3"/>
      <c r="T189" s="3"/>
      <c r="U189" s="16">
        <v>185</v>
      </c>
      <c r="V189" s="15">
        <f t="shared" si="28"/>
        <v>2.5</v>
      </c>
      <c r="W189" s="20">
        <f t="shared" si="38"/>
        <v>2.5185</v>
      </c>
      <c r="X189" s="20">
        <f t="shared" si="39"/>
        <v>145</v>
      </c>
      <c r="Y189" s="20" t="str">
        <f t="shared" si="40"/>
        <v>Malta</v>
      </c>
      <c r="Z189" s="20">
        <f t="shared" si="29"/>
        <v>2.5</v>
      </c>
      <c r="AA189" s="3"/>
    </row>
    <row r="190" spans="1:27" x14ac:dyDescent="0.35">
      <c r="A190" s="16">
        <v>186</v>
      </c>
      <c r="B190" s="17" t="s">
        <v>83</v>
      </c>
      <c r="C190" s="17"/>
      <c r="D190" s="17">
        <v>0</v>
      </c>
      <c r="E190" s="17">
        <v>2.5</v>
      </c>
      <c r="F190" s="17">
        <v>2.5</v>
      </c>
      <c r="H190" s="17" t="s">
        <v>83</v>
      </c>
      <c r="I190" s="18">
        <f t="shared" si="30"/>
        <v>0</v>
      </c>
      <c r="J190" s="18">
        <f t="shared" si="31"/>
        <v>0</v>
      </c>
      <c r="K190" s="18">
        <f t="shared" si="32"/>
        <v>100</v>
      </c>
      <c r="L190" s="17">
        <f t="shared" si="33"/>
        <v>100</v>
      </c>
      <c r="N190" s="17" t="s">
        <v>83</v>
      </c>
      <c r="O190" s="18">
        <f t="shared" si="34"/>
        <v>0</v>
      </c>
      <c r="P190" s="18">
        <f t="shared" si="35"/>
        <v>0</v>
      </c>
      <c r="Q190" s="18">
        <f t="shared" si="36"/>
        <v>3.4424592929188612E-3</v>
      </c>
      <c r="R190" s="18">
        <f t="shared" si="37"/>
        <v>2.3040412884198884E-3</v>
      </c>
      <c r="S190" s="3"/>
      <c r="T190" s="3"/>
      <c r="U190" s="16">
        <v>186</v>
      </c>
      <c r="V190" s="15">
        <f t="shared" si="28"/>
        <v>0</v>
      </c>
      <c r="W190" s="20">
        <f t="shared" si="38"/>
        <v>1.8600000000000002E-2</v>
      </c>
      <c r="X190" s="20">
        <f t="shared" si="39"/>
        <v>198</v>
      </c>
      <c r="Y190" s="20" t="str">
        <f t="shared" si="40"/>
        <v>Yemen</v>
      </c>
      <c r="Z190" s="20">
        <f t="shared" si="29"/>
        <v>2.5</v>
      </c>
      <c r="AA190" s="3"/>
    </row>
    <row r="191" spans="1:27" x14ac:dyDescent="0.35">
      <c r="A191" s="16">
        <v>187</v>
      </c>
      <c r="B191" s="17" t="s">
        <v>88</v>
      </c>
      <c r="C191" s="17"/>
      <c r="D191" s="17">
        <v>0</v>
      </c>
      <c r="E191" s="17">
        <v>2.5</v>
      </c>
      <c r="F191" s="17">
        <v>2.5</v>
      </c>
      <c r="H191" s="17" t="s">
        <v>88</v>
      </c>
      <c r="I191" s="18">
        <f t="shared" si="30"/>
        <v>0</v>
      </c>
      <c r="J191" s="18">
        <f t="shared" si="31"/>
        <v>0</v>
      </c>
      <c r="K191" s="18">
        <f t="shared" si="32"/>
        <v>100</v>
      </c>
      <c r="L191" s="17">
        <f t="shared" si="33"/>
        <v>100</v>
      </c>
      <c r="N191" s="17" t="s">
        <v>88</v>
      </c>
      <c r="O191" s="18">
        <f t="shared" si="34"/>
        <v>0</v>
      </c>
      <c r="P191" s="18">
        <f t="shared" si="35"/>
        <v>0</v>
      </c>
      <c r="Q191" s="18">
        <f t="shared" si="36"/>
        <v>3.4424592929188612E-3</v>
      </c>
      <c r="R191" s="18">
        <f t="shared" si="37"/>
        <v>2.3040412884198884E-3</v>
      </c>
      <c r="S191" s="3"/>
      <c r="T191" s="3"/>
      <c r="U191" s="16">
        <v>187</v>
      </c>
      <c r="V191" s="15">
        <f t="shared" si="28"/>
        <v>0</v>
      </c>
      <c r="W191" s="20">
        <f t="shared" si="38"/>
        <v>1.8700000000000001E-2</v>
      </c>
      <c r="X191" s="20">
        <f t="shared" si="39"/>
        <v>197</v>
      </c>
      <c r="Y191" s="20" t="str">
        <f t="shared" si="40"/>
        <v>Burma</v>
      </c>
      <c r="Z191" s="20">
        <f t="shared" si="29"/>
        <v>2.5</v>
      </c>
      <c r="AA191" s="3"/>
    </row>
    <row r="192" spans="1:27" x14ac:dyDescent="0.35">
      <c r="A192" s="16">
        <v>188</v>
      </c>
      <c r="B192" s="17" t="s">
        <v>100</v>
      </c>
      <c r="C192" s="17"/>
      <c r="D192" s="17">
        <v>0</v>
      </c>
      <c r="E192" s="17">
        <v>2.5</v>
      </c>
      <c r="F192" s="17">
        <v>2.5</v>
      </c>
      <c r="H192" s="17" t="s">
        <v>100</v>
      </c>
      <c r="I192" s="18">
        <f t="shared" si="30"/>
        <v>0</v>
      </c>
      <c r="J192" s="18">
        <f t="shared" si="31"/>
        <v>0</v>
      </c>
      <c r="K192" s="18">
        <f t="shared" si="32"/>
        <v>100</v>
      </c>
      <c r="L192" s="17">
        <f t="shared" si="33"/>
        <v>100</v>
      </c>
      <c r="N192" s="17" t="s">
        <v>100</v>
      </c>
      <c r="O192" s="18">
        <f t="shared" si="34"/>
        <v>0</v>
      </c>
      <c r="P192" s="18">
        <f t="shared" si="35"/>
        <v>0</v>
      </c>
      <c r="Q192" s="18">
        <f t="shared" si="36"/>
        <v>3.4424592929188612E-3</v>
      </c>
      <c r="R192" s="18">
        <f t="shared" si="37"/>
        <v>2.3040412884198884E-3</v>
      </c>
      <c r="S192" s="3"/>
      <c r="T192" s="3"/>
      <c r="U192" s="16">
        <v>188</v>
      </c>
      <c r="V192" s="15">
        <f t="shared" si="28"/>
        <v>0</v>
      </c>
      <c r="W192" s="20">
        <f t="shared" si="38"/>
        <v>1.8800000000000001E-2</v>
      </c>
      <c r="X192" s="20">
        <f t="shared" si="39"/>
        <v>196</v>
      </c>
      <c r="Y192" s="20" t="str">
        <f t="shared" si="40"/>
        <v>Malawi</v>
      </c>
      <c r="Z192" s="20">
        <f t="shared" si="29"/>
        <v>2.5</v>
      </c>
      <c r="AA192" s="3"/>
    </row>
    <row r="193" spans="1:27" x14ac:dyDescent="0.35">
      <c r="A193" s="16">
        <v>189</v>
      </c>
      <c r="B193" s="17" t="s">
        <v>105</v>
      </c>
      <c r="C193" s="17"/>
      <c r="D193" s="17">
        <v>0</v>
      </c>
      <c r="E193" s="17">
        <v>2.5</v>
      </c>
      <c r="F193" s="17">
        <v>2.5</v>
      </c>
      <c r="H193" s="17" t="s">
        <v>105</v>
      </c>
      <c r="I193" s="18">
        <f t="shared" si="30"/>
        <v>0</v>
      </c>
      <c r="J193" s="18">
        <f t="shared" si="31"/>
        <v>0</v>
      </c>
      <c r="K193" s="18">
        <f t="shared" si="32"/>
        <v>100</v>
      </c>
      <c r="L193" s="17">
        <f t="shared" si="33"/>
        <v>100</v>
      </c>
      <c r="N193" s="17" t="s">
        <v>105</v>
      </c>
      <c r="O193" s="18">
        <f t="shared" si="34"/>
        <v>0</v>
      </c>
      <c r="P193" s="18">
        <f t="shared" si="35"/>
        <v>0</v>
      </c>
      <c r="Q193" s="18">
        <f t="shared" si="36"/>
        <v>3.4424592929188612E-3</v>
      </c>
      <c r="R193" s="18">
        <f t="shared" si="37"/>
        <v>2.3040412884198884E-3</v>
      </c>
      <c r="S193" s="3"/>
      <c r="T193" s="3"/>
      <c r="U193" s="16">
        <v>189</v>
      </c>
      <c r="V193" s="15">
        <f t="shared" si="28"/>
        <v>0</v>
      </c>
      <c r="W193" s="20">
        <f t="shared" si="38"/>
        <v>1.89E-2</v>
      </c>
      <c r="X193" s="20">
        <f t="shared" si="39"/>
        <v>195</v>
      </c>
      <c r="Y193" s="20" t="str">
        <f t="shared" si="40"/>
        <v>Palestinian Auth.</v>
      </c>
      <c r="Z193" s="20">
        <f t="shared" si="29"/>
        <v>2.5</v>
      </c>
      <c r="AA193" s="3"/>
    </row>
    <row r="194" spans="1:27" x14ac:dyDescent="0.35">
      <c r="A194" s="16">
        <v>190</v>
      </c>
      <c r="B194" s="17" t="s">
        <v>109</v>
      </c>
      <c r="C194" s="17"/>
      <c r="D194" s="17">
        <v>2.5</v>
      </c>
      <c r="E194" s="17"/>
      <c r="F194" s="17">
        <v>2.5</v>
      </c>
      <c r="H194" s="17" t="s">
        <v>109</v>
      </c>
      <c r="I194" s="18">
        <f t="shared" si="30"/>
        <v>0</v>
      </c>
      <c r="J194" s="18">
        <f t="shared" si="31"/>
        <v>100</v>
      </c>
      <c r="K194" s="18">
        <f t="shared" si="32"/>
        <v>0</v>
      </c>
      <c r="L194" s="17">
        <f t="shared" si="33"/>
        <v>100</v>
      </c>
      <c r="N194" s="17" t="s">
        <v>109</v>
      </c>
      <c r="O194" s="18">
        <f t="shared" si="34"/>
        <v>0</v>
      </c>
      <c r="P194" s="18">
        <f t="shared" si="35"/>
        <v>1.0466601075966591E-2</v>
      </c>
      <c r="Q194" s="18">
        <f t="shared" si="36"/>
        <v>0</v>
      </c>
      <c r="R194" s="18">
        <f t="shared" si="37"/>
        <v>2.3040412884198884E-3</v>
      </c>
      <c r="S194" s="3"/>
      <c r="T194" s="3"/>
      <c r="U194" s="16">
        <v>190</v>
      </c>
      <c r="V194" s="15">
        <f t="shared" si="28"/>
        <v>2.5</v>
      </c>
      <c r="W194" s="20">
        <f t="shared" si="38"/>
        <v>2.5190000000000001</v>
      </c>
      <c r="X194" s="20">
        <f t="shared" si="39"/>
        <v>144</v>
      </c>
      <c r="Y194" s="20" t="str">
        <f t="shared" si="40"/>
        <v>Yugoslavia, Fed Republic Of</v>
      </c>
      <c r="Z194" s="20">
        <f t="shared" si="29"/>
        <v>0</v>
      </c>
      <c r="AA194" s="3"/>
    </row>
    <row r="195" spans="1:27" x14ac:dyDescent="0.35">
      <c r="A195" s="16">
        <v>191</v>
      </c>
      <c r="B195" s="17" t="s">
        <v>112</v>
      </c>
      <c r="C195" s="17">
        <v>2.5</v>
      </c>
      <c r="D195" s="17"/>
      <c r="E195" s="17"/>
      <c r="F195" s="17">
        <v>2.5</v>
      </c>
      <c r="H195" s="17" t="s">
        <v>112</v>
      </c>
      <c r="I195" s="18">
        <f t="shared" si="30"/>
        <v>100</v>
      </c>
      <c r="J195" s="18">
        <f t="shared" si="31"/>
        <v>0</v>
      </c>
      <c r="K195" s="18">
        <f t="shared" si="32"/>
        <v>0</v>
      </c>
      <c r="L195" s="17">
        <f t="shared" si="33"/>
        <v>100</v>
      </c>
      <c r="N195" s="17" t="s">
        <v>112</v>
      </c>
      <c r="O195" s="18">
        <f t="shared" si="34"/>
        <v>2.0838542969075603E-2</v>
      </c>
      <c r="P195" s="18">
        <f t="shared" si="35"/>
        <v>0</v>
      </c>
      <c r="Q195" s="18">
        <f t="shared" si="36"/>
        <v>0</v>
      </c>
      <c r="R195" s="18">
        <f t="shared" si="37"/>
        <v>2.3040412884198884E-3</v>
      </c>
      <c r="S195" s="3"/>
      <c r="T195" s="3"/>
      <c r="U195" s="16">
        <v>191</v>
      </c>
      <c r="V195" s="15">
        <f t="shared" si="28"/>
        <v>0</v>
      </c>
      <c r="W195" s="20">
        <f t="shared" si="38"/>
        <v>1.9100000000000002E-2</v>
      </c>
      <c r="X195" s="20">
        <f t="shared" si="39"/>
        <v>194</v>
      </c>
      <c r="Y195" s="20" t="str">
        <f t="shared" si="40"/>
        <v>Swaziland</v>
      </c>
      <c r="Z195" s="20">
        <f t="shared" si="29"/>
        <v>0</v>
      </c>
      <c r="AA195" s="3"/>
    </row>
    <row r="196" spans="1:27" x14ac:dyDescent="0.35">
      <c r="A196" s="16">
        <v>192</v>
      </c>
      <c r="B196" s="17" t="s">
        <v>114</v>
      </c>
      <c r="C196" s="17"/>
      <c r="D196" s="17"/>
      <c r="E196" s="17">
        <v>2.5</v>
      </c>
      <c r="F196" s="17">
        <v>2.5</v>
      </c>
      <c r="H196" s="17" t="s">
        <v>114</v>
      </c>
      <c r="I196" s="18">
        <f t="shared" si="30"/>
        <v>0</v>
      </c>
      <c r="J196" s="18">
        <f t="shared" si="31"/>
        <v>0</v>
      </c>
      <c r="K196" s="18">
        <f t="shared" si="32"/>
        <v>100</v>
      </c>
      <c r="L196" s="17">
        <f t="shared" si="33"/>
        <v>100</v>
      </c>
      <c r="N196" s="17" t="s">
        <v>114</v>
      </c>
      <c r="O196" s="18">
        <f t="shared" si="34"/>
        <v>0</v>
      </c>
      <c r="P196" s="18">
        <f t="shared" si="35"/>
        <v>0</v>
      </c>
      <c r="Q196" s="18">
        <f t="shared" si="36"/>
        <v>3.4424592929188612E-3</v>
      </c>
      <c r="R196" s="18">
        <f t="shared" si="37"/>
        <v>2.3040412884198884E-3</v>
      </c>
      <c r="S196" s="3"/>
      <c r="T196" s="3"/>
      <c r="U196" s="16">
        <v>192</v>
      </c>
      <c r="V196" s="15">
        <f t="shared" si="28"/>
        <v>0</v>
      </c>
      <c r="W196" s="20">
        <f t="shared" si="38"/>
        <v>1.9200000000000002E-2</v>
      </c>
      <c r="X196" s="20">
        <f t="shared" si="39"/>
        <v>193</v>
      </c>
      <c r="Y196" s="20" t="str">
        <f t="shared" si="40"/>
        <v>Mozambique</v>
      </c>
      <c r="Z196" s="20">
        <f t="shared" si="29"/>
        <v>0</v>
      </c>
      <c r="AA196" s="3"/>
    </row>
    <row r="197" spans="1:27" x14ac:dyDescent="0.35">
      <c r="A197" s="16">
        <v>193</v>
      </c>
      <c r="B197" s="17" t="s">
        <v>118</v>
      </c>
      <c r="C197" s="17">
        <v>0</v>
      </c>
      <c r="D197" s="17">
        <v>0</v>
      </c>
      <c r="E197" s="17">
        <v>2.5</v>
      </c>
      <c r="F197" s="17">
        <v>2.5</v>
      </c>
      <c r="H197" s="17" t="s">
        <v>118</v>
      </c>
      <c r="I197" s="18">
        <f t="shared" si="30"/>
        <v>0</v>
      </c>
      <c r="J197" s="18">
        <f t="shared" si="31"/>
        <v>0</v>
      </c>
      <c r="K197" s="18">
        <f t="shared" si="32"/>
        <v>100</v>
      </c>
      <c r="L197" s="17">
        <f t="shared" si="33"/>
        <v>100</v>
      </c>
      <c r="N197" s="17" t="s">
        <v>118</v>
      </c>
      <c r="O197" s="18">
        <f t="shared" si="34"/>
        <v>0</v>
      </c>
      <c r="P197" s="18">
        <f t="shared" si="35"/>
        <v>0</v>
      </c>
      <c r="Q197" s="18">
        <f t="shared" si="36"/>
        <v>3.4424592929188612E-3</v>
      </c>
      <c r="R197" s="18">
        <f t="shared" si="37"/>
        <v>2.3040412884198884E-3</v>
      </c>
      <c r="S197" s="3"/>
      <c r="T197" s="3"/>
      <c r="U197" s="16">
        <v>193</v>
      </c>
      <c r="V197" s="15">
        <f t="shared" ref="V197:V210" si="41">VLOOKUP($U197,$A$5:$F$210,2+$V$3)</f>
        <v>0</v>
      </c>
      <c r="W197" s="20">
        <f t="shared" si="38"/>
        <v>1.9300000000000001E-2</v>
      </c>
      <c r="X197" s="20">
        <f t="shared" si="39"/>
        <v>192</v>
      </c>
      <c r="Y197" s="20" t="str">
        <f t="shared" si="40"/>
        <v>Micronesia</v>
      </c>
      <c r="Z197" s="20">
        <f t="shared" ref="Z197:Z210" si="42">VLOOKUP(MATCH(U197,X$5:X$210,0),$A$5:$F$210,2+$V$3)</f>
        <v>0</v>
      </c>
      <c r="AA197" s="3"/>
    </row>
    <row r="198" spans="1:27" x14ac:dyDescent="0.35">
      <c r="A198" s="16">
        <v>194</v>
      </c>
      <c r="B198" s="17" t="s">
        <v>121</v>
      </c>
      <c r="C198" s="17"/>
      <c r="D198" s="17">
        <v>2.5</v>
      </c>
      <c r="E198" s="17">
        <v>0</v>
      </c>
      <c r="F198" s="17">
        <v>2.5</v>
      </c>
      <c r="H198" s="17" t="s">
        <v>121</v>
      </c>
      <c r="I198" s="18">
        <f t="shared" ref="I198:I211" si="43">C198/$F198*100</f>
        <v>0</v>
      </c>
      <c r="J198" s="18">
        <f t="shared" ref="J198:J211" si="44">D198/$F198*100</f>
        <v>100</v>
      </c>
      <c r="K198" s="18">
        <f t="shared" ref="K198:K211" si="45">E198/$F198*100</f>
        <v>0</v>
      </c>
      <c r="L198" s="17">
        <f t="shared" ref="L198:L211" si="46">F198/$F198*100</f>
        <v>100</v>
      </c>
      <c r="N198" s="17" t="s">
        <v>121</v>
      </c>
      <c r="O198" s="18">
        <f t="shared" ref="O198:O211" si="47">C198/C$211*100</f>
        <v>0</v>
      </c>
      <c r="P198" s="18">
        <f t="shared" ref="P198:P211" si="48">D198/D$211*100</f>
        <v>1.0466601075966591E-2</v>
      </c>
      <c r="Q198" s="18">
        <f t="shared" ref="Q198:Q211" si="49">E198/E$211*100</f>
        <v>0</v>
      </c>
      <c r="R198" s="18">
        <f t="shared" ref="R198:R211" si="50">F198/F$211*100</f>
        <v>2.3040412884198884E-3</v>
      </c>
      <c r="S198" s="3"/>
      <c r="T198" s="3"/>
      <c r="U198" s="16">
        <v>194</v>
      </c>
      <c r="V198" s="15">
        <f t="shared" si="41"/>
        <v>2.5</v>
      </c>
      <c r="W198" s="20">
        <f t="shared" ref="W198:W210" si="51">V198+0.0001*U198</f>
        <v>2.5194000000000001</v>
      </c>
      <c r="X198" s="20">
        <f t="shared" ref="X198:X210" si="52">RANK(W198,W$5:W$210)</f>
        <v>143</v>
      </c>
      <c r="Y198" s="20" t="str">
        <f t="shared" ref="Y198:Y210" si="53">VLOOKUP(MATCH(U198,X$5:X$210,0),$A$5:$F$210,2)</f>
        <v>Mayotte</v>
      </c>
      <c r="Z198" s="20">
        <f t="shared" si="42"/>
        <v>0</v>
      </c>
      <c r="AA198" s="3"/>
    </row>
    <row r="199" spans="1:27" x14ac:dyDescent="0.35">
      <c r="A199" s="16">
        <v>195</v>
      </c>
      <c r="B199" s="17" t="s">
        <v>125</v>
      </c>
      <c r="C199" s="17">
        <v>0</v>
      </c>
      <c r="D199" s="17">
        <v>2.5</v>
      </c>
      <c r="E199" s="17">
        <v>0</v>
      </c>
      <c r="F199" s="17">
        <v>2.5</v>
      </c>
      <c r="H199" s="17" t="s">
        <v>125</v>
      </c>
      <c r="I199" s="18">
        <f t="shared" si="43"/>
        <v>0</v>
      </c>
      <c r="J199" s="18">
        <f t="shared" si="44"/>
        <v>100</v>
      </c>
      <c r="K199" s="18">
        <f t="shared" si="45"/>
        <v>0</v>
      </c>
      <c r="L199" s="17">
        <f t="shared" si="46"/>
        <v>100</v>
      </c>
      <c r="N199" s="17" t="s">
        <v>125</v>
      </c>
      <c r="O199" s="18">
        <f t="shared" si="47"/>
        <v>0</v>
      </c>
      <c r="P199" s="18">
        <f t="shared" si="48"/>
        <v>1.0466601075966591E-2</v>
      </c>
      <c r="Q199" s="18">
        <f t="shared" si="49"/>
        <v>0</v>
      </c>
      <c r="R199" s="18">
        <f t="shared" si="50"/>
        <v>2.3040412884198884E-3</v>
      </c>
      <c r="S199" s="3"/>
      <c r="T199" s="3"/>
      <c r="U199" s="16">
        <v>195</v>
      </c>
      <c r="V199" s="15">
        <f t="shared" si="41"/>
        <v>2.5</v>
      </c>
      <c r="W199" s="20">
        <f t="shared" si="51"/>
        <v>2.5194999999999999</v>
      </c>
      <c r="X199" s="20">
        <f t="shared" si="52"/>
        <v>142</v>
      </c>
      <c r="Y199" s="20" t="str">
        <f t="shared" si="53"/>
        <v>Madagascar</v>
      </c>
      <c r="Z199" s="20">
        <f t="shared" si="42"/>
        <v>0</v>
      </c>
      <c r="AA199" s="3"/>
    </row>
    <row r="200" spans="1:27" x14ac:dyDescent="0.35">
      <c r="A200" s="16">
        <v>196</v>
      </c>
      <c r="B200" s="17" t="s">
        <v>131</v>
      </c>
      <c r="C200" s="17"/>
      <c r="D200" s="17">
        <v>2.5</v>
      </c>
      <c r="E200" s="17">
        <v>0</v>
      </c>
      <c r="F200" s="17">
        <v>2.5</v>
      </c>
      <c r="H200" s="17" t="s">
        <v>131</v>
      </c>
      <c r="I200" s="18">
        <f t="shared" si="43"/>
        <v>0</v>
      </c>
      <c r="J200" s="18">
        <f t="shared" si="44"/>
        <v>100</v>
      </c>
      <c r="K200" s="18">
        <f t="shared" si="45"/>
        <v>0</v>
      </c>
      <c r="L200" s="17">
        <f t="shared" si="46"/>
        <v>100</v>
      </c>
      <c r="N200" s="17" t="s">
        <v>131</v>
      </c>
      <c r="O200" s="18">
        <f t="shared" si="47"/>
        <v>0</v>
      </c>
      <c r="P200" s="18">
        <f t="shared" si="48"/>
        <v>1.0466601075966591E-2</v>
      </c>
      <c r="Q200" s="18">
        <f t="shared" si="49"/>
        <v>0</v>
      </c>
      <c r="R200" s="18">
        <f t="shared" si="50"/>
        <v>2.3040412884198884E-3</v>
      </c>
      <c r="S200" s="3"/>
      <c r="T200" s="3"/>
      <c r="U200" s="16">
        <v>196</v>
      </c>
      <c r="V200" s="15">
        <f t="shared" si="41"/>
        <v>2.5</v>
      </c>
      <c r="W200" s="20">
        <f t="shared" si="51"/>
        <v>2.5196000000000001</v>
      </c>
      <c r="X200" s="20">
        <f t="shared" si="52"/>
        <v>141</v>
      </c>
      <c r="Y200" s="20" t="str">
        <f t="shared" si="53"/>
        <v>Lesotho</v>
      </c>
      <c r="Z200" s="20">
        <f t="shared" si="42"/>
        <v>0</v>
      </c>
      <c r="AA200" s="3"/>
    </row>
    <row r="201" spans="1:27" x14ac:dyDescent="0.35">
      <c r="A201" s="16">
        <v>197</v>
      </c>
      <c r="B201" s="17" t="s">
        <v>137</v>
      </c>
      <c r="C201" s="17"/>
      <c r="D201" s="17">
        <v>2.5</v>
      </c>
      <c r="E201" s="17">
        <v>0</v>
      </c>
      <c r="F201" s="17">
        <v>2.5</v>
      </c>
      <c r="H201" s="17" t="s">
        <v>137</v>
      </c>
      <c r="I201" s="18">
        <f t="shared" si="43"/>
        <v>0</v>
      </c>
      <c r="J201" s="18">
        <f t="shared" si="44"/>
        <v>100</v>
      </c>
      <c r="K201" s="18">
        <f t="shared" si="45"/>
        <v>0</v>
      </c>
      <c r="L201" s="17">
        <f t="shared" si="46"/>
        <v>100</v>
      </c>
      <c r="N201" s="17" t="s">
        <v>137</v>
      </c>
      <c r="O201" s="18">
        <f t="shared" si="47"/>
        <v>0</v>
      </c>
      <c r="P201" s="18">
        <f t="shared" si="48"/>
        <v>1.0466601075966591E-2</v>
      </c>
      <c r="Q201" s="18">
        <f t="shared" si="49"/>
        <v>0</v>
      </c>
      <c r="R201" s="18">
        <f t="shared" si="50"/>
        <v>2.3040412884198884E-3</v>
      </c>
      <c r="S201" s="3"/>
      <c r="T201" s="3"/>
      <c r="U201" s="16">
        <v>197</v>
      </c>
      <c r="V201" s="15">
        <f t="shared" si="41"/>
        <v>2.5</v>
      </c>
      <c r="W201" s="20">
        <f t="shared" si="51"/>
        <v>2.5196999999999998</v>
      </c>
      <c r="X201" s="20">
        <f t="shared" si="52"/>
        <v>140</v>
      </c>
      <c r="Y201" s="20" t="str">
        <f t="shared" si="53"/>
        <v>Jersey</v>
      </c>
      <c r="Z201" s="20">
        <f t="shared" si="42"/>
        <v>0</v>
      </c>
      <c r="AA201" s="3"/>
    </row>
    <row r="202" spans="1:27" x14ac:dyDescent="0.35">
      <c r="A202" s="16">
        <v>198</v>
      </c>
      <c r="B202" s="17" t="s">
        <v>140</v>
      </c>
      <c r="C202" s="17"/>
      <c r="D202" s="17">
        <v>2.5</v>
      </c>
      <c r="E202" s="17"/>
      <c r="F202" s="17">
        <v>2.5</v>
      </c>
      <c r="H202" s="17" t="s">
        <v>140</v>
      </c>
      <c r="I202" s="18">
        <f t="shared" si="43"/>
        <v>0</v>
      </c>
      <c r="J202" s="18">
        <f t="shared" si="44"/>
        <v>100</v>
      </c>
      <c r="K202" s="18">
        <f t="shared" si="45"/>
        <v>0</v>
      </c>
      <c r="L202" s="17">
        <f t="shared" si="46"/>
        <v>100</v>
      </c>
      <c r="N202" s="17" t="s">
        <v>140</v>
      </c>
      <c r="O202" s="18">
        <f t="shared" si="47"/>
        <v>0</v>
      </c>
      <c r="P202" s="18">
        <f t="shared" si="48"/>
        <v>1.0466601075966591E-2</v>
      </c>
      <c r="Q202" s="18">
        <f t="shared" si="49"/>
        <v>0</v>
      </c>
      <c r="R202" s="18">
        <f t="shared" si="50"/>
        <v>2.3040412884198884E-3</v>
      </c>
      <c r="S202" s="3"/>
      <c r="T202" s="3"/>
      <c r="U202" s="16">
        <v>198</v>
      </c>
      <c r="V202" s="15">
        <f t="shared" si="41"/>
        <v>2.5</v>
      </c>
      <c r="W202" s="20">
        <f t="shared" si="51"/>
        <v>2.5198</v>
      </c>
      <c r="X202" s="20">
        <f t="shared" si="52"/>
        <v>139</v>
      </c>
      <c r="Y202" s="20" t="str">
        <f t="shared" si="53"/>
        <v>Ireland (So Stated)</v>
      </c>
      <c r="Z202" s="20">
        <f t="shared" si="42"/>
        <v>0</v>
      </c>
      <c r="AA202" s="3"/>
    </row>
    <row r="203" spans="1:27" x14ac:dyDescent="0.35">
      <c r="A203" s="16">
        <v>199</v>
      </c>
      <c r="B203" s="17" t="s">
        <v>143</v>
      </c>
      <c r="C203" s="17"/>
      <c r="D203" s="17">
        <v>2.5</v>
      </c>
      <c r="E203" s="17"/>
      <c r="F203" s="17">
        <v>2.5</v>
      </c>
      <c r="H203" s="17" t="s">
        <v>143</v>
      </c>
      <c r="I203" s="18">
        <f t="shared" si="43"/>
        <v>0</v>
      </c>
      <c r="J203" s="18">
        <f t="shared" si="44"/>
        <v>100</v>
      </c>
      <c r="K203" s="18">
        <f t="shared" si="45"/>
        <v>0</v>
      </c>
      <c r="L203" s="17">
        <f t="shared" si="46"/>
        <v>100</v>
      </c>
      <c r="N203" s="17" t="s">
        <v>143</v>
      </c>
      <c r="O203" s="18">
        <f t="shared" si="47"/>
        <v>0</v>
      </c>
      <c r="P203" s="18">
        <f t="shared" si="48"/>
        <v>1.0466601075966591E-2</v>
      </c>
      <c r="Q203" s="18">
        <f t="shared" si="49"/>
        <v>0</v>
      </c>
      <c r="R203" s="18">
        <f t="shared" si="50"/>
        <v>2.3040412884198884E-3</v>
      </c>
      <c r="S203" s="3"/>
      <c r="T203" s="3"/>
      <c r="U203" s="16">
        <v>199</v>
      </c>
      <c r="V203" s="15">
        <f t="shared" si="41"/>
        <v>2.5</v>
      </c>
      <c r="W203" s="20">
        <f t="shared" si="51"/>
        <v>2.5198999999999998</v>
      </c>
      <c r="X203" s="20">
        <f t="shared" si="52"/>
        <v>138</v>
      </c>
      <c r="Y203" s="20" t="str">
        <f t="shared" si="53"/>
        <v>Gaza Strip</v>
      </c>
      <c r="Z203" s="20">
        <f t="shared" si="42"/>
        <v>0</v>
      </c>
      <c r="AA203" s="3"/>
    </row>
    <row r="204" spans="1:27" x14ac:dyDescent="0.35">
      <c r="A204" s="16">
        <v>200</v>
      </c>
      <c r="B204" s="17" t="s">
        <v>146</v>
      </c>
      <c r="C204" s="17"/>
      <c r="D204" s="17">
        <v>2.5</v>
      </c>
      <c r="E204" s="17">
        <v>0</v>
      </c>
      <c r="F204" s="17">
        <v>2.5</v>
      </c>
      <c r="H204" s="17" t="s">
        <v>146</v>
      </c>
      <c r="I204" s="18">
        <f t="shared" si="43"/>
        <v>0</v>
      </c>
      <c r="J204" s="18">
        <f t="shared" si="44"/>
        <v>100</v>
      </c>
      <c r="K204" s="18">
        <f t="shared" si="45"/>
        <v>0</v>
      </c>
      <c r="L204" s="17">
        <f t="shared" si="46"/>
        <v>100</v>
      </c>
      <c r="N204" s="17" t="s">
        <v>146</v>
      </c>
      <c r="O204" s="18">
        <f t="shared" si="47"/>
        <v>0</v>
      </c>
      <c r="P204" s="18">
        <f t="shared" si="48"/>
        <v>1.0466601075966591E-2</v>
      </c>
      <c r="Q204" s="18">
        <f t="shared" si="49"/>
        <v>0</v>
      </c>
      <c r="R204" s="18">
        <f t="shared" si="50"/>
        <v>2.3040412884198884E-3</v>
      </c>
      <c r="S204" s="3"/>
      <c r="T204" s="3"/>
      <c r="U204" s="16">
        <v>200</v>
      </c>
      <c r="V204" s="15">
        <f t="shared" si="41"/>
        <v>2.5</v>
      </c>
      <c r="W204" s="20">
        <f t="shared" si="51"/>
        <v>2.52</v>
      </c>
      <c r="X204" s="20">
        <f t="shared" si="52"/>
        <v>137</v>
      </c>
      <c r="Y204" s="20" t="str">
        <f t="shared" si="53"/>
        <v>Congo, Rep.</v>
      </c>
      <c r="Z204" s="20">
        <f t="shared" si="42"/>
        <v>0</v>
      </c>
      <c r="AA204" s="3"/>
    </row>
    <row r="205" spans="1:27" x14ac:dyDescent="0.35">
      <c r="A205" s="16">
        <v>201</v>
      </c>
      <c r="B205" s="17" t="s">
        <v>148</v>
      </c>
      <c r="C205" s="17"/>
      <c r="D205" s="17">
        <v>2.5</v>
      </c>
      <c r="E205" s="17">
        <v>0</v>
      </c>
      <c r="F205" s="17">
        <v>2.5</v>
      </c>
      <c r="H205" s="17" t="s">
        <v>148</v>
      </c>
      <c r="I205" s="18">
        <f t="shared" si="43"/>
        <v>0</v>
      </c>
      <c r="J205" s="18">
        <f t="shared" si="44"/>
        <v>100</v>
      </c>
      <c r="K205" s="18">
        <f t="shared" si="45"/>
        <v>0</v>
      </c>
      <c r="L205" s="17">
        <f t="shared" si="46"/>
        <v>100</v>
      </c>
      <c r="N205" s="17" t="s">
        <v>148</v>
      </c>
      <c r="O205" s="18">
        <f t="shared" si="47"/>
        <v>0</v>
      </c>
      <c r="P205" s="18">
        <f t="shared" si="48"/>
        <v>1.0466601075966591E-2</v>
      </c>
      <c r="Q205" s="18">
        <f t="shared" si="49"/>
        <v>0</v>
      </c>
      <c r="R205" s="18">
        <f t="shared" si="50"/>
        <v>2.3040412884198884E-3</v>
      </c>
      <c r="S205" s="3"/>
      <c r="T205" s="3"/>
      <c r="U205" s="16">
        <v>201</v>
      </c>
      <c r="V205" s="15">
        <f t="shared" si="41"/>
        <v>2.5</v>
      </c>
      <c r="W205" s="20">
        <f t="shared" si="51"/>
        <v>2.5200999999999998</v>
      </c>
      <c r="X205" s="20">
        <f t="shared" si="52"/>
        <v>136</v>
      </c>
      <c r="Y205" s="20" t="str">
        <f t="shared" si="53"/>
        <v>Congo, Dem Rep.</v>
      </c>
      <c r="Z205" s="20">
        <f t="shared" si="42"/>
        <v>0</v>
      </c>
      <c r="AA205" s="3"/>
    </row>
    <row r="206" spans="1:27" x14ac:dyDescent="0.35">
      <c r="A206" s="16">
        <v>202</v>
      </c>
      <c r="B206" s="17" t="s">
        <v>158</v>
      </c>
      <c r="C206" s="17"/>
      <c r="D206" s="17">
        <v>2.5</v>
      </c>
      <c r="E206" s="17">
        <v>0</v>
      </c>
      <c r="F206" s="17">
        <v>2.5</v>
      </c>
      <c r="H206" s="17" t="s">
        <v>158</v>
      </c>
      <c r="I206" s="18">
        <f t="shared" si="43"/>
        <v>0</v>
      </c>
      <c r="J206" s="18">
        <f t="shared" si="44"/>
        <v>100</v>
      </c>
      <c r="K206" s="18">
        <f t="shared" si="45"/>
        <v>0</v>
      </c>
      <c r="L206" s="17">
        <f t="shared" si="46"/>
        <v>100</v>
      </c>
      <c r="N206" s="17" t="s">
        <v>158</v>
      </c>
      <c r="O206" s="18">
        <f t="shared" si="47"/>
        <v>0</v>
      </c>
      <c r="P206" s="18">
        <f t="shared" si="48"/>
        <v>1.0466601075966591E-2</v>
      </c>
      <c r="Q206" s="18">
        <f t="shared" si="49"/>
        <v>0</v>
      </c>
      <c r="R206" s="18">
        <f t="shared" si="50"/>
        <v>2.3040412884198884E-3</v>
      </c>
      <c r="S206" s="3"/>
      <c r="T206" s="3"/>
      <c r="U206" s="16">
        <v>202</v>
      </c>
      <c r="V206" s="15">
        <f t="shared" si="41"/>
        <v>2.5</v>
      </c>
      <c r="W206" s="20">
        <f t="shared" si="51"/>
        <v>2.5202</v>
      </c>
      <c r="X206" s="20">
        <f t="shared" si="52"/>
        <v>135</v>
      </c>
      <c r="Y206" s="20" t="str">
        <f t="shared" si="53"/>
        <v>Christmas Island</v>
      </c>
      <c r="Z206" s="20">
        <f t="shared" si="42"/>
        <v>0</v>
      </c>
      <c r="AA206" s="3"/>
    </row>
    <row r="207" spans="1:27" x14ac:dyDescent="0.35">
      <c r="A207" s="16">
        <v>203</v>
      </c>
      <c r="B207" s="17" t="s">
        <v>160</v>
      </c>
      <c r="C207" s="17">
        <v>0</v>
      </c>
      <c r="D207" s="17"/>
      <c r="E207" s="17">
        <v>2.5</v>
      </c>
      <c r="F207" s="17">
        <v>2.5</v>
      </c>
      <c r="H207" s="17" t="s">
        <v>160</v>
      </c>
      <c r="I207" s="18">
        <f t="shared" si="43"/>
        <v>0</v>
      </c>
      <c r="J207" s="18">
        <f t="shared" si="44"/>
        <v>0</v>
      </c>
      <c r="K207" s="18">
        <f t="shared" si="45"/>
        <v>100</v>
      </c>
      <c r="L207" s="17">
        <f t="shared" si="46"/>
        <v>100</v>
      </c>
      <c r="N207" s="17" t="s">
        <v>160</v>
      </c>
      <c r="O207" s="18">
        <f t="shared" si="47"/>
        <v>0</v>
      </c>
      <c r="P207" s="18">
        <f t="shared" si="48"/>
        <v>0</v>
      </c>
      <c r="Q207" s="18">
        <f t="shared" si="49"/>
        <v>3.4424592929188612E-3</v>
      </c>
      <c r="R207" s="18">
        <f t="shared" si="50"/>
        <v>2.3040412884198884E-3</v>
      </c>
      <c r="S207" s="3"/>
      <c r="T207" s="3"/>
      <c r="U207" s="16">
        <v>203</v>
      </c>
      <c r="V207" s="15">
        <f t="shared" si="41"/>
        <v>0</v>
      </c>
      <c r="W207" s="20">
        <f t="shared" si="51"/>
        <v>2.0300000000000002E-2</v>
      </c>
      <c r="X207" s="20">
        <f t="shared" si="52"/>
        <v>191</v>
      </c>
      <c r="Y207" s="20" t="str">
        <f t="shared" si="53"/>
        <v>Cayman Islands</v>
      </c>
      <c r="Z207" s="20">
        <f t="shared" si="42"/>
        <v>0</v>
      </c>
      <c r="AA207" s="3"/>
    </row>
    <row r="208" spans="1:27" x14ac:dyDescent="0.35">
      <c r="A208" s="16">
        <v>204</v>
      </c>
      <c r="B208" s="17" t="s">
        <v>168</v>
      </c>
      <c r="C208" s="17"/>
      <c r="D208" s="17">
        <v>2.5</v>
      </c>
      <c r="E208" s="17"/>
      <c r="F208" s="17">
        <v>2.5</v>
      </c>
      <c r="H208" s="17" t="s">
        <v>168</v>
      </c>
      <c r="I208" s="18">
        <f t="shared" si="43"/>
        <v>0</v>
      </c>
      <c r="J208" s="18">
        <f t="shared" si="44"/>
        <v>100</v>
      </c>
      <c r="K208" s="18">
        <f t="shared" si="45"/>
        <v>0</v>
      </c>
      <c r="L208" s="17">
        <f t="shared" si="46"/>
        <v>100</v>
      </c>
      <c r="N208" s="17" t="s">
        <v>168</v>
      </c>
      <c r="O208" s="18">
        <f t="shared" si="47"/>
        <v>0</v>
      </c>
      <c r="P208" s="18">
        <f t="shared" si="48"/>
        <v>1.0466601075966591E-2</v>
      </c>
      <c r="Q208" s="18">
        <f t="shared" si="49"/>
        <v>0</v>
      </c>
      <c r="R208" s="18">
        <f t="shared" si="50"/>
        <v>2.3040412884198884E-3</v>
      </c>
      <c r="S208" s="3"/>
      <c r="T208" s="3"/>
      <c r="U208" s="16">
        <v>204</v>
      </c>
      <c r="V208" s="15">
        <f t="shared" si="41"/>
        <v>2.5</v>
      </c>
      <c r="W208" s="20">
        <f t="shared" si="51"/>
        <v>2.5204</v>
      </c>
      <c r="X208" s="20">
        <f t="shared" si="52"/>
        <v>134</v>
      </c>
      <c r="Y208" s="20" t="str">
        <f t="shared" si="53"/>
        <v>Angola</v>
      </c>
      <c r="Z208" s="20">
        <f t="shared" si="42"/>
        <v>0</v>
      </c>
      <c r="AA208" s="3"/>
    </row>
    <row r="209" spans="1:27" x14ac:dyDescent="0.35">
      <c r="A209" s="16">
        <v>205</v>
      </c>
      <c r="B209" s="17" t="s">
        <v>185</v>
      </c>
      <c r="C209" s="17"/>
      <c r="D209" s="17">
        <v>0</v>
      </c>
      <c r="E209" s="17">
        <v>2.5</v>
      </c>
      <c r="F209" s="17">
        <v>2.5</v>
      </c>
      <c r="H209" s="17" t="s">
        <v>185</v>
      </c>
      <c r="I209" s="18">
        <f t="shared" si="43"/>
        <v>0</v>
      </c>
      <c r="J209" s="18">
        <f t="shared" si="44"/>
        <v>0</v>
      </c>
      <c r="K209" s="18">
        <f t="shared" si="45"/>
        <v>100</v>
      </c>
      <c r="L209" s="17">
        <f t="shared" si="46"/>
        <v>100</v>
      </c>
      <c r="N209" s="17" t="s">
        <v>185</v>
      </c>
      <c r="O209" s="18">
        <f t="shared" si="47"/>
        <v>0</v>
      </c>
      <c r="P209" s="18">
        <f t="shared" si="48"/>
        <v>0</v>
      </c>
      <c r="Q209" s="18">
        <f t="shared" si="49"/>
        <v>3.4424592929188612E-3</v>
      </c>
      <c r="R209" s="18">
        <f t="shared" si="50"/>
        <v>2.3040412884198884E-3</v>
      </c>
      <c r="S209" s="3"/>
      <c r="T209" s="3"/>
      <c r="U209" s="16">
        <v>205</v>
      </c>
      <c r="V209" s="15">
        <f t="shared" si="41"/>
        <v>0</v>
      </c>
      <c r="W209" s="20">
        <f t="shared" si="51"/>
        <v>2.0500000000000001E-2</v>
      </c>
      <c r="X209" s="20">
        <f t="shared" si="52"/>
        <v>190</v>
      </c>
      <c r="Y209" s="20" t="str">
        <f t="shared" si="53"/>
        <v>Botswana</v>
      </c>
      <c r="Z209" s="20">
        <f t="shared" si="42"/>
        <v>0</v>
      </c>
      <c r="AA209" s="3"/>
    </row>
    <row r="210" spans="1:27" x14ac:dyDescent="0.35">
      <c r="A210" s="16">
        <v>206</v>
      </c>
      <c r="B210" s="21" t="s">
        <v>186</v>
      </c>
      <c r="C210" s="21">
        <v>0</v>
      </c>
      <c r="D210" s="21">
        <v>2.5</v>
      </c>
      <c r="E210" s="21"/>
      <c r="F210" s="21">
        <v>2.5</v>
      </c>
      <c r="H210" s="21" t="s">
        <v>186</v>
      </c>
      <c r="I210" s="18">
        <f t="shared" si="43"/>
        <v>0</v>
      </c>
      <c r="J210" s="18">
        <f t="shared" si="44"/>
        <v>100</v>
      </c>
      <c r="K210" s="18">
        <f t="shared" si="45"/>
        <v>0</v>
      </c>
      <c r="L210" s="17">
        <f t="shared" si="46"/>
        <v>100</v>
      </c>
      <c r="N210" s="21" t="s">
        <v>186</v>
      </c>
      <c r="O210" s="18">
        <f t="shared" si="47"/>
        <v>0</v>
      </c>
      <c r="P210" s="18">
        <f t="shared" si="48"/>
        <v>1.0466601075966591E-2</v>
      </c>
      <c r="Q210" s="18">
        <f t="shared" si="49"/>
        <v>0</v>
      </c>
      <c r="R210" s="18">
        <f t="shared" si="50"/>
        <v>2.3040412884198884E-3</v>
      </c>
      <c r="S210" s="3"/>
      <c r="T210" s="3"/>
      <c r="U210" s="16">
        <v>206</v>
      </c>
      <c r="V210" s="15">
        <f t="shared" si="41"/>
        <v>2.5</v>
      </c>
      <c r="W210" s="20">
        <f t="shared" si="51"/>
        <v>2.5206</v>
      </c>
      <c r="X210" s="20">
        <f t="shared" si="52"/>
        <v>133</v>
      </c>
      <c r="Y210" s="20" t="str">
        <f t="shared" si="53"/>
        <v>Central Af. Rep.</v>
      </c>
      <c r="Z210" s="20">
        <f t="shared" si="42"/>
        <v>0</v>
      </c>
      <c r="AA210" s="3"/>
    </row>
    <row r="211" spans="1:27" x14ac:dyDescent="0.35">
      <c r="B211" s="22" t="s">
        <v>7</v>
      </c>
      <c r="C211" s="22">
        <f>SUM(C5:C210)</f>
        <v>11997</v>
      </c>
      <c r="D211" s="22">
        <f t="shared" ref="D211:F211" si="54">SUM(D5:D210)</f>
        <v>23885.5</v>
      </c>
      <c r="E211" s="22">
        <f t="shared" si="54"/>
        <v>72622.5</v>
      </c>
      <c r="F211" s="22">
        <f t="shared" si="54"/>
        <v>108505</v>
      </c>
      <c r="H211" s="22" t="s">
        <v>7</v>
      </c>
      <c r="I211" s="22">
        <f t="shared" si="43"/>
        <v>11.05663333486936</v>
      </c>
      <c r="J211" s="22">
        <f t="shared" si="44"/>
        <v>22.013271277821296</v>
      </c>
      <c r="K211" s="22">
        <f t="shared" si="45"/>
        <v>66.930095387309336</v>
      </c>
      <c r="L211" s="22">
        <f t="shared" si="46"/>
        <v>100</v>
      </c>
      <c r="N211" s="22" t="s">
        <v>7</v>
      </c>
      <c r="O211" s="22">
        <f t="shared" si="47"/>
        <v>100</v>
      </c>
      <c r="P211" s="22">
        <f t="shared" si="48"/>
        <v>100</v>
      </c>
      <c r="Q211" s="22">
        <f t="shared" si="49"/>
        <v>100</v>
      </c>
      <c r="R211" s="22">
        <f t="shared" si="50"/>
        <v>100</v>
      </c>
      <c r="S211" s="3"/>
      <c r="T211" s="3"/>
      <c r="U211" s="3"/>
      <c r="V211" s="15"/>
      <c r="W211" s="15"/>
      <c r="X211" s="15"/>
      <c r="Y211" s="15"/>
      <c r="Z211" s="15"/>
      <c r="AA211" s="3"/>
    </row>
    <row r="212" spans="1:27" x14ac:dyDescent="0.35">
      <c r="B212" s="5"/>
      <c r="H212" s="5"/>
      <c r="N212" s="5"/>
    </row>
    <row r="213" spans="1:27" x14ac:dyDescent="0.35">
      <c r="B213" s="5"/>
      <c r="H213" s="5"/>
      <c r="N213" s="5"/>
    </row>
    <row r="214" spans="1:27" x14ac:dyDescent="0.35">
      <c r="B214" s="5"/>
      <c r="H214" s="5"/>
      <c r="N214" s="5"/>
    </row>
    <row r="215" spans="1:27" x14ac:dyDescent="0.35">
      <c r="B215" s="5"/>
      <c r="H215" s="5"/>
      <c r="N215" s="5"/>
    </row>
    <row r="216" spans="1:27" x14ac:dyDescent="0.35">
      <c r="B216" s="5"/>
      <c r="H216" s="5"/>
      <c r="N216" s="5"/>
    </row>
    <row r="217" spans="1:27" x14ac:dyDescent="0.35">
      <c r="B217" s="5"/>
      <c r="H217" s="5"/>
      <c r="N217" s="5"/>
    </row>
    <row r="218" spans="1:27" x14ac:dyDescent="0.35">
      <c r="B218" s="5"/>
      <c r="H218" s="5"/>
      <c r="N218" s="5"/>
    </row>
    <row r="219" spans="1:27" x14ac:dyDescent="0.35">
      <c r="B219" s="5"/>
      <c r="H219" s="5"/>
      <c r="N219" s="5"/>
    </row>
    <row r="220" spans="1:27" x14ac:dyDescent="0.35">
      <c r="B220" s="5"/>
      <c r="H220" s="5"/>
      <c r="N220" s="5"/>
    </row>
    <row r="221" spans="1:27" x14ac:dyDescent="0.35">
      <c r="B221" s="5"/>
      <c r="H221" s="5"/>
      <c r="N221" s="5"/>
    </row>
    <row r="222" spans="1:27" x14ac:dyDescent="0.35">
      <c r="B222" s="5"/>
      <c r="H222" s="5"/>
      <c r="N222" s="5"/>
    </row>
    <row r="223" spans="1:27" x14ac:dyDescent="0.35">
      <c r="B223" s="5"/>
      <c r="H223" s="5"/>
      <c r="N223" s="5"/>
    </row>
    <row r="224" spans="1:27" x14ac:dyDescent="0.35">
      <c r="B224" s="5"/>
      <c r="H224" s="5"/>
      <c r="N224" s="5"/>
    </row>
    <row r="225" spans="2:14" x14ac:dyDescent="0.35">
      <c r="B225" s="5"/>
      <c r="H225" s="5"/>
      <c r="N225" s="5"/>
    </row>
    <row r="226" spans="2:14" x14ac:dyDescent="0.35">
      <c r="B226" s="5"/>
      <c r="H226" s="5"/>
      <c r="N226" s="5"/>
    </row>
    <row r="227" spans="2:14" x14ac:dyDescent="0.35">
      <c r="B227" s="5"/>
      <c r="H227" s="5"/>
      <c r="N227" s="5"/>
    </row>
    <row r="228" spans="2:14" x14ac:dyDescent="0.35">
      <c r="B228" s="5"/>
      <c r="H228" s="5"/>
      <c r="N228" s="5"/>
    </row>
    <row r="229" spans="2:14" x14ac:dyDescent="0.35">
      <c r="B229" s="5"/>
      <c r="H229" s="5"/>
      <c r="N229" s="5"/>
    </row>
    <row r="230" spans="2:14" x14ac:dyDescent="0.35">
      <c r="B230" s="5"/>
      <c r="H230" s="5"/>
      <c r="N230" s="5"/>
    </row>
    <row r="231" spans="2:14" x14ac:dyDescent="0.35">
      <c r="B231" s="5"/>
      <c r="H231" s="5"/>
      <c r="N231" s="5"/>
    </row>
    <row r="232" spans="2:14" x14ac:dyDescent="0.35">
      <c r="B232" s="5"/>
      <c r="H232" s="5"/>
      <c r="N232" s="5"/>
    </row>
    <row r="233" spans="2:14" x14ac:dyDescent="0.35">
      <c r="B233" s="5"/>
      <c r="H233" s="5"/>
      <c r="N233" s="5"/>
    </row>
    <row r="234" spans="2:14" x14ac:dyDescent="0.35">
      <c r="B234" s="5"/>
      <c r="H234" s="5"/>
      <c r="N234" s="5"/>
    </row>
    <row r="235" spans="2:14" x14ac:dyDescent="0.35">
      <c r="B235" s="5"/>
      <c r="H235" s="5"/>
      <c r="N235" s="5"/>
    </row>
    <row r="236" spans="2:14" x14ac:dyDescent="0.35">
      <c r="B236" s="5"/>
      <c r="H236" s="5"/>
      <c r="N236" s="5"/>
    </row>
    <row r="237" spans="2:14" x14ac:dyDescent="0.35">
      <c r="B237" s="5"/>
      <c r="H237" s="5"/>
      <c r="N237" s="5"/>
    </row>
    <row r="238" spans="2:14" x14ac:dyDescent="0.35">
      <c r="B238" s="5"/>
      <c r="H238" s="5"/>
      <c r="N238" s="5"/>
    </row>
    <row r="239" spans="2:14" x14ac:dyDescent="0.35">
      <c r="B239" s="5"/>
      <c r="H239" s="5"/>
      <c r="N239" s="5"/>
    </row>
    <row r="240" spans="2:14" x14ac:dyDescent="0.35">
      <c r="B240" s="5"/>
      <c r="H240" s="5"/>
      <c r="N240" s="5"/>
    </row>
    <row r="241" spans="2:14" x14ac:dyDescent="0.35">
      <c r="B241" s="5"/>
      <c r="H241" s="5"/>
      <c r="N241" s="5"/>
    </row>
    <row r="242" spans="2:14" x14ac:dyDescent="0.35">
      <c r="B242" s="5"/>
      <c r="H242" s="5"/>
      <c r="N242" s="5"/>
    </row>
    <row r="243" spans="2:14" x14ac:dyDescent="0.35">
      <c r="B243" s="5"/>
      <c r="H243" s="5"/>
      <c r="N243" s="5"/>
    </row>
    <row r="244" spans="2:14" x14ac:dyDescent="0.35">
      <c r="B244" s="5"/>
      <c r="H244" s="5"/>
      <c r="N244" s="5"/>
    </row>
    <row r="245" spans="2:14" x14ac:dyDescent="0.35">
      <c r="B245" s="5"/>
      <c r="H245" s="5"/>
      <c r="N245" s="5"/>
    </row>
    <row r="246" spans="2:14" x14ac:dyDescent="0.35">
      <c r="B246" s="5"/>
      <c r="H246" s="5"/>
      <c r="N246" s="5"/>
    </row>
    <row r="247" spans="2:14" x14ac:dyDescent="0.35">
      <c r="B247" s="5"/>
      <c r="H247" s="5"/>
      <c r="N247" s="5"/>
    </row>
    <row r="248" spans="2:14" x14ac:dyDescent="0.35">
      <c r="B248" s="5"/>
      <c r="H248" s="5"/>
      <c r="N248" s="5"/>
    </row>
    <row r="249" spans="2:14" x14ac:dyDescent="0.35">
      <c r="B249" s="5"/>
      <c r="H249" s="5"/>
      <c r="N249" s="5"/>
    </row>
    <row r="250" spans="2:14" x14ac:dyDescent="0.35">
      <c r="B250" s="5"/>
      <c r="H250" s="5"/>
      <c r="N250" s="5"/>
    </row>
    <row r="251" spans="2:14" x14ac:dyDescent="0.35">
      <c r="B251" s="5"/>
      <c r="H251" s="5"/>
      <c r="N251" s="5"/>
    </row>
    <row r="252" spans="2:14" x14ac:dyDescent="0.35">
      <c r="B252" s="5"/>
      <c r="H252" s="5"/>
      <c r="N252" s="5"/>
    </row>
    <row r="253" spans="2:14" x14ac:dyDescent="0.35">
      <c r="B253" s="6" t="s">
        <v>6</v>
      </c>
      <c r="H253" s="6" t="s">
        <v>6</v>
      </c>
      <c r="N253" s="6" t="s">
        <v>6</v>
      </c>
    </row>
    <row r="254" spans="2:14" x14ac:dyDescent="0.35">
      <c r="B254" s="6" t="s">
        <v>6</v>
      </c>
      <c r="H254" s="6" t="s">
        <v>6</v>
      </c>
      <c r="N254" s="6" t="s">
        <v>6</v>
      </c>
    </row>
    <row r="255" spans="2:14" x14ac:dyDescent="0.35">
      <c r="B255" s="6" t="s">
        <v>6</v>
      </c>
      <c r="H255" s="6" t="s">
        <v>6</v>
      </c>
      <c r="N255" s="6" t="s">
        <v>6</v>
      </c>
    </row>
    <row r="256" spans="2:14" x14ac:dyDescent="0.35">
      <c r="B256" s="6" t="s">
        <v>6</v>
      </c>
      <c r="H256" s="6" t="s">
        <v>6</v>
      </c>
      <c r="N256" s="6" t="s">
        <v>6</v>
      </c>
    </row>
    <row r="257" spans="2:14" x14ac:dyDescent="0.35">
      <c r="B257" s="6" t="s">
        <v>6</v>
      </c>
      <c r="H257" s="6" t="s">
        <v>6</v>
      </c>
      <c r="N257" s="6" t="s">
        <v>6</v>
      </c>
    </row>
    <row r="258" spans="2:14" x14ac:dyDescent="0.35">
      <c r="B258" s="6" t="s">
        <v>6</v>
      </c>
      <c r="H258" s="6" t="s">
        <v>6</v>
      </c>
      <c r="N258" s="6" t="s">
        <v>6</v>
      </c>
    </row>
    <row r="259" spans="2:14" x14ac:dyDescent="0.35">
      <c r="B259" s="6" t="s">
        <v>6</v>
      </c>
      <c r="H259" s="6" t="s">
        <v>6</v>
      </c>
      <c r="N259" s="6" t="s">
        <v>6</v>
      </c>
    </row>
    <row r="260" spans="2:14" x14ac:dyDescent="0.35">
      <c r="B260" s="6" t="s">
        <v>6</v>
      </c>
      <c r="H260" s="6" t="s">
        <v>6</v>
      </c>
      <c r="N260" s="6" t="s">
        <v>6</v>
      </c>
    </row>
    <row r="261" spans="2:14" x14ac:dyDescent="0.35">
      <c r="B261" s="6" t="s">
        <v>6</v>
      </c>
      <c r="H261" s="6" t="s">
        <v>6</v>
      </c>
      <c r="N261" s="6" t="s">
        <v>6</v>
      </c>
    </row>
    <row r="262" spans="2:14" x14ac:dyDescent="0.35">
      <c r="B262" s="6" t="s">
        <v>6</v>
      </c>
      <c r="H262" s="6" t="s">
        <v>6</v>
      </c>
      <c r="N262" s="6" t="s">
        <v>6</v>
      </c>
    </row>
    <row r="263" spans="2:14" x14ac:dyDescent="0.35">
      <c r="B263" s="6" t="s">
        <v>6</v>
      </c>
      <c r="H263" s="6" t="s">
        <v>6</v>
      </c>
      <c r="N263" s="6" t="s">
        <v>6</v>
      </c>
    </row>
    <row r="264" spans="2:14" x14ac:dyDescent="0.35">
      <c r="B264" s="6" t="s">
        <v>6</v>
      </c>
      <c r="H264" s="6" t="s">
        <v>6</v>
      </c>
      <c r="N264" s="6" t="s">
        <v>6</v>
      </c>
    </row>
    <row r="265" spans="2:14" x14ac:dyDescent="0.35">
      <c r="B265" s="6" t="s">
        <v>6</v>
      </c>
      <c r="H265" s="6" t="s">
        <v>6</v>
      </c>
      <c r="N265" s="6" t="s">
        <v>6</v>
      </c>
    </row>
    <row r="266" spans="2:14" x14ac:dyDescent="0.35">
      <c r="B266" s="6" t="s">
        <v>6</v>
      </c>
      <c r="H266" s="6" t="s">
        <v>6</v>
      </c>
      <c r="N266" s="6" t="s">
        <v>6</v>
      </c>
    </row>
    <row r="267" spans="2:14" x14ac:dyDescent="0.35">
      <c r="B267" s="6" t="s">
        <v>6</v>
      </c>
      <c r="H267" s="6" t="s">
        <v>6</v>
      </c>
      <c r="N267" s="6" t="s">
        <v>6</v>
      </c>
    </row>
    <row r="268" spans="2:14" x14ac:dyDescent="0.35">
      <c r="B268" s="6" t="s">
        <v>6</v>
      </c>
      <c r="H268" s="6" t="s">
        <v>6</v>
      </c>
      <c r="N268" s="6" t="s">
        <v>6</v>
      </c>
    </row>
    <row r="269" spans="2:14" x14ac:dyDescent="0.35">
      <c r="B269" s="6" t="s">
        <v>6</v>
      </c>
      <c r="H269" s="6" t="s">
        <v>6</v>
      </c>
      <c r="N269" s="6" t="s">
        <v>6</v>
      </c>
    </row>
    <row r="270" spans="2:14" x14ac:dyDescent="0.35">
      <c r="B270" s="6" t="s">
        <v>6</v>
      </c>
      <c r="H270" s="6" t="s">
        <v>6</v>
      </c>
      <c r="N270" s="6" t="s">
        <v>6</v>
      </c>
    </row>
    <row r="271" spans="2:14" x14ac:dyDescent="0.35">
      <c r="B271" s="6" t="s">
        <v>6</v>
      </c>
      <c r="H271" s="6" t="s">
        <v>6</v>
      </c>
      <c r="N271" s="6" t="s">
        <v>6</v>
      </c>
    </row>
    <row r="272" spans="2:14" x14ac:dyDescent="0.35">
      <c r="B272" s="6" t="s">
        <v>6</v>
      </c>
      <c r="H272" s="6" t="s">
        <v>6</v>
      </c>
      <c r="N272" s="6" t="s">
        <v>6</v>
      </c>
    </row>
    <row r="273" spans="2:14" x14ac:dyDescent="0.35">
      <c r="B273" s="6" t="s">
        <v>6</v>
      </c>
      <c r="H273" s="6" t="s">
        <v>6</v>
      </c>
      <c r="N273" s="6" t="s">
        <v>6</v>
      </c>
    </row>
    <row r="274" spans="2:14" x14ac:dyDescent="0.35">
      <c r="B274" s="6" t="s">
        <v>6</v>
      </c>
      <c r="H274" s="6" t="s">
        <v>6</v>
      </c>
      <c r="N274" s="6" t="s">
        <v>6</v>
      </c>
    </row>
    <row r="275" spans="2:14" x14ac:dyDescent="0.35">
      <c r="B275" s="6" t="s">
        <v>6</v>
      </c>
      <c r="H275" s="6" t="s">
        <v>6</v>
      </c>
      <c r="N275" s="6" t="s">
        <v>6</v>
      </c>
    </row>
    <row r="276" spans="2:14" x14ac:dyDescent="0.35">
      <c r="B276" s="6" t="s">
        <v>6</v>
      </c>
      <c r="H276" s="6" t="s">
        <v>6</v>
      </c>
      <c r="N276" s="6" t="s">
        <v>6</v>
      </c>
    </row>
    <row r="277" spans="2:14" x14ac:dyDescent="0.35">
      <c r="B277" s="6" t="s">
        <v>6</v>
      </c>
      <c r="H277" s="6" t="s">
        <v>6</v>
      </c>
      <c r="N277" s="6" t="s">
        <v>6</v>
      </c>
    </row>
    <row r="278" spans="2:14" x14ac:dyDescent="0.35">
      <c r="B278" s="6" t="s">
        <v>6</v>
      </c>
      <c r="H278" s="6" t="s">
        <v>6</v>
      </c>
      <c r="N278" s="6" t="s">
        <v>6</v>
      </c>
    </row>
    <row r="279" spans="2:14" x14ac:dyDescent="0.35">
      <c r="B279" s="6" t="s">
        <v>6</v>
      </c>
      <c r="H279" s="6" t="s">
        <v>6</v>
      </c>
      <c r="N279" s="6" t="s">
        <v>6</v>
      </c>
    </row>
    <row r="280" spans="2:14" x14ac:dyDescent="0.35">
      <c r="B280" s="6" t="s">
        <v>6</v>
      </c>
      <c r="H280" s="6" t="s">
        <v>6</v>
      </c>
      <c r="N280" s="6" t="s">
        <v>6</v>
      </c>
    </row>
    <row r="281" spans="2:14" x14ac:dyDescent="0.35">
      <c r="B281" s="6" t="s">
        <v>6</v>
      </c>
      <c r="H281" s="6" t="s">
        <v>6</v>
      </c>
      <c r="N281" s="6" t="s">
        <v>6</v>
      </c>
    </row>
    <row r="282" spans="2:14" x14ac:dyDescent="0.35">
      <c r="B282" s="6" t="s">
        <v>6</v>
      </c>
      <c r="H282" s="6" t="s">
        <v>6</v>
      </c>
      <c r="N282" s="6" t="s">
        <v>6</v>
      </c>
    </row>
    <row r="283" spans="2:14" x14ac:dyDescent="0.35">
      <c r="B283" s="6" t="s">
        <v>6</v>
      </c>
      <c r="H283" s="6" t="s">
        <v>6</v>
      </c>
      <c r="N283" s="6" t="s">
        <v>6</v>
      </c>
    </row>
    <row r="284" spans="2:14" x14ac:dyDescent="0.35">
      <c r="B284" s="6" t="s">
        <v>6</v>
      </c>
      <c r="H284" s="6" t="s">
        <v>6</v>
      </c>
      <c r="N284" s="6" t="s">
        <v>6</v>
      </c>
    </row>
    <row r="285" spans="2:14" x14ac:dyDescent="0.35">
      <c r="B285" s="6" t="s">
        <v>6</v>
      </c>
      <c r="H285" s="6" t="s">
        <v>6</v>
      </c>
      <c r="N285" s="6" t="s">
        <v>6</v>
      </c>
    </row>
    <row r="286" spans="2:14" x14ac:dyDescent="0.35">
      <c r="B286" s="6" t="s">
        <v>6</v>
      </c>
      <c r="H286" s="6" t="s">
        <v>6</v>
      </c>
      <c r="N286" s="6" t="s">
        <v>6</v>
      </c>
    </row>
    <row r="287" spans="2:14" x14ac:dyDescent="0.35">
      <c r="B287" s="6" t="s">
        <v>6</v>
      </c>
      <c r="H287" s="6" t="s">
        <v>6</v>
      </c>
      <c r="N287" s="6" t="s">
        <v>6</v>
      </c>
    </row>
    <row r="288" spans="2:14" x14ac:dyDescent="0.35">
      <c r="B288" s="6" t="s">
        <v>6</v>
      </c>
      <c r="H288" s="6" t="s">
        <v>6</v>
      </c>
      <c r="N288" s="6" t="s">
        <v>6</v>
      </c>
    </row>
    <row r="289" spans="2:14" x14ac:dyDescent="0.35">
      <c r="B289" s="6" t="s">
        <v>6</v>
      </c>
      <c r="H289" s="6" t="s">
        <v>6</v>
      </c>
      <c r="N289" s="6" t="s">
        <v>6</v>
      </c>
    </row>
    <row r="290" spans="2:14" x14ac:dyDescent="0.35">
      <c r="B290" s="6" t="s">
        <v>6</v>
      </c>
      <c r="H290" s="6" t="s">
        <v>6</v>
      </c>
      <c r="N290" s="6" t="s">
        <v>6</v>
      </c>
    </row>
    <row r="291" spans="2:14" x14ac:dyDescent="0.35">
      <c r="B291" s="6" t="s">
        <v>6</v>
      </c>
      <c r="H291" s="6" t="s">
        <v>6</v>
      </c>
      <c r="N291" s="6" t="s">
        <v>6</v>
      </c>
    </row>
    <row r="292" spans="2:14" x14ac:dyDescent="0.35">
      <c r="B292" s="6" t="s">
        <v>6</v>
      </c>
      <c r="H292" s="6" t="s">
        <v>6</v>
      </c>
      <c r="N292" s="6" t="s">
        <v>6</v>
      </c>
    </row>
    <row r="293" spans="2:14" x14ac:dyDescent="0.35">
      <c r="B293" s="6" t="s">
        <v>6</v>
      </c>
      <c r="H293" s="6" t="s">
        <v>6</v>
      </c>
      <c r="N293" s="6" t="s">
        <v>6</v>
      </c>
    </row>
    <row r="294" spans="2:14" x14ac:dyDescent="0.35">
      <c r="B294" s="6" t="s">
        <v>6</v>
      </c>
      <c r="H294" s="6" t="s">
        <v>6</v>
      </c>
      <c r="N294" s="6" t="s">
        <v>6</v>
      </c>
    </row>
    <row r="295" spans="2:14" x14ac:dyDescent="0.35">
      <c r="B295" s="6" t="s">
        <v>6</v>
      </c>
      <c r="H295" s="6" t="s">
        <v>6</v>
      </c>
      <c r="N295" s="6" t="s">
        <v>6</v>
      </c>
    </row>
    <row r="296" spans="2:14" x14ac:dyDescent="0.35">
      <c r="B296" s="6" t="s">
        <v>6</v>
      </c>
      <c r="H296" s="6" t="s">
        <v>6</v>
      </c>
      <c r="N296" s="6" t="s">
        <v>6</v>
      </c>
    </row>
    <row r="297" spans="2:14" x14ac:dyDescent="0.35">
      <c r="B297" s="6" t="s">
        <v>6</v>
      </c>
      <c r="H297" s="6" t="s">
        <v>6</v>
      </c>
      <c r="N297" s="6" t="s">
        <v>6</v>
      </c>
    </row>
    <row r="298" spans="2:14" x14ac:dyDescent="0.35">
      <c r="B298" s="6" t="s">
        <v>6</v>
      </c>
      <c r="H298" s="6" t="s">
        <v>6</v>
      </c>
      <c r="N298" s="6" t="s">
        <v>6</v>
      </c>
    </row>
    <row r="299" spans="2:14" x14ac:dyDescent="0.35">
      <c r="B299" s="6" t="s">
        <v>6</v>
      </c>
      <c r="H299" s="6" t="s">
        <v>6</v>
      </c>
      <c r="N299" s="6" t="s">
        <v>6</v>
      </c>
    </row>
    <row r="300" spans="2:14" x14ac:dyDescent="0.35">
      <c r="B300" s="6" t="s">
        <v>6</v>
      </c>
      <c r="H300" s="6" t="s">
        <v>6</v>
      </c>
      <c r="N300" s="6" t="s">
        <v>6</v>
      </c>
    </row>
    <row r="301" spans="2:14" x14ac:dyDescent="0.35">
      <c r="B301" s="6" t="s">
        <v>6</v>
      </c>
      <c r="H301" s="6" t="s">
        <v>6</v>
      </c>
      <c r="N301" s="6" t="s">
        <v>6</v>
      </c>
    </row>
    <row r="302" spans="2:14" x14ac:dyDescent="0.35">
      <c r="B302" s="6" t="s">
        <v>6</v>
      </c>
      <c r="H302" s="6" t="s">
        <v>6</v>
      </c>
      <c r="N302" s="6" t="s">
        <v>6</v>
      </c>
    </row>
    <row r="303" spans="2:14" x14ac:dyDescent="0.35">
      <c r="B303" s="6" t="s">
        <v>6</v>
      </c>
      <c r="H303" s="6" t="s">
        <v>6</v>
      </c>
      <c r="N303" s="6" t="s">
        <v>6</v>
      </c>
    </row>
    <row r="304" spans="2:14" x14ac:dyDescent="0.35">
      <c r="B304" s="6" t="s">
        <v>6</v>
      </c>
      <c r="H304" s="6" t="s">
        <v>6</v>
      </c>
      <c r="N304" s="6" t="s">
        <v>6</v>
      </c>
    </row>
    <row r="305" spans="2:14" x14ac:dyDescent="0.35">
      <c r="B305" s="6" t="s">
        <v>6</v>
      </c>
      <c r="H305" s="6" t="s">
        <v>6</v>
      </c>
      <c r="N305" s="6" t="s">
        <v>6</v>
      </c>
    </row>
    <row r="306" spans="2:14" x14ac:dyDescent="0.35">
      <c r="B306" s="6" t="s">
        <v>6</v>
      </c>
      <c r="H306" s="6" t="s">
        <v>6</v>
      </c>
      <c r="N306" s="6" t="s">
        <v>6</v>
      </c>
    </row>
    <row r="307" spans="2:14" x14ac:dyDescent="0.35">
      <c r="B307" s="6" t="s">
        <v>6</v>
      </c>
      <c r="H307" s="6" t="s">
        <v>6</v>
      </c>
      <c r="N307" s="6" t="s">
        <v>6</v>
      </c>
    </row>
    <row r="308" spans="2:14" x14ac:dyDescent="0.35">
      <c r="B308" s="6" t="s">
        <v>6</v>
      </c>
      <c r="H308" s="6" t="s">
        <v>6</v>
      </c>
      <c r="N308" s="6" t="s">
        <v>6</v>
      </c>
    </row>
    <row r="309" spans="2:14" x14ac:dyDescent="0.35">
      <c r="B309" s="6" t="s">
        <v>6</v>
      </c>
      <c r="H309" s="6" t="s">
        <v>6</v>
      </c>
      <c r="N309" s="6" t="s">
        <v>6</v>
      </c>
    </row>
    <row r="310" spans="2:14" x14ac:dyDescent="0.35">
      <c r="B310" s="6" t="s">
        <v>6</v>
      </c>
      <c r="H310" s="6" t="s">
        <v>6</v>
      </c>
      <c r="N310" s="6" t="s">
        <v>6</v>
      </c>
    </row>
    <row r="311" spans="2:14" x14ac:dyDescent="0.35">
      <c r="B311" s="6" t="s">
        <v>6</v>
      </c>
      <c r="H311" s="6" t="s">
        <v>6</v>
      </c>
      <c r="N311" s="6" t="s">
        <v>6</v>
      </c>
    </row>
    <row r="312" spans="2:14" x14ac:dyDescent="0.35">
      <c r="B312" s="6" t="s">
        <v>6</v>
      </c>
      <c r="H312" s="6" t="s">
        <v>6</v>
      </c>
      <c r="N312" s="6" t="s">
        <v>6</v>
      </c>
    </row>
    <row r="313" spans="2:14" x14ac:dyDescent="0.35">
      <c r="B313" s="6" t="s">
        <v>6</v>
      </c>
      <c r="H313" s="6" t="s">
        <v>6</v>
      </c>
      <c r="N313" s="6" t="s">
        <v>6</v>
      </c>
    </row>
    <row r="314" spans="2:14" x14ac:dyDescent="0.35">
      <c r="B314" s="6" t="s">
        <v>6</v>
      </c>
      <c r="H314" s="6" t="s">
        <v>6</v>
      </c>
      <c r="N314" s="6" t="s">
        <v>6</v>
      </c>
    </row>
    <row r="315" spans="2:14" x14ac:dyDescent="0.35">
      <c r="B315" s="6" t="s">
        <v>6</v>
      </c>
      <c r="H315" s="6" t="s">
        <v>6</v>
      </c>
      <c r="N315" s="6" t="s">
        <v>6</v>
      </c>
    </row>
    <row r="316" spans="2:14" x14ac:dyDescent="0.35">
      <c r="B316" s="6" t="s">
        <v>6</v>
      </c>
      <c r="H316" s="6" t="s">
        <v>6</v>
      </c>
      <c r="N316" s="6" t="s">
        <v>6</v>
      </c>
    </row>
    <row r="317" spans="2:14" x14ac:dyDescent="0.35">
      <c r="B317" s="6" t="s">
        <v>6</v>
      </c>
      <c r="H317" s="6" t="s">
        <v>6</v>
      </c>
      <c r="N317" s="6" t="s">
        <v>6</v>
      </c>
    </row>
    <row r="318" spans="2:14" x14ac:dyDescent="0.35">
      <c r="B318" s="6" t="s">
        <v>6</v>
      </c>
      <c r="H318" s="6" t="s">
        <v>6</v>
      </c>
      <c r="N318" s="6" t="s">
        <v>6</v>
      </c>
    </row>
    <row r="319" spans="2:14" x14ac:dyDescent="0.35">
      <c r="B319" s="6" t="s">
        <v>6</v>
      </c>
      <c r="H319" s="6" t="s">
        <v>6</v>
      </c>
      <c r="N319" s="6" t="s">
        <v>6</v>
      </c>
    </row>
    <row r="320" spans="2:14" x14ac:dyDescent="0.35">
      <c r="B320" s="6" t="s">
        <v>6</v>
      </c>
      <c r="H320" s="6" t="s">
        <v>6</v>
      </c>
      <c r="N320" s="6" t="s">
        <v>6</v>
      </c>
    </row>
    <row r="558" spans="2:14" x14ac:dyDescent="0.35">
      <c r="B558" s="6" t="s">
        <v>6</v>
      </c>
      <c r="H558" s="6" t="s">
        <v>6</v>
      </c>
      <c r="N558" s="6" t="s">
        <v>6</v>
      </c>
    </row>
    <row r="559" spans="2:14" x14ac:dyDescent="0.35">
      <c r="B559" s="6" t="s">
        <v>6</v>
      </c>
      <c r="H559" s="6" t="s">
        <v>6</v>
      </c>
      <c r="N559" s="6" t="s">
        <v>6</v>
      </c>
    </row>
  </sheetData>
  <sheetProtection sheet="1" objects="1" scenarios="1"/>
  <sortState xmlns:xlrd2="http://schemas.microsoft.com/office/spreadsheetml/2017/richdata2" ref="B5:F241">
    <sortCondition descending="1" ref="F5:F241"/>
  </sortState>
  <pageMargins left="0.39370078740157483" right="0.39370078740157483" top="0.39370078740157483" bottom="0.39370078740157483" header="0.31496062992125984" footer="0.31496062992125984"/>
  <pageSetup paperSize="9" scale="56" orientation="portrait" r:id="rId1"/>
  <colBreaks count="1" manualBreakCount="1">
    <brk id="1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21</xdr:col>
                    <xdr:colOff>6350</xdr:colOff>
                    <xdr:row>1</xdr:row>
                    <xdr:rowOff>177800</xdr:rowOff>
                  </from>
                  <to>
                    <xdr:col>23</xdr:col>
                    <xdr:colOff>241300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125C-A438-4725-BBEA-967A44A2E6A8}">
  <sheetPr>
    <tabColor theme="3" tint="9.9978637043366805E-2"/>
    <pageSetUpPr fitToPage="1"/>
  </sheetPr>
  <dimension ref="B1:AA559"/>
  <sheetViews>
    <sheetView showGridLines="0" showRowColHeaders="0" zoomScale="90" zoomScaleNormal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D2" sqref="AD2"/>
    </sheetView>
  </sheetViews>
  <sheetFormatPr defaultRowHeight="14.5" x14ac:dyDescent="0.35"/>
  <cols>
    <col min="1" max="1" width="0.54296875" style="5" customWidth="1"/>
    <col min="2" max="2" width="0.54296875" style="3" customWidth="1"/>
    <col min="3" max="3" width="9.36328125" style="6" customWidth="1"/>
    <col min="4" max="6" width="6.7265625" style="5" customWidth="1"/>
    <col min="7" max="7" width="6.7265625" style="7" customWidth="1"/>
    <col min="8" max="8" width="2.1796875" style="5" customWidth="1"/>
    <col min="9" max="9" width="9.6328125" style="6" customWidth="1"/>
    <col min="10" max="12" width="6.7265625" style="5" customWidth="1"/>
    <col min="13" max="13" width="6.7265625" style="7" customWidth="1"/>
    <col min="14" max="14" width="1.6328125" style="5" customWidth="1"/>
    <col min="15" max="15" width="9.26953125" style="6" customWidth="1"/>
    <col min="16" max="19" width="6.7265625" style="5" customWidth="1"/>
    <col min="20" max="20" width="1.54296875" style="5" customWidth="1"/>
    <col min="21" max="21" width="5.6328125" style="3" customWidth="1"/>
    <col min="22" max="22" width="3.54296875" style="3" customWidth="1"/>
    <col min="23" max="23" width="5.81640625" style="3" customWidth="1"/>
    <col min="24" max="27" width="8.7265625" style="3"/>
    <col min="28" max="28" width="4.36328125" style="5" customWidth="1"/>
    <col min="29" max="16384" width="8.7265625" style="5"/>
  </cols>
  <sheetData>
    <row r="1" spans="2:27" ht="23" x14ac:dyDescent="0.5">
      <c r="C1" s="23" t="s">
        <v>510</v>
      </c>
    </row>
    <row r="2" spans="2:27" x14ac:dyDescent="0.35">
      <c r="C2" s="6" t="s">
        <v>507</v>
      </c>
      <c r="V2" s="24" t="s">
        <v>511</v>
      </c>
    </row>
    <row r="3" spans="2:27" x14ac:dyDescent="0.35">
      <c r="C3" s="25" t="s">
        <v>476</v>
      </c>
      <c r="D3" s="26"/>
      <c r="E3" s="26"/>
      <c r="F3" s="26"/>
      <c r="G3" s="27"/>
      <c r="H3" s="26"/>
      <c r="I3" s="25" t="s">
        <v>477</v>
      </c>
      <c r="J3" s="25"/>
      <c r="K3" s="25"/>
      <c r="L3" s="25"/>
      <c r="M3" s="28"/>
      <c r="N3" s="25"/>
      <c r="O3" s="25" t="s">
        <v>478</v>
      </c>
      <c r="V3" s="55">
        <v>1</v>
      </c>
    </row>
    <row r="4" spans="2:27" ht="21" x14ac:dyDescent="0.35">
      <c r="C4" s="29"/>
      <c r="D4" s="30" t="s">
        <v>397</v>
      </c>
      <c r="E4" s="30" t="s">
        <v>3</v>
      </c>
      <c r="F4" s="30" t="s">
        <v>5</v>
      </c>
      <c r="G4" s="31" t="s">
        <v>7</v>
      </c>
      <c r="I4" s="29"/>
      <c r="J4" s="30" t="s">
        <v>397</v>
      </c>
      <c r="K4" s="30" t="s">
        <v>3</v>
      </c>
      <c r="L4" s="30" t="s">
        <v>5</v>
      </c>
      <c r="M4" s="31" t="s">
        <v>7</v>
      </c>
      <c r="O4" s="29"/>
      <c r="P4" s="30" t="s">
        <v>397</v>
      </c>
      <c r="Q4" s="30" t="s">
        <v>3</v>
      </c>
      <c r="R4" s="30" t="s">
        <v>5</v>
      </c>
      <c r="S4" s="31" t="s">
        <v>7</v>
      </c>
    </row>
    <row r="5" spans="2:27" x14ac:dyDescent="0.35">
      <c r="C5" s="32" t="s">
        <v>196</v>
      </c>
      <c r="D5" s="32">
        <v>390</v>
      </c>
      <c r="E5" s="32">
        <v>9152</v>
      </c>
      <c r="F5" s="32">
        <v>11002</v>
      </c>
      <c r="G5" s="17">
        <v>20544</v>
      </c>
      <c r="I5" s="32" t="s">
        <v>196</v>
      </c>
      <c r="J5" s="18">
        <f>D5/$G5*100</f>
        <v>1.8983644859813082</v>
      </c>
      <c r="K5" s="18">
        <f>E5/$G5*100</f>
        <v>44.548286604361373</v>
      </c>
      <c r="L5" s="18">
        <f>F5/$G5*100</f>
        <v>53.553348909657316</v>
      </c>
      <c r="M5" s="17">
        <f>G5/$G5*100</f>
        <v>100</v>
      </c>
      <c r="O5" s="32" t="s">
        <v>196</v>
      </c>
      <c r="P5" s="18">
        <f>D5/D$221*100</f>
        <v>3.2491877030742313</v>
      </c>
      <c r="Q5" s="18">
        <f t="shared" ref="Q5:S5" si="0">E5/E$221*100</f>
        <v>38.292085939624691</v>
      </c>
      <c r="R5" s="18">
        <f t="shared" si="0"/>
        <v>15.090664691520589</v>
      </c>
      <c r="S5" s="18">
        <f t="shared" si="0"/>
        <v>18.880704350263532</v>
      </c>
      <c r="U5" s="19" t="s">
        <v>2</v>
      </c>
    </row>
    <row r="6" spans="2:27" x14ac:dyDescent="0.35">
      <c r="B6" s="19">
        <v>1</v>
      </c>
      <c r="C6" s="32" t="s">
        <v>194</v>
      </c>
      <c r="D6" s="32">
        <v>510</v>
      </c>
      <c r="E6" s="32">
        <v>2131</v>
      </c>
      <c r="F6" s="32">
        <v>7044</v>
      </c>
      <c r="G6" s="17">
        <v>9685</v>
      </c>
      <c r="I6" s="32" t="s">
        <v>194</v>
      </c>
      <c r="J6" s="18">
        <f t="shared" ref="J6:J69" si="1">D6/$G6*100</f>
        <v>5.2658750645327821</v>
      </c>
      <c r="K6" s="18">
        <f t="shared" ref="K6:K69" si="2">E6/$G6*100</f>
        <v>22.003097573567374</v>
      </c>
      <c r="L6" s="18">
        <f t="shared" ref="L6:L69" si="3">F6/$G6*100</f>
        <v>72.731027361899848</v>
      </c>
      <c r="M6" s="17">
        <f t="shared" ref="M6:M69" si="4">G6/$G6*100</f>
        <v>100</v>
      </c>
      <c r="O6" s="32" t="s">
        <v>194</v>
      </c>
      <c r="P6" s="18">
        <f t="shared" ref="P6:P69" si="5">D6/D$221*100</f>
        <v>4.24893776555861</v>
      </c>
      <c r="Q6" s="18">
        <f t="shared" ref="Q6:Q69" si="6">E6/E$221*100</f>
        <v>8.9161314616849019</v>
      </c>
      <c r="R6" s="18">
        <f t="shared" ref="R6:R69" si="7">F6/F$221*100</f>
        <v>9.6617562340548115</v>
      </c>
      <c r="S6" s="18">
        <f t="shared" ref="S6:S69" si="8">G6/G$221*100</f>
        <v>8.9008772211985168</v>
      </c>
      <c r="U6" s="19" t="s">
        <v>3</v>
      </c>
      <c r="V6" s="19">
        <v>1</v>
      </c>
      <c r="W6" s="15">
        <f t="shared" ref="W6:W69" si="9">VLOOKUP($V6,$B$6:$G$220,2+$V$3)</f>
        <v>510</v>
      </c>
      <c r="X6" s="20">
        <f>W6+0.0001*V6</f>
        <v>510.00009999999997</v>
      </c>
      <c r="Y6" s="20">
        <f>RANK(X6,X$5:X$220)</f>
        <v>6</v>
      </c>
      <c r="Z6" s="15" t="str">
        <f>VLOOKUP(MATCH(V6,Y$6:Y$220,0),$B$6:$G$220,2)</f>
        <v>Arabic</v>
      </c>
      <c r="AA6" s="20">
        <f t="shared" ref="AA6:AA69" si="10">VLOOKUP(MATCH(V6,Y$6:Y$220,0),$B$6:$G$220,2+$V$3)</f>
        <v>1922</v>
      </c>
    </row>
    <row r="7" spans="2:27" x14ac:dyDescent="0.35">
      <c r="B7" s="19">
        <v>2</v>
      </c>
      <c r="C7" s="32" t="s">
        <v>226</v>
      </c>
      <c r="D7" s="32">
        <v>37</v>
      </c>
      <c r="E7" s="32">
        <v>672</v>
      </c>
      <c r="F7" s="32">
        <v>7689</v>
      </c>
      <c r="G7" s="17">
        <v>8398</v>
      </c>
      <c r="I7" s="32" t="s">
        <v>226</v>
      </c>
      <c r="J7" s="18">
        <f t="shared" si="1"/>
        <v>0.44058109073588952</v>
      </c>
      <c r="K7" s="18">
        <f t="shared" si="2"/>
        <v>8.0019052155275059</v>
      </c>
      <c r="L7" s="18">
        <f t="shared" si="3"/>
        <v>91.55751369373661</v>
      </c>
      <c r="M7" s="17">
        <f t="shared" si="4"/>
        <v>100</v>
      </c>
      <c r="O7" s="32" t="s">
        <v>226</v>
      </c>
      <c r="P7" s="18">
        <f t="shared" si="5"/>
        <v>0.30825626926601685</v>
      </c>
      <c r="Q7" s="18">
        <f t="shared" si="6"/>
        <v>2.8116566599025123</v>
      </c>
      <c r="R7" s="18">
        <f t="shared" si="7"/>
        <v>10.54645708172167</v>
      </c>
      <c r="S7" s="18">
        <f t="shared" si="8"/>
        <v>7.7180760871063656</v>
      </c>
      <c r="U7" s="19" t="s">
        <v>5</v>
      </c>
      <c r="V7" s="19">
        <v>2</v>
      </c>
      <c r="W7" s="15">
        <f t="shared" si="9"/>
        <v>37</v>
      </c>
      <c r="X7" s="20">
        <f t="shared" ref="X7:X70" si="11">W7+0.0001*V7</f>
        <v>37.0002</v>
      </c>
      <c r="Y7" s="20">
        <f t="shared" ref="Y7:Y70" si="12">RANK(X7,X$5:X$220)</f>
        <v>36</v>
      </c>
      <c r="Z7" s="15" t="str">
        <f t="shared" ref="Z7:Z70" si="13">VLOOKUP(MATCH(V7,Y$6:Y$220,0),$B$6:$G$220,2)</f>
        <v>Dari</v>
      </c>
      <c r="AA7" s="20">
        <f t="shared" si="10"/>
        <v>1777</v>
      </c>
    </row>
    <row r="8" spans="2:27" x14ac:dyDescent="0.35">
      <c r="B8" s="19">
        <v>3</v>
      </c>
      <c r="C8" s="32" t="s">
        <v>209</v>
      </c>
      <c r="D8" s="32">
        <v>151</v>
      </c>
      <c r="E8" s="32">
        <v>1996</v>
      </c>
      <c r="F8" s="32">
        <v>5800</v>
      </c>
      <c r="G8" s="17">
        <v>7947</v>
      </c>
      <c r="I8" s="32" t="s">
        <v>209</v>
      </c>
      <c r="J8" s="18">
        <f t="shared" si="1"/>
        <v>1.9000880835535423</v>
      </c>
      <c r="K8" s="18">
        <f t="shared" si="2"/>
        <v>25.116396124323643</v>
      </c>
      <c r="L8" s="18">
        <f t="shared" si="3"/>
        <v>72.983515792122816</v>
      </c>
      <c r="M8" s="17">
        <f t="shared" si="4"/>
        <v>100</v>
      </c>
      <c r="O8" s="32" t="s">
        <v>209</v>
      </c>
      <c r="P8" s="18">
        <f t="shared" si="5"/>
        <v>1.2580188286261769</v>
      </c>
      <c r="Q8" s="18">
        <f t="shared" si="6"/>
        <v>8.3512897219723428</v>
      </c>
      <c r="R8" s="18">
        <f t="shared" si="7"/>
        <v>7.9554494828957836</v>
      </c>
      <c r="S8" s="18">
        <f t="shared" si="8"/>
        <v>7.3035902196039864</v>
      </c>
      <c r="U8" s="19" t="s">
        <v>7</v>
      </c>
      <c r="V8" s="19">
        <v>3</v>
      </c>
      <c r="W8" s="15">
        <f t="shared" si="9"/>
        <v>151</v>
      </c>
      <c r="X8" s="20">
        <f t="shared" si="11"/>
        <v>151.00030000000001</v>
      </c>
      <c r="Y8" s="20">
        <f t="shared" si="12"/>
        <v>15</v>
      </c>
      <c r="Z8" s="15" t="str">
        <f t="shared" si="13"/>
        <v>Pashto</v>
      </c>
      <c r="AA8" s="20">
        <f t="shared" si="10"/>
        <v>1282</v>
      </c>
    </row>
    <row r="9" spans="2:27" x14ac:dyDescent="0.35">
      <c r="B9" s="19">
        <v>4</v>
      </c>
      <c r="C9" s="32" t="s">
        <v>240</v>
      </c>
      <c r="D9" s="32">
        <v>9</v>
      </c>
      <c r="E9" s="32">
        <v>324</v>
      </c>
      <c r="F9" s="32">
        <v>6203</v>
      </c>
      <c r="G9" s="17">
        <v>6536</v>
      </c>
      <c r="I9" s="32" t="s">
        <v>240</v>
      </c>
      <c r="J9" s="18">
        <f t="shared" si="1"/>
        <v>0.13769889840881275</v>
      </c>
      <c r="K9" s="18">
        <f t="shared" si="2"/>
        <v>4.9571603427172581</v>
      </c>
      <c r="L9" s="18">
        <f t="shared" si="3"/>
        <v>94.905140758873927</v>
      </c>
      <c r="M9" s="17">
        <f t="shared" si="4"/>
        <v>100</v>
      </c>
      <c r="O9" s="32" t="s">
        <v>240</v>
      </c>
      <c r="P9" s="18">
        <f t="shared" si="5"/>
        <v>7.4981254686328408E-2</v>
      </c>
      <c r="Q9" s="18">
        <f t="shared" si="6"/>
        <v>1.35562017531014</v>
      </c>
      <c r="R9" s="18">
        <f t="shared" si="7"/>
        <v>8.5082160590349218</v>
      </c>
      <c r="S9" s="18">
        <f t="shared" si="8"/>
        <v>6.0068284478836862</v>
      </c>
      <c r="V9" s="19">
        <v>4</v>
      </c>
      <c r="W9" s="15">
        <f t="shared" si="9"/>
        <v>9</v>
      </c>
      <c r="X9" s="20">
        <f t="shared" si="11"/>
        <v>9.0004000000000008</v>
      </c>
      <c r="Y9" s="20">
        <f t="shared" si="12"/>
        <v>59</v>
      </c>
      <c r="Z9" s="15" t="str">
        <f t="shared" si="13"/>
        <v>Tamil</v>
      </c>
      <c r="AA9" s="20">
        <f t="shared" si="10"/>
        <v>1006</v>
      </c>
    </row>
    <row r="10" spans="2:27" x14ac:dyDescent="0.35">
      <c r="B10" s="19">
        <v>5</v>
      </c>
      <c r="C10" s="32" t="s">
        <v>217</v>
      </c>
      <c r="D10" s="32">
        <v>49</v>
      </c>
      <c r="E10" s="32">
        <v>192</v>
      </c>
      <c r="F10" s="32">
        <v>3871</v>
      </c>
      <c r="G10" s="17">
        <v>4112</v>
      </c>
      <c r="I10" s="32" t="s">
        <v>217</v>
      </c>
      <c r="J10" s="18">
        <f t="shared" si="1"/>
        <v>1.1916342412451362</v>
      </c>
      <c r="K10" s="18">
        <f t="shared" si="2"/>
        <v>4.6692607003891053</v>
      </c>
      <c r="L10" s="18">
        <f t="shared" si="3"/>
        <v>94.139105058365757</v>
      </c>
      <c r="M10" s="17">
        <f t="shared" si="4"/>
        <v>100</v>
      </c>
      <c r="O10" s="32" t="s">
        <v>217</v>
      </c>
      <c r="P10" s="18">
        <f t="shared" si="5"/>
        <v>0.40823127551445471</v>
      </c>
      <c r="Q10" s="18">
        <f t="shared" si="6"/>
        <v>0.80333047425786075</v>
      </c>
      <c r="R10" s="18">
        <f t="shared" si="7"/>
        <v>5.3095767152223408</v>
      </c>
      <c r="S10" s="18">
        <f t="shared" si="8"/>
        <v>3.779081789733433</v>
      </c>
      <c r="V10" s="19">
        <v>5</v>
      </c>
      <c r="W10" s="15">
        <f t="shared" si="9"/>
        <v>49</v>
      </c>
      <c r="X10" s="20">
        <f t="shared" si="11"/>
        <v>49.000500000000002</v>
      </c>
      <c r="Y10" s="20">
        <f t="shared" si="12"/>
        <v>31</v>
      </c>
      <c r="Z10" s="15" t="str">
        <f t="shared" si="13"/>
        <v>Hazaragi</v>
      </c>
      <c r="AA10" s="20">
        <f t="shared" si="10"/>
        <v>534</v>
      </c>
    </row>
    <row r="11" spans="2:27" x14ac:dyDescent="0.35">
      <c r="B11" s="19">
        <v>6</v>
      </c>
      <c r="C11" s="32" t="s">
        <v>201</v>
      </c>
      <c r="D11" s="32">
        <v>250</v>
      </c>
      <c r="E11" s="32">
        <v>299</v>
      </c>
      <c r="F11" s="32">
        <v>3436</v>
      </c>
      <c r="G11" s="17">
        <v>3985</v>
      </c>
      <c r="I11" s="32" t="s">
        <v>201</v>
      </c>
      <c r="J11" s="18">
        <f t="shared" si="1"/>
        <v>6.2735257214554583</v>
      </c>
      <c r="K11" s="18">
        <f t="shared" si="2"/>
        <v>7.5031367628607279</v>
      </c>
      <c r="L11" s="18">
        <f t="shared" si="3"/>
        <v>86.223337515683824</v>
      </c>
      <c r="M11" s="17">
        <f t="shared" si="4"/>
        <v>100</v>
      </c>
      <c r="O11" s="32" t="s">
        <v>201</v>
      </c>
      <c r="P11" s="18">
        <f t="shared" si="5"/>
        <v>2.0828126301757894</v>
      </c>
      <c r="Q11" s="18">
        <f t="shared" si="6"/>
        <v>1.2510198531411478</v>
      </c>
      <c r="R11" s="18">
        <f t="shared" si="7"/>
        <v>4.7129180040051573</v>
      </c>
      <c r="S11" s="18">
        <f t="shared" si="8"/>
        <v>3.6623640399046038</v>
      </c>
      <c r="V11" s="19">
        <v>6</v>
      </c>
      <c r="W11" s="15">
        <f t="shared" si="9"/>
        <v>250</v>
      </c>
      <c r="X11" s="20">
        <f t="shared" si="11"/>
        <v>250.00059999999999</v>
      </c>
      <c r="Y11" s="20">
        <f t="shared" si="12"/>
        <v>10</v>
      </c>
      <c r="Z11" s="15" t="str">
        <f t="shared" si="13"/>
        <v>English</v>
      </c>
      <c r="AA11" s="20">
        <f t="shared" si="10"/>
        <v>510</v>
      </c>
    </row>
    <row r="12" spans="2:27" x14ac:dyDescent="0.35">
      <c r="B12" s="19">
        <v>7</v>
      </c>
      <c r="C12" s="32" t="s">
        <v>235</v>
      </c>
      <c r="D12" s="32">
        <v>7</v>
      </c>
      <c r="E12" s="32">
        <v>205</v>
      </c>
      <c r="F12" s="32">
        <v>2995</v>
      </c>
      <c r="G12" s="17">
        <v>3207</v>
      </c>
      <c r="I12" s="32" t="s">
        <v>235</v>
      </c>
      <c r="J12" s="18">
        <f t="shared" si="1"/>
        <v>0.21827252884315559</v>
      </c>
      <c r="K12" s="18">
        <f t="shared" si="2"/>
        <v>6.3922669161209855</v>
      </c>
      <c r="L12" s="18">
        <f t="shared" si="3"/>
        <v>93.389460555035868</v>
      </c>
      <c r="M12" s="17">
        <f t="shared" si="4"/>
        <v>100</v>
      </c>
      <c r="O12" s="32" t="s">
        <v>235</v>
      </c>
      <c r="P12" s="18">
        <f t="shared" si="5"/>
        <v>5.831875364492211E-2</v>
      </c>
      <c r="Q12" s="18">
        <f t="shared" si="6"/>
        <v>0.85772264178573665</v>
      </c>
      <c r="R12" s="18">
        <f t="shared" si="7"/>
        <v>4.1080295174608397</v>
      </c>
      <c r="S12" s="18">
        <f t="shared" si="8"/>
        <v>2.9473529425279961</v>
      </c>
      <c r="V12" s="19">
        <v>7</v>
      </c>
      <c r="W12" s="15">
        <f t="shared" si="9"/>
        <v>7</v>
      </c>
      <c r="X12" s="20">
        <f t="shared" si="11"/>
        <v>7.0007000000000001</v>
      </c>
      <c r="Y12" s="20">
        <f t="shared" si="12"/>
        <v>63</v>
      </c>
      <c r="Z12" s="15" t="str">
        <f t="shared" si="13"/>
        <v>Farsi (Persian)</v>
      </c>
      <c r="AA12" s="20">
        <f t="shared" si="10"/>
        <v>492</v>
      </c>
    </row>
    <row r="13" spans="2:27" x14ac:dyDescent="0.35">
      <c r="B13" s="19">
        <v>8</v>
      </c>
      <c r="C13" s="32" t="s">
        <v>208</v>
      </c>
      <c r="D13" s="32">
        <v>128</v>
      </c>
      <c r="E13" s="32">
        <v>1264</v>
      </c>
      <c r="F13" s="32">
        <v>1796</v>
      </c>
      <c r="G13" s="17">
        <v>3188</v>
      </c>
      <c r="I13" s="32" t="s">
        <v>208</v>
      </c>
      <c r="J13" s="18">
        <f t="shared" si="1"/>
        <v>4.0150564617314926</v>
      </c>
      <c r="K13" s="18">
        <f t="shared" si="2"/>
        <v>39.648682559598498</v>
      </c>
      <c r="L13" s="18">
        <f t="shared" si="3"/>
        <v>56.336260978670019</v>
      </c>
      <c r="M13" s="17">
        <f t="shared" si="4"/>
        <v>100</v>
      </c>
      <c r="O13" s="32" t="s">
        <v>208</v>
      </c>
      <c r="P13" s="18">
        <f t="shared" si="5"/>
        <v>1.066400066650004</v>
      </c>
      <c r="Q13" s="18">
        <f t="shared" si="6"/>
        <v>5.2885922888642494</v>
      </c>
      <c r="R13" s="18">
        <f t="shared" si="7"/>
        <v>2.4634460812553152</v>
      </c>
      <c r="S13" s="18">
        <f t="shared" si="8"/>
        <v>2.9298912319236829</v>
      </c>
      <c r="V13" s="19">
        <v>8</v>
      </c>
      <c r="W13" s="15">
        <f t="shared" si="9"/>
        <v>128</v>
      </c>
      <c r="X13" s="20">
        <f t="shared" si="11"/>
        <v>128.0008</v>
      </c>
      <c r="Y13" s="20">
        <f t="shared" si="12"/>
        <v>18</v>
      </c>
      <c r="Z13" s="15" t="str">
        <f t="shared" si="13"/>
        <v>Karen</v>
      </c>
      <c r="AA13" s="20">
        <f t="shared" si="10"/>
        <v>365</v>
      </c>
    </row>
    <row r="14" spans="2:27" x14ac:dyDescent="0.35">
      <c r="B14" s="19">
        <v>9</v>
      </c>
      <c r="C14" s="32" t="s">
        <v>270</v>
      </c>
      <c r="D14" s="32">
        <v>0</v>
      </c>
      <c r="E14" s="32">
        <v>92</v>
      </c>
      <c r="F14" s="32">
        <v>2931</v>
      </c>
      <c r="G14" s="17">
        <v>3023</v>
      </c>
      <c r="I14" s="32" t="s">
        <v>270</v>
      </c>
      <c r="J14" s="18">
        <f t="shared" si="1"/>
        <v>0</v>
      </c>
      <c r="K14" s="18">
        <f t="shared" si="2"/>
        <v>3.0433344359907375</v>
      </c>
      <c r="L14" s="18">
        <f t="shared" si="3"/>
        <v>96.956665564009256</v>
      </c>
      <c r="M14" s="17">
        <f t="shared" si="4"/>
        <v>100</v>
      </c>
      <c r="O14" s="32" t="s">
        <v>270</v>
      </c>
      <c r="P14" s="18">
        <f t="shared" si="5"/>
        <v>0</v>
      </c>
      <c r="Q14" s="18">
        <f t="shared" si="6"/>
        <v>0.3849291855818916</v>
      </c>
      <c r="R14" s="18">
        <f t="shared" si="7"/>
        <v>4.0202452473047483</v>
      </c>
      <c r="S14" s="18">
        <f t="shared" si="8"/>
        <v>2.7782500608862279</v>
      </c>
      <c r="V14" s="19">
        <v>9</v>
      </c>
      <c r="W14" s="15">
        <f t="shared" si="9"/>
        <v>0</v>
      </c>
      <c r="X14" s="20">
        <f t="shared" si="11"/>
        <v>9.0000000000000008E-4</v>
      </c>
      <c r="Y14" s="20">
        <f t="shared" si="12"/>
        <v>215</v>
      </c>
      <c r="Z14" s="15" t="str">
        <f t="shared" si="13"/>
        <v>Burmese</v>
      </c>
      <c r="AA14" s="20">
        <f t="shared" si="10"/>
        <v>326</v>
      </c>
    </row>
    <row r="15" spans="2:27" x14ac:dyDescent="0.35">
      <c r="B15" s="19">
        <v>10</v>
      </c>
      <c r="C15" s="32" t="s">
        <v>189</v>
      </c>
      <c r="D15" s="32">
        <v>1922</v>
      </c>
      <c r="E15" s="32">
        <v>744</v>
      </c>
      <c r="F15" s="32">
        <v>303</v>
      </c>
      <c r="G15" s="17">
        <v>2969</v>
      </c>
      <c r="I15" s="32" t="s">
        <v>189</v>
      </c>
      <c r="J15" s="18">
        <f t="shared" si="1"/>
        <v>64.735601212529474</v>
      </c>
      <c r="K15" s="18">
        <f t="shared" si="2"/>
        <v>25.058942404850114</v>
      </c>
      <c r="L15" s="18">
        <f t="shared" si="3"/>
        <v>10.20545638262041</v>
      </c>
      <c r="M15" s="17">
        <f t="shared" si="4"/>
        <v>100</v>
      </c>
      <c r="O15" s="32" t="s">
        <v>189</v>
      </c>
      <c r="P15" s="18">
        <f t="shared" si="5"/>
        <v>16.012663500791469</v>
      </c>
      <c r="Q15" s="18">
        <f t="shared" si="6"/>
        <v>3.1129055877492102</v>
      </c>
      <c r="R15" s="18">
        <f t="shared" si="7"/>
        <v>0.41560365402024524</v>
      </c>
      <c r="S15" s="18">
        <f t="shared" si="8"/>
        <v>2.7286220412739697</v>
      </c>
      <c r="V15" s="19">
        <v>10</v>
      </c>
      <c r="W15" s="15">
        <f t="shared" si="9"/>
        <v>1922</v>
      </c>
      <c r="X15" s="20">
        <f t="shared" si="11"/>
        <v>1922.001</v>
      </c>
      <c r="Y15" s="20">
        <f t="shared" si="12"/>
        <v>1</v>
      </c>
      <c r="Z15" s="15" t="str">
        <f t="shared" si="13"/>
        <v>Urdu</v>
      </c>
      <c r="AA15" s="20">
        <f t="shared" si="10"/>
        <v>250</v>
      </c>
    </row>
    <row r="16" spans="2:27" x14ac:dyDescent="0.35">
      <c r="B16" s="19">
        <v>11</v>
      </c>
      <c r="C16" s="32" t="s">
        <v>191</v>
      </c>
      <c r="D16" s="32">
        <v>1006</v>
      </c>
      <c r="E16" s="32">
        <v>179</v>
      </c>
      <c r="F16" s="32">
        <v>1036</v>
      </c>
      <c r="G16" s="17">
        <v>2221</v>
      </c>
      <c r="I16" s="32" t="s">
        <v>191</v>
      </c>
      <c r="J16" s="18">
        <f t="shared" si="1"/>
        <v>45.294912201710943</v>
      </c>
      <c r="K16" s="18">
        <f t="shared" si="2"/>
        <v>8.0594326879783882</v>
      </c>
      <c r="L16" s="18">
        <f t="shared" si="3"/>
        <v>46.64565511031067</v>
      </c>
      <c r="M16" s="17">
        <f t="shared" si="4"/>
        <v>100</v>
      </c>
      <c r="O16" s="32" t="s">
        <v>191</v>
      </c>
      <c r="P16" s="18">
        <f t="shared" si="5"/>
        <v>8.3812380238273771</v>
      </c>
      <c r="Q16" s="18">
        <f t="shared" si="6"/>
        <v>0.74893830672998474</v>
      </c>
      <c r="R16" s="18">
        <f t="shared" si="7"/>
        <v>1.4210078731517295</v>
      </c>
      <c r="S16" s="18">
        <f t="shared" si="8"/>
        <v>2.0411820659041719</v>
      </c>
      <c r="V16" s="19">
        <v>11</v>
      </c>
      <c r="W16" s="15">
        <f t="shared" si="9"/>
        <v>1006</v>
      </c>
      <c r="X16" s="20">
        <f t="shared" si="11"/>
        <v>1006.0011</v>
      </c>
      <c r="Y16" s="20">
        <f t="shared" si="12"/>
        <v>4</v>
      </c>
      <c r="Z16" s="15" t="str">
        <f t="shared" si="13"/>
        <v>Malay</v>
      </c>
      <c r="AA16" s="20">
        <f t="shared" si="10"/>
        <v>227</v>
      </c>
    </row>
    <row r="17" spans="2:27" x14ac:dyDescent="0.35">
      <c r="B17" s="19">
        <v>12</v>
      </c>
      <c r="C17" s="32" t="s">
        <v>190</v>
      </c>
      <c r="D17" s="32">
        <v>1777</v>
      </c>
      <c r="E17" s="32">
        <v>418</v>
      </c>
      <c r="F17" s="32">
        <v>10</v>
      </c>
      <c r="G17" s="17">
        <v>2205</v>
      </c>
      <c r="I17" s="32" t="s">
        <v>190</v>
      </c>
      <c r="J17" s="18">
        <f t="shared" si="1"/>
        <v>80.589569160997726</v>
      </c>
      <c r="K17" s="18">
        <f t="shared" si="2"/>
        <v>18.956916099773245</v>
      </c>
      <c r="L17" s="18">
        <f t="shared" si="3"/>
        <v>0.45351473922902497</v>
      </c>
      <c r="M17" s="17">
        <f t="shared" si="4"/>
        <v>100</v>
      </c>
      <c r="O17" s="32" t="s">
        <v>190</v>
      </c>
      <c r="P17" s="18">
        <f t="shared" si="5"/>
        <v>14.804632175289512</v>
      </c>
      <c r="Q17" s="18">
        <f t="shared" si="6"/>
        <v>1.7489173866655507</v>
      </c>
      <c r="R17" s="18">
        <f t="shared" si="7"/>
        <v>1.3716292211889282E-2</v>
      </c>
      <c r="S17" s="18">
        <f t="shared" si="8"/>
        <v>2.0264774675005399</v>
      </c>
      <c r="V17" s="19">
        <v>12</v>
      </c>
      <c r="W17" s="15">
        <f t="shared" si="9"/>
        <v>1777</v>
      </c>
      <c r="X17" s="20">
        <f t="shared" si="11"/>
        <v>1777.0011999999999</v>
      </c>
      <c r="Y17" s="20">
        <f t="shared" si="12"/>
        <v>2</v>
      </c>
      <c r="Z17" s="15" t="str">
        <f t="shared" si="13"/>
        <v>Farsi (Afghan)</v>
      </c>
      <c r="AA17" s="20">
        <f t="shared" si="10"/>
        <v>225</v>
      </c>
    </row>
    <row r="18" spans="2:27" x14ac:dyDescent="0.35">
      <c r="B18" s="19">
        <v>13</v>
      </c>
      <c r="C18" s="32" t="s">
        <v>262</v>
      </c>
      <c r="D18" s="32">
        <v>0</v>
      </c>
      <c r="E18" s="32">
        <v>213</v>
      </c>
      <c r="F18" s="32">
        <v>1887</v>
      </c>
      <c r="G18" s="17">
        <v>2100</v>
      </c>
      <c r="I18" s="32" t="s">
        <v>262</v>
      </c>
      <c r="J18" s="18">
        <f t="shared" si="1"/>
        <v>0</v>
      </c>
      <c r="K18" s="18">
        <f t="shared" si="2"/>
        <v>10.142857142857142</v>
      </c>
      <c r="L18" s="18">
        <f t="shared" si="3"/>
        <v>89.857142857142861</v>
      </c>
      <c r="M18" s="17">
        <f t="shared" si="4"/>
        <v>100</v>
      </c>
      <c r="O18" s="32" t="s">
        <v>262</v>
      </c>
      <c r="P18" s="18">
        <f t="shared" si="5"/>
        <v>0</v>
      </c>
      <c r="Q18" s="18">
        <f t="shared" si="6"/>
        <v>0.89119474487981432</v>
      </c>
      <c r="R18" s="18">
        <f t="shared" si="7"/>
        <v>2.5882643403835077</v>
      </c>
      <c r="S18" s="18">
        <f t="shared" si="8"/>
        <v>1.9299785404767047</v>
      </c>
      <c r="V18" s="19">
        <v>13</v>
      </c>
      <c r="W18" s="15">
        <f t="shared" si="9"/>
        <v>0</v>
      </c>
      <c r="X18" s="20">
        <f t="shared" si="11"/>
        <v>1.3000000000000002E-3</v>
      </c>
      <c r="Y18" s="20">
        <f t="shared" si="12"/>
        <v>214</v>
      </c>
      <c r="Z18" s="15" t="str">
        <f t="shared" si="13"/>
        <v>Persian</v>
      </c>
      <c r="AA18" s="20">
        <f t="shared" si="10"/>
        <v>216</v>
      </c>
    </row>
    <row r="19" spans="2:27" x14ac:dyDescent="0.35">
      <c r="B19" s="19">
        <v>14</v>
      </c>
      <c r="C19" s="32" t="s">
        <v>288</v>
      </c>
      <c r="D19" s="32">
        <v>0</v>
      </c>
      <c r="E19" s="32">
        <v>63</v>
      </c>
      <c r="F19" s="32">
        <v>1924</v>
      </c>
      <c r="G19" s="17">
        <v>1987</v>
      </c>
      <c r="I19" s="32" t="s">
        <v>288</v>
      </c>
      <c r="J19" s="18">
        <f t="shared" si="1"/>
        <v>0</v>
      </c>
      <c r="K19" s="18">
        <f t="shared" si="2"/>
        <v>3.1706089582284851</v>
      </c>
      <c r="L19" s="18">
        <f t="shared" si="3"/>
        <v>96.829391041771515</v>
      </c>
      <c r="M19" s="17">
        <f t="shared" si="4"/>
        <v>100</v>
      </c>
      <c r="O19" s="32" t="s">
        <v>288</v>
      </c>
      <c r="P19" s="18">
        <f t="shared" si="5"/>
        <v>0</v>
      </c>
      <c r="Q19" s="18">
        <f t="shared" si="6"/>
        <v>0.26359281186586053</v>
      </c>
      <c r="R19" s="18">
        <f t="shared" si="7"/>
        <v>2.6390146215674979</v>
      </c>
      <c r="S19" s="18">
        <f t="shared" si="8"/>
        <v>1.8261273142510537</v>
      </c>
      <c r="V19" s="19">
        <v>14</v>
      </c>
      <c r="W19" s="15">
        <f t="shared" si="9"/>
        <v>0</v>
      </c>
      <c r="X19" s="20">
        <f t="shared" si="11"/>
        <v>1.4E-3</v>
      </c>
      <c r="Y19" s="20">
        <f t="shared" si="12"/>
        <v>213</v>
      </c>
      <c r="Z19" s="15" t="str">
        <f t="shared" si="13"/>
        <v>Tigrinya</v>
      </c>
      <c r="AA19" s="20">
        <f t="shared" si="10"/>
        <v>161</v>
      </c>
    </row>
    <row r="20" spans="2:27" x14ac:dyDescent="0.35">
      <c r="B20" s="19">
        <v>15</v>
      </c>
      <c r="C20" s="32" t="s">
        <v>266</v>
      </c>
      <c r="D20" s="32">
        <v>2.5</v>
      </c>
      <c r="E20" s="32">
        <v>37</v>
      </c>
      <c r="F20" s="32">
        <v>1833</v>
      </c>
      <c r="G20" s="17">
        <v>1872.5</v>
      </c>
      <c r="I20" s="32" t="s">
        <v>266</v>
      </c>
      <c r="J20" s="18">
        <f t="shared" si="1"/>
        <v>0.13351134846461948</v>
      </c>
      <c r="K20" s="18">
        <f t="shared" si="2"/>
        <v>1.9759679572763686</v>
      </c>
      <c r="L20" s="18">
        <f t="shared" si="3"/>
        <v>97.89052069425901</v>
      </c>
      <c r="M20" s="17">
        <f t="shared" si="4"/>
        <v>100</v>
      </c>
      <c r="O20" s="32" t="s">
        <v>266</v>
      </c>
      <c r="P20" s="18">
        <f t="shared" si="5"/>
        <v>2.0828126301757892E-2</v>
      </c>
      <c r="Q20" s="18">
        <f t="shared" si="6"/>
        <v>0.15480847681010856</v>
      </c>
      <c r="R20" s="18">
        <f t="shared" si="7"/>
        <v>2.5141963624393053</v>
      </c>
      <c r="S20" s="18">
        <f t="shared" si="8"/>
        <v>1.7208975319250617</v>
      </c>
      <c r="V20" s="19">
        <v>15</v>
      </c>
      <c r="W20" s="15">
        <f t="shared" si="9"/>
        <v>2.5</v>
      </c>
      <c r="X20" s="20">
        <f t="shared" si="11"/>
        <v>2.5015000000000001</v>
      </c>
      <c r="Y20" s="20">
        <f t="shared" si="12"/>
        <v>115</v>
      </c>
      <c r="Z20" s="15" t="str">
        <f t="shared" si="13"/>
        <v>Mandarin</v>
      </c>
      <c r="AA20" s="20">
        <f t="shared" si="10"/>
        <v>151</v>
      </c>
    </row>
    <row r="21" spans="2:27" x14ac:dyDescent="0.35">
      <c r="B21" s="19">
        <v>16</v>
      </c>
      <c r="C21" s="32" t="s">
        <v>205</v>
      </c>
      <c r="D21" s="32">
        <v>32</v>
      </c>
      <c r="E21" s="32">
        <v>803</v>
      </c>
      <c r="F21" s="32">
        <v>998</v>
      </c>
      <c r="G21" s="17">
        <v>1833</v>
      </c>
      <c r="I21" s="32" t="s">
        <v>205</v>
      </c>
      <c r="J21" s="18">
        <f t="shared" si="1"/>
        <v>1.7457719585379159</v>
      </c>
      <c r="K21" s="18">
        <f t="shared" si="2"/>
        <v>43.807965084560827</v>
      </c>
      <c r="L21" s="18">
        <f t="shared" si="3"/>
        <v>54.446262956901258</v>
      </c>
      <c r="M21" s="17">
        <f t="shared" si="4"/>
        <v>100</v>
      </c>
      <c r="O21" s="32" t="s">
        <v>205</v>
      </c>
      <c r="P21" s="18">
        <f t="shared" si="5"/>
        <v>0.26660001666250099</v>
      </c>
      <c r="Q21" s="18">
        <f t="shared" si="6"/>
        <v>3.3597623480680321</v>
      </c>
      <c r="R21" s="18">
        <f t="shared" si="7"/>
        <v>1.3688859627465504</v>
      </c>
      <c r="S21" s="18">
        <f t="shared" si="8"/>
        <v>1.6845955546160953</v>
      </c>
      <c r="V21" s="19">
        <v>16</v>
      </c>
      <c r="W21" s="15">
        <f t="shared" si="9"/>
        <v>32</v>
      </c>
      <c r="X21" s="20">
        <f t="shared" si="11"/>
        <v>32.001600000000003</v>
      </c>
      <c r="Y21" s="20">
        <f t="shared" si="12"/>
        <v>37</v>
      </c>
      <c r="Z21" s="15" t="str">
        <f t="shared" si="13"/>
        <v>Karen S'gaw</v>
      </c>
      <c r="AA21" s="20">
        <f t="shared" si="10"/>
        <v>142</v>
      </c>
    </row>
    <row r="22" spans="2:27" x14ac:dyDescent="0.35">
      <c r="B22" s="19">
        <v>17</v>
      </c>
      <c r="C22" s="32" t="s">
        <v>239</v>
      </c>
      <c r="D22" s="32">
        <v>6</v>
      </c>
      <c r="E22" s="32">
        <v>155</v>
      </c>
      <c r="F22" s="32">
        <v>1369</v>
      </c>
      <c r="G22" s="17">
        <v>1530</v>
      </c>
      <c r="I22" s="32" t="s">
        <v>239</v>
      </c>
      <c r="J22" s="18">
        <f t="shared" si="1"/>
        <v>0.39215686274509803</v>
      </c>
      <c r="K22" s="18">
        <f t="shared" si="2"/>
        <v>10.130718954248366</v>
      </c>
      <c r="L22" s="18">
        <f t="shared" si="3"/>
        <v>89.477124183006538</v>
      </c>
      <c r="M22" s="17">
        <f t="shared" si="4"/>
        <v>100</v>
      </c>
      <c r="O22" s="32" t="s">
        <v>239</v>
      </c>
      <c r="P22" s="18">
        <f t="shared" si="5"/>
        <v>4.998750312421895E-2</v>
      </c>
      <c r="Q22" s="18">
        <f t="shared" si="6"/>
        <v>0.64852199744775219</v>
      </c>
      <c r="R22" s="18">
        <f t="shared" si="7"/>
        <v>1.8777604038076428</v>
      </c>
      <c r="S22" s="18">
        <f t="shared" si="8"/>
        <v>1.4061272223473134</v>
      </c>
      <c r="V22" s="19">
        <v>17</v>
      </c>
      <c r="W22" s="15">
        <f t="shared" si="9"/>
        <v>6</v>
      </c>
      <c r="X22" s="20">
        <f t="shared" si="11"/>
        <v>6.0016999999999996</v>
      </c>
      <c r="Y22" s="20">
        <f t="shared" si="12"/>
        <v>69</v>
      </c>
      <c r="Z22" s="15" t="str">
        <f t="shared" si="13"/>
        <v>Swahili</v>
      </c>
      <c r="AA22" s="20">
        <f t="shared" si="10"/>
        <v>131</v>
      </c>
    </row>
    <row r="23" spans="2:27" x14ac:dyDescent="0.35">
      <c r="B23" s="19">
        <v>18</v>
      </c>
      <c r="C23" s="32" t="s">
        <v>192</v>
      </c>
      <c r="D23" s="32">
        <v>1282</v>
      </c>
      <c r="E23" s="32">
        <v>167</v>
      </c>
      <c r="F23" s="32">
        <v>76</v>
      </c>
      <c r="G23" s="17">
        <v>1525</v>
      </c>
      <c r="I23" s="32" t="s">
        <v>192</v>
      </c>
      <c r="J23" s="18">
        <f t="shared" si="1"/>
        <v>84.06557377049181</v>
      </c>
      <c r="K23" s="18">
        <f t="shared" si="2"/>
        <v>10.950819672131146</v>
      </c>
      <c r="L23" s="18">
        <f t="shared" si="3"/>
        <v>4.9836065573770494</v>
      </c>
      <c r="M23" s="17">
        <f t="shared" si="4"/>
        <v>100</v>
      </c>
      <c r="O23" s="32" t="s">
        <v>192</v>
      </c>
      <c r="P23" s="18">
        <f t="shared" si="5"/>
        <v>10.680663167541447</v>
      </c>
      <c r="Q23" s="18">
        <f t="shared" si="6"/>
        <v>0.69873015208886846</v>
      </c>
      <c r="R23" s="18">
        <f t="shared" si="7"/>
        <v>0.10424382081035855</v>
      </c>
      <c r="S23" s="18">
        <f t="shared" si="8"/>
        <v>1.4015320353461784</v>
      </c>
      <c r="V23" s="19">
        <v>18</v>
      </c>
      <c r="W23" s="15">
        <f t="shared" si="9"/>
        <v>1282</v>
      </c>
      <c r="X23" s="20">
        <f t="shared" si="11"/>
        <v>1282.0018</v>
      </c>
      <c r="Y23" s="20">
        <f t="shared" si="12"/>
        <v>3</v>
      </c>
      <c r="Z23" s="15" t="str">
        <f t="shared" si="13"/>
        <v>Vietnamese</v>
      </c>
      <c r="AA23" s="20">
        <f t="shared" si="10"/>
        <v>128</v>
      </c>
    </row>
    <row r="24" spans="2:27" x14ac:dyDescent="0.35">
      <c r="B24" s="19">
        <v>19</v>
      </c>
      <c r="C24" s="32" t="s">
        <v>225</v>
      </c>
      <c r="D24" s="32">
        <v>27</v>
      </c>
      <c r="E24" s="32">
        <v>237</v>
      </c>
      <c r="F24" s="32">
        <v>1200</v>
      </c>
      <c r="G24" s="17">
        <v>1464</v>
      </c>
      <c r="I24" s="32" t="s">
        <v>225</v>
      </c>
      <c r="J24" s="18">
        <f t="shared" si="1"/>
        <v>1.8442622950819672</v>
      </c>
      <c r="K24" s="18">
        <f t="shared" si="2"/>
        <v>16.188524590163937</v>
      </c>
      <c r="L24" s="18">
        <f t="shared" si="3"/>
        <v>81.967213114754102</v>
      </c>
      <c r="M24" s="17">
        <f t="shared" si="4"/>
        <v>100</v>
      </c>
      <c r="O24" s="32" t="s">
        <v>225</v>
      </c>
      <c r="P24" s="18">
        <f t="shared" si="5"/>
        <v>0.22494376405898525</v>
      </c>
      <c r="Q24" s="18">
        <f t="shared" si="6"/>
        <v>0.99161105416204676</v>
      </c>
      <c r="R24" s="18">
        <f t="shared" si="7"/>
        <v>1.6459550654267137</v>
      </c>
      <c r="S24" s="18">
        <f t="shared" si="8"/>
        <v>1.3454707539323314</v>
      </c>
      <c r="V24" s="19">
        <v>19</v>
      </c>
      <c r="W24" s="15">
        <f t="shared" si="9"/>
        <v>27</v>
      </c>
      <c r="X24" s="20">
        <f t="shared" si="11"/>
        <v>27.001899999999999</v>
      </c>
      <c r="Y24" s="20">
        <f t="shared" si="12"/>
        <v>39</v>
      </c>
      <c r="Z24" s="15" t="str">
        <f t="shared" si="13"/>
        <v>Eastern Kayah</v>
      </c>
      <c r="AA24" s="20">
        <f t="shared" si="10"/>
        <v>123</v>
      </c>
    </row>
    <row r="25" spans="2:27" x14ac:dyDescent="0.35">
      <c r="B25" s="19">
        <v>20</v>
      </c>
      <c r="C25" s="32" t="s">
        <v>311</v>
      </c>
      <c r="D25" s="32">
        <v>0</v>
      </c>
      <c r="E25" s="32">
        <v>192</v>
      </c>
      <c r="F25" s="32">
        <v>1050</v>
      </c>
      <c r="G25" s="17">
        <v>1242</v>
      </c>
      <c r="I25" s="32" t="s">
        <v>311</v>
      </c>
      <c r="J25" s="18">
        <f t="shared" si="1"/>
        <v>0</v>
      </c>
      <c r="K25" s="18">
        <f t="shared" si="2"/>
        <v>15.458937198067632</v>
      </c>
      <c r="L25" s="18">
        <f t="shared" si="3"/>
        <v>84.54106280193237</v>
      </c>
      <c r="M25" s="17">
        <f t="shared" si="4"/>
        <v>100</v>
      </c>
      <c r="O25" s="32" t="s">
        <v>311</v>
      </c>
      <c r="P25" s="18">
        <f t="shared" si="5"/>
        <v>0</v>
      </c>
      <c r="Q25" s="18">
        <f t="shared" si="6"/>
        <v>0.80333047425786075</v>
      </c>
      <c r="R25" s="18">
        <f t="shared" si="7"/>
        <v>1.4402106822483747</v>
      </c>
      <c r="S25" s="18">
        <f t="shared" si="8"/>
        <v>1.1414444510819366</v>
      </c>
      <c r="V25" s="19">
        <v>20</v>
      </c>
      <c r="W25" s="15">
        <f t="shared" si="9"/>
        <v>0</v>
      </c>
      <c r="X25" s="20">
        <f t="shared" si="11"/>
        <v>2E-3</v>
      </c>
      <c r="Y25" s="20">
        <f t="shared" si="12"/>
        <v>212</v>
      </c>
      <c r="Z25" s="15" t="str">
        <f t="shared" si="13"/>
        <v>Rohinga</v>
      </c>
      <c r="AA25" s="20">
        <f t="shared" si="10"/>
        <v>111</v>
      </c>
    </row>
    <row r="26" spans="2:27" x14ac:dyDescent="0.35">
      <c r="B26" s="19">
        <v>21</v>
      </c>
      <c r="C26" s="32" t="s">
        <v>236</v>
      </c>
      <c r="D26" s="32">
        <v>18</v>
      </c>
      <c r="E26" s="32">
        <v>249</v>
      </c>
      <c r="F26" s="32">
        <v>926</v>
      </c>
      <c r="G26" s="17">
        <v>1193</v>
      </c>
      <c r="I26" s="32" t="s">
        <v>236</v>
      </c>
      <c r="J26" s="18">
        <f t="shared" si="1"/>
        <v>1.5088013411567478</v>
      </c>
      <c r="K26" s="18">
        <f t="shared" si="2"/>
        <v>20.871751886001675</v>
      </c>
      <c r="L26" s="18">
        <f t="shared" si="3"/>
        <v>77.61944677284157</v>
      </c>
      <c r="M26" s="17">
        <f t="shared" si="4"/>
        <v>100</v>
      </c>
      <c r="O26" s="32" t="s">
        <v>236</v>
      </c>
      <c r="P26" s="18">
        <f t="shared" si="5"/>
        <v>0.14996250937265682</v>
      </c>
      <c r="Q26" s="18">
        <f t="shared" si="6"/>
        <v>1.041819208803163</v>
      </c>
      <c r="R26" s="18">
        <f t="shared" si="7"/>
        <v>1.2701286588209475</v>
      </c>
      <c r="S26" s="18">
        <f t="shared" si="8"/>
        <v>1.0964116184708137</v>
      </c>
      <c r="V26" s="19">
        <v>21</v>
      </c>
      <c r="W26" s="15">
        <f t="shared" si="9"/>
        <v>18</v>
      </c>
      <c r="X26" s="20">
        <f t="shared" si="11"/>
        <v>18.002099999999999</v>
      </c>
      <c r="Y26" s="20">
        <f t="shared" si="12"/>
        <v>49</v>
      </c>
      <c r="Z26" s="15" t="str">
        <f t="shared" si="13"/>
        <v>Persian</v>
      </c>
      <c r="AA26" s="20">
        <f t="shared" si="10"/>
        <v>96</v>
      </c>
    </row>
    <row r="27" spans="2:27" x14ac:dyDescent="0.35">
      <c r="B27" s="19">
        <v>22</v>
      </c>
      <c r="C27" s="32" t="s">
        <v>238</v>
      </c>
      <c r="D27" s="32">
        <v>19</v>
      </c>
      <c r="E27" s="32">
        <v>603</v>
      </c>
      <c r="F27" s="32">
        <v>556</v>
      </c>
      <c r="G27" s="17">
        <v>1178</v>
      </c>
      <c r="I27" s="32" t="s">
        <v>238</v>
      </c>
      <c r="J27" s="18">
        <f t="shared" si="1"/>
        <v>1.6129032258064515</v>
      </c>
      <c r="K27" s="18">
        <f t="shared" si="2"/>
        <v>51.188455008488965</v>
      </c>
      <c r="L27" s="18">
        <f t="shared" si="3"/>
        <v>47.198641765704586</v>
      </c>
      <c r="M27" s="17">
        <f t="shared" si="4"/>
        <v>100</v>
      </c>
      <c r="O27" s="32" t="s">
        <v>238</v>
      </c>
      <c r="P27" s="18">
        <f t="shared" si="5"/>
        <v>0.15829375989336</v>
      </c>
      <c r="Q27" s="18">
        <f t="shared" si="6"/>
        <v>2.5229597707160938</v>
      </c>
      <c r="R27" s="18">
        <f t="shared" si="7"/>
        <v>0.76262584698104408</v>
      </c>
      <c r="S27" s="18">
        <f t="shared" si="8"/>
        <v>1.0826260574674087</v>
      </c>
      <c r="V27" s="19">
        <v>22</v>
      </c>
      <c r="W27" s="15">
        <f t="shared" si="9"/>
        <v>19</v>
      </c>
      <c r="X27" s="20">
        <f t="shared" si="11"/>
        <v>19.002199999999998</v>
      </c>
      <c r="Y27" s="20">
        <f t="shared" si="12"/>
        <v>47</v>
      </c>
      <c r="Z27" s="15" t="str">
        <f t="shared" si="13"/>
        <v>Ukrainian</v>
      </c>
      <c r="AA27" s="20">
        <f t="shared" si="10"/>
        <v>85</v>
      </c>
    </row>
    <row r="28" spans="2:27" x14ac:dyDescent="0.35">
      <c r="B28" s="19">
        <v>23</v>
      </c>
      <c r="C28" s="32" t="s">
        <v>193</v>
      </c>
      <c r="D28" s="32">
        <v>534</v>
      </c>
      <c r="E28" s="32">
        <v>518</v>
      </c>
      <c r="F28" s="32">
        <v>9</v>
      </c>
      <c r="G28" s="17">
        <v>1061</v>
      </c>
      <c r="I28" s="32" t="s">
        <v>193</v>
      </c>
      <c r="J28" s="18">
        <f t="shared" si="1"/>
        <v>50.329877474081052</v>
      </c>
      <c r="K28" s="18">
        <f t="shared" si="2"/>
        <v>48.821866163996233</v>
      </c>
      <c r="L28" s="18">
        <f t="shared" si="3"/>
        <v>0.84825636192271436</v>
      </c>
      <c r="M28" s="17">
        <f t="shared" si="4"/>
        <v>100</v>
      </c>
      <c r="O28" s="32" t="s">
        <v>193</v>
      </c>
      <c r="P28" s="18">
        <f t="shared" si="5"/>
        <v>4.4488877780554859</v>
      </c>
      <c r="Q28" s="18">
        <f t="shared" si="6"/>
        <v>2.1673186753415199</v>
      </c>
      <c r="R28" s="18">
        <f t="shared" si="7"/>
        <v>1.2344662990700354E-2</v>
      </c>
      <c r="S28" s="18">
        <f t="shared" si="8"/>
        <v>0.97509868164084945</v>
      </c>
      <c r="V28" s="19">
        <v>23</v>
      </c>
      <c r="W28" s="15">
        <f t="shared" si="9"/>
        <v>534</v>
      </c>
      <c r="X28" s="20">
        <f t="shared" si="11"/>
        <v>534.00229999999999</v>
      </c>
      <c r="Y28" s="20">
        <f t="shared" si="12"/>
        <v>5</v>
      </c>
      <c r="Z28" s="15" t="str">
        <f t="shared" si="13"/>
        <v>Kurdish</v>
      </c>
      <c r="AA28" s="20">
        <f t="shared" si="10"/>
        <v>71</v>
      </c>
    </row>
    <row r="29" spans="2:27" x14ac:dyDescent="0.35">
      <c r="B29" s="19">
        <v>24</v>
      </c>
      <c r="C29" s="32" t="s">
        <v>203</v>
      </c>
      <c r="D29" s="32">
        <v>57</v>
      </c>
      <c r="E29" s="32">
        <v>81</v>
      </c>
      <c r="F29" s="32">
        <v>888</v>
      </c>
      <c r="G29" s="17">
        <v>1026</v>
      </c>
      <c r="I29" s="32" t="s">
        <v>203</v>
      </c>
      <c r="J29" s="18">
        <f t="shared" si="1"/>
        <v>5.5555555555555554</v>
      </c>
      <c r="K29" s="18">
        <f t="shared" si="2"/>
        <v>7.8947368421052628</v>
      </c>
      <c r="L29" s="18">
        <f t="shared" si="3"/>
        <v>86.549707602339183</v>
      </c>
      <c r="M29" s="17">
        <f t="shared" si="4"/>
        <v>100</v>
      </c>
      <c r="O29" s="32" t="s">
        <v>203</v>
      </c>
      <c r="P29" s="18">
        <f t="shared" si="5"/>
        <v>0.47488127968007998</v>
      </c>
      <c r="Q29" s="18">
        <f t="shared" si="6"/>
        <v>0.338905043827535</v>
      </c>
      <c r="R29" s="18">
        <f t="shared" si="7"/>
        <v>1.2180067484157682</v>
      </c>
      <c r="S29" s="18">
        <f t="shared" si="8"/>
        <v>0.94293237263290441</v>
      </c>
      <c r="V29" s="19">
        <v>24</v>
      </c>
      <c r="W29" s="15">
        <f t="shared" si="9"/>
        <v>57</v>
      </c>
      <c r="X29" s="20">
        <f t="shared" si="11"/>
        <v>57.002400000000002</v>
      </c>
      <c r="Y29" s="20">
        <f t="shared" si="12"/>
        <v>28</v>
      </c>
      <c r="Z29" s="15" t="str">
        <f t="shared" si="13"/>
        <v>Chin Haka</v>
      </c>
      <c r="AA29" s="20">
        <f t="shared" si="10"/>
        <v>67</v>
      </c>
    </row>
    <row r="30" spans="2:27" x14ac:dyDescent="0.35">
      <c r="B30" s="19">
        <v>25</v>
      </c>
      <c r="C30" s="32" t="s">
        <v>195</v>
      </c>
      <c r="D30" s="32">
        <v>492</v>
      </c>
      <c r="E30" s="32">
        <v>98</v>
      </c>
      <c r="F30" s="32">
        <v>256</v>
      </c>
      <c r="G30" s="17">
        <v>846</v>
      </c>
      <c r="I30" s="32" t="s">
        <v>195</v>
      </c>
      <c r="J30" s="18">
        <f t="shared" si="1"/>
        <v>58.156028368794324</v>
      </c>
      <c r="K30" s="18">
        <f t="shared" si="2"/>
        <v>11.583924349881796</v>
      </c>
      <c r="L30" s="18">
        <f t="shared" si="3"/>
        <v>30.260047281323878</v>
      </c>
      <c r="M30" s="17">
        <f t="shared" si="4"/>
        <v>100</v>
      </c>
      <c r="O30" s="32" t="s">
        <v>195</v>
      </c>
      <c r="P30" s="18">
        <f t="shared" si="5"/>
        <v>4.0989752561859536</v>
      </c>
      <c r="Q30" s="18">
        <f t="shared" si="6"/>
        <v>0.41003326290244974</v>
      </c>
      <c r="R30" s="18">
        <f t="shared" si="7"/>
        <v>0.35113708062436561</v>
      </c>
      <c r="S30" s="18">
        <f t="shared" si="8"/>
        <v>0.77750564059204386</v>
      </c>
      <c r="V30" s="19">
        <v>25</v>
      </c>
      <c r="W30" s="15">
        <f t="shared" si="9"/>
        <v>492</v>
      </c>
      <c r="X30" s="20">
        <f t="shared" si="11"/>
        <v>492.0025</v>
      </c>
      <c r="Y30" s="20">
        <f t="shared" si="12"/>
        <v>7</v>
      </c>
      <c r="Z30" s="15" t="str">
        <f t="shared" si="13"/>
        <v>Somali</v>
      </c>
      <c r="AA30" s="20">
        <f t="shared" si="10"/>
        <v>64</v>
      </c>
    </row>
    <row r="31" spans="2:27" x14ac:dyDescent="0.35">
      <c r="B31" s="19">
        <v>26</v>
      </c>
      <c r="C31" s="32" t="s">
        <v>202</v>
      </c>
      <c r="D31" s="32">
        <v>216</v>
      </c>
      <c r="E31" s="32">
        <v>131</v>
      </c>
      <c r="F31" s="32">
        <v>312</v>
      </c>
      <c r="G31" s="17">
        <v>659</v>
      </c>
      <c r="I31" s="32" t="s">
        <v>202</v>
      </c>
      <c r="J31" s="18">
        <f t="shared" si="1"/>
        <v>32.776934749620636</v>
      </c>
      <c r="K31" s="18">
        <f t="shared" si="2"/>
        <v>19.878603945371776</v>
      </c>
      <c r="L31" s="18">
        <f t="shared" si="3"/>
        <v>47.344461305007584</v>
      </c>
      <c r="M31" s="17">
        <f t="shared" si="4"/>
        <v>100</v>
      </c>
      <c r="O31" s="32" t="s">
        <v>202</v>
      </c>
      <c r="P31" s="18">
        <f t="shared" si="5"/>
        <v>1.799550112471882</v>
      </c>
      <c r="Q31" s="18">
        <f t="shared" si="6"/>
        <v>0.54810568816551952</v>
      </c>
      <c r="R31" s="18">
        <f t="shared" si="7"/>
        <v>0.4279483170109456</v>
      </c>
      <c r="S31" s="18">
        <f t="shared" si="8"/>
        <v>0.60564564674959442</v>
      </c>
      <c r="V31" s="19">
        <v>26</v>
      </c>
      <c r="W31" s="15">
        <f t="shared" si="9"/>
        <v>216</v>
      </c>
      <c r="X31" s="20">
        <f t="shared" si="11"/>
        <v>216.0026</v>
      </c>
      <c r="Y31" s="20">
        <f t="shared" si="12"/>
        <v>13</v>
      </c>
      <c r="Z31" s="15" t="str">
        <f t="shared" si="13"/>
        <v>Not Recorded</v>
      </c>
      <c r="AA31" s="20">
        <f t="shared" si="10"/>
        <v>63</v>
      </c>
    </row>
    <row r="32" spans="2:27" x14ac:dyDescent="0.35">
      <c r="B32" s="19">
        <v>27</v>
      </c>
      <c r="C32" s="32" t="s">
        <v>330</v>
      </c>
      <c r="D32" s="32"/>
      <c r="E32" s="32">
        <v>13</v>
      </c>
      <c r="F32" s="32">
        <v>593</v>
      </c>
      <c r="G32" s="17">
        <v>606</v>
      </c>
      <c r="I32" s="32" t="s">
        <v>330</v>
      </c>
      <c r="J32" s="18">
        <f t="shared" si="1"/>
        <v>0</v>
      </c>
      <c r="K32" s="18">
        <f t="shared" si="2"/>
        <v>2.1452145214521452</v>
      </c>
      <c r="L32" s="18">
        <f t="shared" si="3"/>
        <v>97.854785478547853</v>
      </c>
      <c r="M32" s="17">
        <f t="shared" si="4"/>
        <v>100</v>
      </c>
      <c r="O32" s="32" t="s">
        <v>330</v>
      </c>
      <c r="P32" s="18">
        <f t="shared" si="5"/>
        <v>0</v>
      </c>
      <c r="Q32" s="18">
        <f t="shared" si="6"/>
        <v>5.4392167527875984E-2</v>
      </c>
      <c r="R32" s="18">
        <f t="shared" si="7"/>
        <v>0.81337612816503435</v>
      </c>
      <c r="S32" s="18">
        <f t="shared" si="8"/>
        <v>0.5569366645375633</v>
      </c>
      <c r="V32" s="19">
        <v>27</v>
      </c>
      <c r="W32" s="15">
        <f t="shared" si="9"/>
        <v>0</v>
      </c>
      <c r="X32" s="20">
        <f t="shared" si="11"/>
        <v>2.7000000000000001E-3</v>
      </c>
      <c r="Y32" s="20">
        <f t="shared" si="12"/>
        <v>211</v>
      </c>
      <c r="Z32" s="15" t="str">
        <f t="shared" si="13"/>
        <v>Turkish</v>
      </c>
      <c r="AA32" s="20">
        <f t="shared" si="10"/>
        <v>60</v>
      </c>
    </row>
    <row r="33" spans="2:27" x14ac:dyDescent="0.35">
      <c r="B33" s="19">
        <v>28</v>
      </c>
      <c r="C33" s="32" t="s">
        <v>227</v>
      </c>
      <c r="D33" s="32">
        <v>50</v>
      </c>
      <c r="E33" s="32">
        <v>309</v>
      </c>
      <c r="F33" s="32">
        <v>231</v>
      </c>
      <c r="G33" s="17">
        <v>590</v>
      </c>
      <c r="I33" s="32" t="s">
        <v>227</v>
      </c>
      <c r="J33" s="18">
        <f t="shared" si="1"/>
        <v>8.4745762711864394</v>
      </c>
      <c r="K33" s="18">
        <f t="shared" si="2"/>
        <v>52.372881355932201</v>
      </c>
      <c r="L33" s="18">
        <f t="shared" si="3"/>
        <v>39.152542372881356</v>
      </c>
      <c r="M33" s="17">
        <f t="shared" si="4"/>
        <v>100</v>
      </c>
      <c r="O33" s="32" t="s">
        <v>227</v>
      </c>
      <c r="P33" s="18">
        <f t="shared" si="5"/>
        <v>0.41656252603515787</v>
      </c>
      <c r="Q33" s="18">
        <f t="shared" si="6"/>
        <v>1.2928599820087447</v>
      </c>
      <c r="R33" s="18">
        <f t="shared" si="7"/>
        <v>0.31684635009464246</v>
      </c>
      <c r="S33" s="18">
        <f t="shared" si="8"/>
        <v>0.54223206613393138</v>
      </c>
      <c r="V33" s="19">
        <v>28</v>
      </c>
      <c r="W33" s="15">
        <f t="shared" si="9"/>
        <v>50</v>
      </c>
      <c r="X33" s="20">
        <f t="shared" si="11"/>
        <v>50.002800000000001</v>
      </c>
      <c r="Y33" s="20">
        <f t="shared" si="12"/>
        <v>30</v>
      </c>
      <c r="Z33" s="15" t="str">
        <f t="shared" si="13"/>
        <v>Bengali</v>
      </c>
      <c r="AA33" s="20">
        <f t="shared" si="10"/>
        <v>57</v>
      </c>
    </row>
    <row r="34" spans="2:27" x14ac:dyDescent="0.35">
      <c r="B34" s="19">
        <v>29</v>
      </c>
      <c r="C34" s="32" t="s">
        <v>273</v>
      </c>
      <c r="D34" s="32">
        <v>2.5</v>
      </c>
      <c r="E34" s="32">
        <v>202</v>
      </c>
      <c r="F34" s="32">
        <v>360</v>
      </c>
      <c r="G34" s="17">
        <v>564.5</v>
      </c>
      <c r="I34" s="32" t="s">
        <v>273</v>
      </c>
      <c r="J34" s="18">
        <f t="shared" si="1"/>
        <v>0.44286979627989376</v>
      </c>
      <c r="K34" s="18">
        <f t="shared" si="2"/>
        <v>35.783879539415416</v>
      </c>
      <c r="L34" s="18">
        <f t="shared" si="3"/>
        <v>63.77325066430469</v>
      </c>
      <c r="M34" s="17">
        <f t="shared" si="4"/>
        <v>100</v>
      </c>
      <c r="O34" s="32" t="s">
        <v>273</v>
      </c>
      <c r="P34" s="18">
        <f t="shared" si="5"/>
        <v>2.0828126301757892E-2</v>
      </c>
      <c r="Q34" s="18">
        <f t="shared" si="6"/>
        <v>0.84517060312545766</v>
      </c>
      <c r="R34" s="18">
        <f t="shared" si="7"/>
        <v>0.49378651962801418</v>
      </c>
      <c r="S34" s="18">
        <f t="shared" si="8"/>
        <v>0.51879661242814279</v>
      </c>
      <c r="V34" s="19">
        <v>29</v>
      </c>
      <c r="W34" s="15">
        <f t="shared" si="9"/>
        <v>2.5</v>
      </c>
      <c r="X34" s="20">
        <f t="shared" si="11"/>
        <v>2.5028999999999999</v>
      </c>
      <c r="Y34" s="20">
        <f t="shared" si="12"/>
        <v>114</v>
      </c>
      <c r="Z34" s="15" t="str">
        <f t="shared" si="13"/>
        <v>Kurdish (Feyli)</v>
      </c>
      <c r="AA34" s="20">
        <f t="shared" si="10"/>
        <v>51</v>
      </c>
    </row>
    <row r="35" spans="2:27" x14ac:dyDescent="0.35">
      <c r="B35" s="19">
        <v>30</v>
      </c>
      <c r="C35" s="32" t="s">
        <v>496</v>
      </c>
      <c r="D35" s="32">
        <v>326</v>
      </c>
      <c r="E35" s="32">
        <v>72</v>
      </c>
      <c r="F35" s="32">
        <v>67</v>
      </c>
      <c r="G35" s="17">
        <v>465</v>
      </c>
      <c r="I35" s="32" t="s">
        <v>496</v>
      </c>
      <c r="J35" s="18">
        <f t="shared" si="1"/>
        <v>70.107526881720432</v>
      </c>
      <c r="K35" s="18">
        <f t="shared" si="2"/>
        <v>15.483870967741936</v>
      </c>
      <c r="L35" s="18">
        <f t="shared" si="3"/>
        <v>14.408602150537634</v>
      </c>
      <c r="M35" s="17">
        <f t="shared" si="4"/>
        <v>100</v>
      </c>
      <c r="O35" s="32" t="s">
        <v>496</v>
      </c>
      <c r="P35" s="18">
        <f t="shared" si="5"/>
        <v>2.7159876697492291</v>
      </c>
      <c r="Q35" s="18">
        <f t="shared" si="6"/>
        <v>0.30124892784669777</v>
      </c>
      <c r="R35" s="18">
        <f t="shared" si="7"/>
        <v>9.1899157819658198E-2</v>
      </c>
      <c r="S35" s="18">
        <f t="shared" si="8"/>
        <v>0.42735239110555606</v>
      </c>
      <c r="V35" s="19">
        <v>30</v>
      </c>
      <c r="W35" s="15">
        <f t="shared" si="9"/>
        <v>326</v>
      </c>
      <c r="X35" s="20">
        <f t="shared" si="11"/>
        <v>326.00299999999999</v>
      </c>
      <c r="Y35" s="20">
        <f t="shared" si="12"/>
        <v>9</v>
      </c>
      <c r="Z35" s="15" t="str">
        <f t="shared" si="13"/>
        <v>Khmer</v>
      </c>
      <c r="AA35" s="20">
        <f t="shared" si="10"/>
        <v>50</v>
      </c>
    </row>
    <row r="36" spans="2:27" x14ac:dyDescent="0.35">
      <c r="B36" s="19">
        <v>31</v>
      </c>
      <c r="C36" s="32" t="s">
        <v>269</v>
      </c>
      <c r="D36" s="32">
        <v>2.5</v>
      </c>
      <c r="E36" s="32">
        <v>199</v>
      </c>
      <c r="F36" s="32">
        <v>260</v>
      </c>
      <c r="G36" s="17">
        <v>461.5</v>
      </c>
      <c r="I36" s="32" t="s">
        <v>269</v>
      </c>
      <c r="J36" s="18">
        <f t="shared" si="1"/>
        <v>0.54171180931744312</v>
      </c>
      <c r="K36" s="18">
        <f t="shared" si="2"/>
        <v>43.120260021668471</v>
      </c>
      <c r="L36" s="18">
        <f t="shared" si="3"/>
        <v>56.338028169014088</v>
      </c>
      <c r="M36" s="17">
        <f t="shared" si="4"/>
        <v>100</v>
      </c>
      <c r="O36" s="32" t="s">
        <v>269</v>
      </c>
      <c r="P36" s="18">
        <f t="shared" si="5"/>
        <v>2.0828126301757892E-2</v>
      </c>
      <c r="Q36" s="18">
        <f t="shared" si="6"/>
        <v>0.83261856446517846</v>
      </c>
      <c r="R36" s="18">
        <f t="shared" si="7"/>
        <v>0.35662359750912132</v>
      </c>
      <c r="S36" s="18">
        <f t="shared" si="8"/>
        <v>0.42413576020476151</v>
      </c>
      <c r="V36" s="19">
        <v>31</v>
      </c>
      <c r="W36" s="15">
        <f t="shared" si="9"/>
        <v>2.5</v>
      </c>
      <c r="X36" s="20">
        <f t="shared" si="11"/>
        <v>2.5030999999999999</v>
      </c>
      <c r="Y36" s="20">
        <f t="shared" si="12"/>
        <v>113</v>
      </c>
      <c r="Z36" s="15" t="str">
        <f t="shared" si="13"/>
        <v>Sinhalese</v>
      </c>
      <c r="AA36" s="20">
        <f t="shared" si="10"/>
        <v>49</v>
      </c>
    </row>
    <row r="37" spans="2:27" x14ac:dyDescent="0.35">
      <c r="B37" s="19">
        <v>32</v>
      </c>
      <c r="C37" s="32" t="s">
        <v>207</v>
      </c>
      <c r="D37" s="32">
        <v>227</v>
      </c>
      <c r="E37" s="32">
        <v>62</v>
      </c>
      <c r="F37" s="32">
        <v>172</v>
      </c>
      <c r="G37" s="17">
        <v>461</v>
      </c>
      <c r="I37" s="32" t="s">
        <v>207</v>
      </c>
      <c r="J37" s="18">
        <f t="shared" si="1"/>
        <v>49.240780911062906</v>
      </c>
      <c r="K37" s="18">
        <f t="shared" si="2"/>
        <v>13.449023861171366</v>
      </c>
      <c r="L37" s="18">
        <f t="shared" si="3"/>
        <v>37.310195227765725</v>
      </c>
      <c r="M37" s="17">
        <f t="shared" si="4"/>
        <v>100</v>
      </c>
      <c r="O37" s="32" t="s">
        <v>207</v>
      </c>
      <c r="P37" s="18">
        <f t="shared" si="5"/>
        <v>1.8911938681996168</v>
      </c>
      <c r="Q37" s="18">
        <f t="shared" si="6"/>
        <v>0.25940879897910085</v>
      </c>
      <c r="R37" s="18">
        <f t="shared" si="7"/>
        <v>0.23592022604449564</v>
      </c>
      <c r="S37" s="18">
        <f t="shared" si="8"/>
        <v>0.42367624150464805</v>
      </c>
      <c r="V37" s="19">
        <v>32</v>
      </c>
      <c r="W37" s="15">
        <f t="shared" si="9"/>
        <v>227</v>
      </c>
      <c r="X37" s="20">
        <f t="shared" si="11"/>
        <v>227.00319999999999</v>
      </c>
      <c r="Y37" s="20">
        <f t="shared" si="12"/>
        <v>11</v>
      </c>
      <c r="Z37" s="15" t="str">
        <f t="shared" si="13"/>
        <v>Oromo</v>
      </c>
      <c r="AA37" s="20">
        <f t="shared" si="10"/>
        <v>46</v>
      </c>
    </row>
    <row r="38" spans="2:27" x14ac:dyDescent="0.35">
      <c r="B38" s="19">
        <v>33</v>
      </c>
      <c r="C38" s="32" t="s">
        <v>198</v>
      </c>
      <c r="D38" s="32">
        <v>131</v>
      </c>
      <c r="E38" s="32">
        <v>26</v>
      </c>
      <c r="F38" s="32">
        <v>293</v>
      </c>
      <c r="G38" s="17">
        <v>450</v>
      </c>
      <c r="I38" s="32" t="s">
        <v>198</v>
      </c>
      <c r="J38" s="18">
        <f t="shared" si="1"/>
        <v>29.111111111111111</v>
      </c>
      <c r="K38" s="18">
        <f t="shared" si="2"/>
        <v>5.7777777777777777</v>
      </c>
      <c r="L38" s="18">
        <f t="shared" si="3"/>
        <v>65.111111111111114</v>
      </c>
      <c r="M38" s="17">
        <f t="shared" si="4"/>
        <v>100</v>
      </c>
      <c r="O38" s="32" t="s">
        <v>198</v>
      </c>
      <c r="P38" s="18">
        <f t="shared" si="5"/>
        <v>1.0913938182121137</v>
      </c>
      <c r="Q38" s="18">
        <f t="shared" si="6"/>
        <v>0.10878433505575197</v>
      </c>
      <c r="R38" s="18">
        <f t="shared" si="7"/>
        <v>0.40188736180835594</v>
      </c>
      <c r="S38" s="18">
        <f t="shared" si="8"/>
        <v>0.41356683010215101</v>
      </c>
      <c r="V38" s="19">
        <v>33</v>
      </c>
      <c r="W38" s="15">
        <f t="shared" si="9"/>
        <v>131</v>
      </c>
      <c r="X38" s="20">
        <f t="shared" si="11"/>
        <v>131.0033</v>
      </c>
      <c r="Y38" s="20">
        <f t="shared" si="12"/>
        <v>17</v>
      </c>
      <c r="Z38" s="15" t="str">
        <f t="shared" si="13"/>
        <v>Chin Teddim</v>
      </c>
      <c r="AA38" s="20">
        <f t="shared" si="10"/>
        <v>41</v>
      </c>
    </row>
    <row r="39" spans="2:27" x14ac:dyDescent="0.35">
      <c r="B39" s="19">
        <v>34</v>
      </c>
      <c r="C39" s="32" t="s">
        <v>332</v>
      </c>
      <c r="D39" s="32"/>
      <c r="E39" s="32">
        <v>12</v>
      </c>
      <c r="F39" s="32">
        <v>374</v>
      </c>
      <c r="G39" s="17">
        <v>386</v>
      </c>
      <c r="I39" s="32" t="s">
        <v>332</v>
      </c>
      <c r="J39" s="18">
        <f t="shared" si="1"/>
        <v>0</v>
      </c>
      <c r="K39" s="18">
        <f t="shared" si="2"/>
        <v>3.1088082901554404</v>
      </c>
      <c r="L39" s="18">
        <f t="shared" si="3"/>
        <v>96.891191709844563</v>
      </c>
      <c r="M39" s="17">
        <f t="shared" si="4"/>
        <v>100</v>
      </c>
      <c r="O39" s="32" t="s">
        <v>332</v>
      </c>
      <c r="P39" s="18">
        <f t="shared" si="5"/>
        <v>0</v>
      </c>
      <c r="Q39" s="18">
        <f t="shared" si="6"/>
        <v>5.0208154641116297E-2</v>
      </c>
      <c r="R39" s="18">
        <f t="shared" si="7"/>
        <v>0.51298932872465919</v>
      </c>
      <c r="S39" s="18">
        <f t="shared" si="8"/>
        <v>0.35474843648762289</v>
      </c>
      <c r="V39" s="19">
        <v>34</v>
      </c>
      <c r="W39" s="15">
        <f t="shared" si="9"/>
        <v>0</v>
      </c>
      <c r="X39" s="20">
        <f t="shared" si="11"/>
        <v>3.4000000000000002E-3</v>
      </c>
      <c r="Y39" s="20">
        <f t="shared" si="12"/>
        <v>210</v>
      </c>
      <c r="Z39" s="15" t="str">
        <f t="shared" si="13"/>
        <v>Russian</v>
      </c>
      <c r="AA39" s="20">
        <f t="shared" si="10"/>
        <v>40</v>
      </c>
    </row>
    <row r="40" spans="2:27" x14ac:dyDescent="0.35">
      <c r="B40" s="19">
        <v>35</v>
      </c>
      <c r="C40" s="32" t="s">
        <v>200</v>
      </c>
      <c r="D40" s="32">
        <v>365</v>
      </c>
      <c r="E40" s="32">
        <v>6</v>
      </c>
      <c r="F40" s="32">
        <v>0</v>
      </c>
      <c r="G40" s="17">
        <v>371</v>
      </c>
      <c r="I40" s="32" t="s">
        <v>200</v>
      </c>
      <c r="J40" s="18">
        <f t="shared" si="1"/>
        <v>98.382749326145557</v>
      </c>
      <c r="K40" s="18">
        <f t="shared" si="2"/>
        <v>1.6172506738544474</v>
      </c>
      <c r="L40" s="18">
        <f t="shared" si="3"/>
        <v>0</v>
      </c>
      <c r="M40" s="17">
        <f t="shared" si="4"/>
        <v>100</v>
      </c>
      <c r="O40" s="32" t="s">
        <v>200</v>
      </c>
      <c r="P40" s="18">
        <f t="shared" si="5"/>
        <v>3.0409064400566526</v>
      </c>
      <c r="Q40" s="18">
        <f t="shared" si="6"/>
        <v>2.5104077320558148E-2</v>
      </c>
      <c r="R40" s="18">
        <f t="shared" si="7"/>
        <v>0</v>
      </c>
      <c r="S40" s="18">
        <f t="shared" si="8"/>
        <v>0.34096287548421783</v>
      </c>
      <c r="V40" s="19">
        <v>35</v>
      </c>
      <c r="W40" s="15">
        <f t="shared" si="9"/>
        <v>365</v>
      </c>
      <c r="X40" s="20">
        <f t="shared" si="11"/>
        <v>365.00349999999997</v>
      </c>
      <c r="Y40" s="20">
        <f t="shared" si="12"/>
        <v>8</v>
      </c>
      <c r="Z40" s="15" t="str">
        <f t="shared" si="13"/>
        <v>Assyrian</v>
      </c>
      <c r="AA40" s="20">
        <f t="shared" si="10"/>
        <v>39</v>
      </c>
    </row>
    <row r="41" spans="2:27" x14ac:dyDescent="0.35">
      <c r="B41" s="19">
        <v>36</v>
      </c>
      <c r="C41" s="32" t="s">
        <v>220</v>
      </c>
      <c r="D41" s="32">
        <v>60</v>
      </c>
      <c r="E41" s="32">
        <v>150</v>
      </c>
      <c r="F41" s="32">
        <v>141</v>
      </c>
      <c r="G41" s="17">
        <v>351</v>
      </c>
      <c r="I41" s="32" t="s">
        <v>220</v>
      </c>
      <c r="J41" s="18">
        <f t="shared" si="1"/>
        <v>17.094017094017094</v>
      </c>
      <c r="K41" s="18">
        <f t="shared" si="2"/>
        <v>42.735042735042732</v>
      </c>
      <c r="L41" s="18">
        <f t="shared" si="3"/>
        <v>40.17094017094017</v>
      </c>
      <c r="M41" s="17">
        <f t="shared" si="4"/>
        <v>100</v>
      </c>
      <c r="O41" s="32" t="s">
        <v>220</v>
      </c>
      <c r="P41" s="18">
        <f t="shared" si="5"/>
        <v>0.49987503124218946</v>
      </c>
      <c r="Q41" s="18">
        <f t="shared" si="6"/>
        <v>0.62760193301395373</v>
      </c>
      <c r="R41" s="18">
        <f t="shared" si="7"/>
        <v>0.19339972018763887</v>
      </c>
      <c r="S41" s="18">
        <f t="shared" si="8"/>
        <v>0.32258212747967779</v>
      </c>
      <c r="V41" s="19">
        <v>36</v>
      </c>
      <c r="W41" s="15">
        <f t="shared" si="9"/>
        <v>60</v>
      </c>
      <c r="X41" s="20">
        <f t="shared" si="11"/>
        <v>60.003599999999999</v>
      </c>
      <c r="Y41" s="20">
        <f t="shared" si="12"/>
        <v>27</v>
      </c>
      <c r="Z41" s="15" t="str">
        <f t="shared" si="13"/>
        <v>Punjabi</v>
      </c>
      <c r="AA41" s="20">
        <f t="shared" si="10"/>
        <v>37</v>
      </c>
    </row>
    <row r="42" spans="2:27" x14ac:dyDescent="0.35">
      <c r="B42" s="19">
        <v>37</v>
      </c>
      <c r="C42" s="32" t="s">
        <v>243</v>
      </c>
      <c r="D42" s="32">
        <v>12</v>
      </c>
      <c r="E42" s="32">
        <v>95</v>
      </c>
      <c r="F42" s="32">
        <v>234</v>
      </c>
      <c r="G42" s="17">
        <v>341</v>
      </c>
      <c r="I42" s="32" t="s">
        <v>243</v>
      </c>
      <c r="J42" s="18">
        <f t="shared" si="1"/>
        <v>3.519061583577713</v>
      </c>
      <c r="K42" s="18">
        <f t="shared" si="2"/>
        <v>27.859237536656888</v>
      </c>
      <c r="L42" s="18">
        <f t="shared" si="3"/>
        <v>68.621700879765385</v>
      </c>
      <c r="M42" s="17">
        <f t="shared" si="4"/>
        <v>100</v>
      </c>
      <c r="O42" s="32" t="s">
        <v>243</v>
      </c>
      <c r="P42" s="18">
        <f t="shared" si="5"/>
        <v>9.99750062484379E-2</v>
      </c>
      <c r="Q42" s="18">
        <f t="shared" si="6"/>
        <v>0.39748122424217064</v>
      </c>
      <c r="R42" s="18">
        <f t="shared" si="7"/>
        <v>0.32096123775820923</v>
      </c>
      <c r="S42" s="18">
        <f t="shared" si="8"/>
        <v>0.31339175347740778</v>
      </c>
      <c r="V42" s="19">
        <v>37</v>
      </c>
      <c r="W42" s="15">
        <f t="shared" si="9"/>
        <v>12</v>
      </c>
      <c r="X42" s="20">
        <f t="shared" si="11"/>
        <v>12.0037</v>
      </c>
      <c r="Y42" s="20">
        <f t="shared" si="12"/>
        <v>57</v>
      </c>
      <c r="Z42" s="15" t="str">
        <f t="shared" si="13"/>
        <v>Spanish</v>
      </c>
      <c r="AA42" s="20">
        <f t="shared" si="10"/>
        <v>32</v>
      </c>
    </row>
    <row r="43" spans="2:27" x14ac:dyDescent="0.35">
      <c r="B43" s="19">
        <v>38</v>
      </c>
      <c r="C43" s="32" t="s">
        <v>199</v>
      </c>
      <c r="D43" s="32">
        <v>225</v>
      </c>
      <c r="E43" s="32">
        <v>50</v>
      </c>
      <c r="F43" s="32">
        <v>9</v>
      </c>
      <c r="G43" s="17">
        <v>284</v>
      </c>
      <c r="I43" s="32" t="s">
        <v>199</v>
      </c>
      <c r="J43" s="18">
        <f t="shared" si="1"/>
        <v>79.225352112676063</v>
      </c>
      <c r="K43" s="18">
        <f t="shared" si="2"/>
        <v>17.6056338028169</v>
      </c>
      <c r="L43" s="18">
        <f t="shared" si="3"/>
        <v>3.169014084507042</v>
      </c>
      <c r="M43" s="17">
        <f t="shared" si="4"/>
        <v>100</v>
      </c>
      <c r="O43" s="32" t="s">
        <v>199</v>
      </c>
      <c r="P43" s="18">
        <f t="shared" si="5"/>
        <v>1.8745313671582104</v>
      </c>
      <c r="Q43" s="18">
        <f t="shared" si="6"/>
        <v>0.20920064433798455</v>
      </c>
      <c r="R43" s="18">
        <f t="shared" si="7"/>
        <v>1.2344662990700354E-2</v>
      </c>
      <c r="S43" s="18">
        <f t="shared" si="8"/>
        <v>0.26100662166446864</v>
      </c>
      <c r="V43" s="19">
        <v>38</v>
      </c>
      <c r="W43" s="15">
        <f t="shared" si="9"/>
        <v>225</v>
      </c>
      <c r="X43" s="20">
        <f t="shared" si="11"/>
        <v>225.00380000000001</v>
      </c>
      <c r="Y43" s="20">
        <f t="shared" si="12"/>
        <v>12</v>
      </c>
      <c r="Z43" s="15" t="str">
        <f t="shared" si="13"/>
        <v>French</v>
      </c>
      <c r="AA43" s="20">
        <f t="shared" si="10"/>
        <v>28</v>
      </c>
    </row>
    <row r="44" spans="2:27" x14ac:dyDescent="0.35">
      <c r="B44" s="19">
        <v>39</v>
      </c>
      <c r="C44" s="32" t="s">
        <v>324</v>
      </c>
      <c r="D44" s="32"/>
      <c r="E44" s="32">
        <v>138</v>
      </c>
      <c r="F44" s="32">
        <v>127</v>
      </c>
      <c r="G44" s="17">
        <v>265</v>
      </c>
      <c r="I44" s="32" t="s">
        <v>324</v>
      </c>
      <c r="J44" s="18">
        <f t="shared" si="1"/>
        <v>0</v>
      </c>
      <c r="K44" s="18">
        <f t="shared" si="2"/>
        <v>52.075471698113205</v>
      </c>
      <c r="L44" s="18">
        <f t="shared" si="3"/>
        <v>47.924528301886795</v>
      </c>
      <c r="M44" s="17">
        <f t="shared" si="4"/>
        <v>100</v>
      </c>
      <c r="O44" s="32" t="s">
        <v>324</v>
      </c>
      <c r="P44" s="18">
        <f t="shared" si="5"/>
        <v>0</v>
      </c>
      <c r="Q44" s="18">
        <f t="shared" si="6"/>
        <v>0.57739377837283734</v>
      </c>
      <c r="R44" s="18">
        <f t="shared" si="7"/>
        <v>0.17419691109099389</v>
      </c>
      <c r="S44" s="18">
        <f t="shared" si="8"/>
        <v>0.24354491106015558</v>
      </c>
      <c r="V44" s="19">
        <v>39</v>
      </c>
      <c r="W44" s="15">
        <f t="shared" si="9"/>
        <v>0</v>
      </c>
      <c r="X44" s="20">
        <f t="shared" si="11"/>
        <v>3.9000000000000003E-3</v>
      </c>
      <c r="Y44" s="20">
        <f t="shared" si="12"/>
        <v>209</v>
      </c>
      <c r="Z44" s="15" t="str">
        <f t="shared" si="13"/>
        <v>Indonesian</v>
      </c>
      <c r="AA44" s="20">
        <f t="shared" si="10"/>
        <v>27</v>
      </c>
    </row>
    <row r="45" spans="2:27" x14ac:dyDescent="0.35">
      <c r="B45" s="19">
        <v>40</v>
      </c>
      <c r="C45" s="32" t="s">
        <v>267</v>
      </c>
      <c r="D45" s="32">
        <v>6</v>
      </c>
      <c r="E45" s="32">
        <v>27</v>
      </c>
      <c r="F45" s="32">
        <v>230</v>
      </c>
      <c r="G45" s="17">
        <v>263</v>
      </c>
      <c r="I45" s="32" t="s">
        <v>267</v>
      </c>
      <c r="J45" s="18">
        <f t="shared" si="1"/>
        <v>2.2813688212927756</v>
      </c>
      <c r="K45" s="18">
        <f t="shared" si="2"/>
        <v>10.266159695817491</v>
      </c>
      <c r="L45" s="18">
        <f t="shared" si="3"/>
        <v>87.452471482889734</v>
      </c>
      <c r="M45" s="17">
        <f t="shared" si="4"/>
        <v>100</v>
      </c>
      <c r="O45" s="32" t="s">
        <v>267</v>
      </c>
      <c r="P45" s="18">
        <f t="shared" si="5"/>
        <v>4.998750312421895E-2</v>
      </c>
      <c r="Q45" s="18">
        <f t="shared" si="6"/>
        <v>0.11296834794251166</v>
      </c>
      <c r="R45" s="18">
        <f t="shared" si="7"/>
        <v>0.31547472087345346</v>
      </c>
      <c r="S45" s="18">
        <f t="shared" si="8"/>
        <v>0.24170683625970157</v>
      </c>
      <c r="V45" s="19">
        <v>40</v>
      </c>
      <c r="W45" s="15">
        <f t="shared" si="9"/>
        <v>6</v>
      </c>
      <c r="X45" s="20">
        <f t="shared" si="11"/>
        <v>6.0039999999999996</v>
      </c>
      <c r="Y45" s="20">
        <f t="shared" si="12"/>
        <v>68</v>
      </c>
      <c r="Z45" s="15" t="str">
        <f t="shared" si="13"/>
        <v>Tigre</v>
      </c>
      <c r="AA45" s="20">
        <f t="shared" si="10"/>
        <v>26</v>
      </c>
    </row>
    <row r="46" spans="2:27" x14ac:dyDescent="0.35">
      <c r="B46" s="19">
        <v>41</v>
      </c>
      <c r="C46" s="32" t="s">
        <v>216</v>
      </c>
      <c r="D46" s="32">
        <v>28</v>
      </c>
      <c r="E46" s="32">
        <v>84</v>
      </c>
      <c r="F46" s="32">
        <v>148</v>
      </c>
      <c r="G46" s="17">
        <v>260</v>
      </c>
      <c r="I46" s="32" t="s">
        <v>216</v>
      </c>
      <c r="J46" s="18">
        <f t="shared" si="1"/>
        <v>10.76923076923077</v>
      </c>
      <c r="K46" s="18">
        <f t="shared" si="2"/>
        <v>32.307692307692307</v>
      </c>
      <c r="L46" s="18">
        <f t="shared" si="3"/>
        <v>56.92307692307692</v>
      </c>
      <c r="M46" s="17">
        <f t="shared" si="4"/>
        <v>100</v>
      </c>
      <c r="O46" s="32" t="s">
        <v>216</v>
      </c>
      <c r="P46" s="18">
        <f t="shared" si="5"/>
        <v>0.23327501457968844</v>
      </c>
      <c r="Q46" s="18">
        <f t="shared" si="6"/>
        <v>0.35145708248781404</v>
      </c>
      <c r="R46" s="18">
        <f t="shared" si="7"/>
        <v>0.20300112473596138</v>
      </c>
      <c r="S46" s="18">
        <f t="shared" si="8"/>
        <v>0.23894972405902057</v>
      </c>
      <c r="V46" s="19">
        <v>41</v>
      </c>
      <c r="W46" s="15">
        <f t="shared" si="9"/>
        <v>28</v>
      </c>
      <c r="X46" s="20">
        <f t="shared" si="11"/>
        <v>28.004100000000001</v>
      </c>
      <c r="Y46" s="20">
        <f t="shared" si="12"/>
        <v>38</v>
      </c>
      <c r="Z46" s="15" t="str">
        <f t="shared" si="13"/>
        <v>Other</v>
      </c>
      <c r="AA46" s="20">
        <f t="shared" si="10"/>
        <v>25</v>
      </c>
    </row>
    <row r="47" spans="2:27" x14ac:dyDescent="0.35">
      <c r="B47" s="19">
        <v>42</v>
      </c>
      <c r="C47" s="32" t="s">
        <v>218</v>
      </c>
      <c r="D47" s="32">
        <v>40</v>
      </c>
      <c r="E47" s="32">
        <v>80</v>
      </c>
      <c r="F47" s="32">
        <v>131</v>
      </c>
      <c r="G47" s="17">
        <v>251</v>
      </c>
      <c r="I47" s="32" t="s">
        <v>218</v>
      </c>
      <c r="J47" s="18">
        <f t="shared" si="1"/>
        <v>15.936254980079681</v>
      </c>
      <c r="K47" s="18">
        <f t="shared" si="2"/>
        <v>31.872509960159363</v>
      </c>
      <c r="L47" s="18">
        <f t="shared" si="3"/>
        <v>52.191235059760956</v>
      </c>
      <c r="M47" s="17">
        <f t="shared" si="4"/>
        <v>100</v>
      </c>
      <c r="O47" s="32" t="s">
        <v>218</v>
      </c>
      <c r="P47" s="18">
        <f t="shared" si="5"/>
        <v>0.33325002082812627</v>
      </c>
      <c r="Q47" s="18">
        <f t="shared" si="6"/>
        <v>0.33472103094077532</v>
      </c>
      <c r="R47" s="18">
        <f t="shared" si="7"/>
        <v>0.1796834279757496</v>
      </c>
      <c r="S47" s="18">
        <f t="shared" si="8"/>
        <v>0.23067838745697758</v>
      </c>
      <c r="V47" s="19">
        <v>42</v>
      </c>
      <c r="W47" s="15">
        <f t="shared" si="9"/>
        <v>40</v>
      </c>
      <c r="X47" s="20">
        <f t="shared" si="11"/>
        <v>40.004199999999997</v>
      </c>
      <c r="Y47" s="20">
        <f t="shared" si="12"/>
        <v>34</v>
      </c>
      <c r="Z47" s="15" t="str">
        <f t="shared" si="13"/>
        <v>Non-verbal</v>
      </c>
      <c r="AA47" s="20">
        <f t="shared" si="10"/>
        <v>24</v>
      </c>
    </row>
    <row r="48" spans="2:27" x14ac:dyDescent="0.35">
      <c r="B48" s="19">
        <v>43</v>
      </c>
      <c r="C48" s="32" t="s">
        <v>283</v>
      </c>
      <c r="D48" s="32">
        <v>2.5</v>
      </c>
      <c r="E48" s="32">
        <v>79</v>
      </c>
      <c r="F48" s="32">
        <v>157</v>
      </c>
      <c r="G48" s="17">
        <v>238.5</v>
      </c>
      <c r="I48" s="32" t="s">
        <v>283</v>
      </c>
      <c r="J48" s="18">
        <f t="shared" si="1"/>
        <v>1.0482180293501049</v>
      </c>
      <c r="K48" s="18">
        <f t="shared" si="2"/>
        <v>33.123689727463315</v>
      </c>
      <c r="L48" s="18">
        <f t="shared" si="3"/>
        <v>65.828092243186589</v>
      </c>
      <c r="M48" s="17">
        <f t="shared" si="4"/>
        <v>100</v>
      </c>
      <c r="O48" s="32" t="s">
        <v>283</v>
      </c>
      <c r="P48" s="18">
        <f t="shared" si="5"/>
        <v>2.0828126301757892E-2</v>
      </c>
      <c r="Q48" s="18">
        <f t="shared" si="6"/>
        <v>0.33053701805401559</v>
      </c>
      <c r="R48" s="18">
        <f t="shared" si="7"/>
        <v>0.21534578772666171</v>
      </c>
      <c r="S48" s="18">
        <f t="shared" si="8"/>
        <v>0.21919041995414004</v>
      </c>
      <c r="V48" s="19">
        <v>43</v>
      </c>
      <c r="W48" s="15">
        <f t="shared" si="9"/>
        <v>2.5</v>
      </c>
      <c r="X48" s="20">
        <f t="shared" si="11"/>
        <v>2.5043000000000002</v>
      </c>
      <c r="Y48" s="20">
        <f t="shared" si="12"/>
        <v>112</v>
      </c>
      <c r="Z48" s="15" t="str">
        <f t="shared" si="13"/>
        <v>Amharic</v>
      </c>
      <c r="AA48" s="20">
        <f t="shared" si="10"/>
        <v>24</v>
      </c>
    </row>
    <row r="49" spans="2:27" x14ac:dyDescent="0.35">
      <c r="B49" s="19">
        <v>44</v>
      </c>
      <c r="C49" s="32" t="s">
        <v>206</v>
      </c>
      <c r="D49" s="32">
        <v>161</v>
      </c>
      <c r="E49" s="32">
        <v>40</v>
      </c>
      <c r="F49" s="32">
        <v>2.5</v>
      </c>
      <c r="G49" s="17">
        <v>203.5</v>
      </c>
      <c r="I49" s="32" t="s">
        <v>206</v>
      </c>
      <c r="J49" s="18">
        <f t="shared" si="1"/>
        <v>79.115479115479118</v>
      </c>
      <c r="K49" s="18">
        <f t="shared" si="2"/>
        <v>19.656019656019655</v>
      </c>
      <c r="L49" s="18">
        <f t="shared" si="3"/>
        <v>1.2285012285012284</v>
      </c>
      <c r="M49" s="17">
        <f t="shared" si="4"/>
        <v>100</v>
      </c>
      <c r="O49" s="32" t="s">
        <v>206</v>
      </c>
      <c r="P49" s="18">
        <f t="shared" si="5"/>
        <v>1.3413313338332085</v>
      </c>
      <c r="Q49" s="18">
        <f t="shared" si="6"/>
        <v>0.16736051547038766</v>
      </c>
      <c r="R49" s="18">
        <f t="shared" si="7"/>
        <v>3.4290730529723205E-3</v>
      </c>
      <c r="S49" s="18">
        <f t="shared" si="8"/>
        <v>0.18702411094619495</v>
      </c>
      <c r="V49" s="19">
        <v>44</v>
      </c>
      <c r="W49" s="15">
        <f t="shared" si="9"/>
        <v>161</v>
      </c>
      <c r="X49" s="20">
        <f t="shared" si="11"/>
        <v>161.0044</v>
      </c>
      <c r="Y49" s="20">
        <f t="shared" si="12"/>
        <v>14</v>
      </c>
      <c r="Z49" s="15" t="str">
        <f t="shared" si="13"/>
        <v>Chin</v>
      </c>
      <c r="AA49" s="20">
        <f t="shared" si="10"/>
        <v>23</v>
      </c>
    </row>
    <row r="50" spans="2:27" x14ac:dyDescent="0.35">
      <c r="B50" s="19">
        <v>45</v>
      </c>
      <c r="C50" s="32" t="s">
        <v>204</v>
      </c>
      <c r="D50" s="32">
        <v>63</v>
      </c>
      <c r="E50" s="32">
        <v>36</v>
      </c>
      <c r="F50" s="32">
        <v>66</v>
      </c>
      <c r="G50" s="17">
        <v>165</v>
      </c>
      <c r="I50" s="32" t="s">
        <v>204</v>
      </c>
      <c r="J50" s="18">
        <f t="shared" si="1"/>
        <v>38.181818181818187</v>
      </c>
      <c r="K50" s="18">
        <f t="shared" si="2"/>
        <v>21.818181818181817</v>
      </c>
      <c r="L50" s="18">
        <f t="shared" si="3"/>
        <v>40</v>
      </c>
      <c r="M50" s="17">
        <f t="shared" si="4"/>
        <v>100</v>
      </c>
      <c r="O50" s="32" t="s">
        <v>204</v>
      </c>
      <c r="P50" s="18">
        <f t="shared" si="5"/>
        <v>0.52486878280429894</v>
      </c>
      <c r="Q50" s="18">
        <f t="shared" si="6"/>
        <v>0.15062446392334888</v>
      </c>
      <c r="R50" s="18">
        <f t="shared" si="7"/>
        <v>9.0527528598469256E-2</v>
      </c>
      <c r="S50" s="18">
        <f t="shared" si="8"/>
        <v>0.15164117103745536</v>
      </c>
      <c r="V50" s="19">
        <v>45</v>
      </c>
      <c r="W50" s="15">
        <f t="shared" si="9"/>
        <v>63</v>
      </c>
      <c r="X50" s="20">
        <f t="shared" si="11"/>
        <v>63.0045</v>
      </c>
      <c r="Y50" s="20">
        <f t="shared" si="12"/>
        <v>26</v>
      </c>
      <c r="Z50" s="15" t="str">
        <f t="shared" si="13"/>
        <v>Zophei</v>
      </c>
      <c r="AA50" s="20">
        <f t="shared" si="10"/>
        <v>20</v>
      </c>
    </row>
    <row r="51" spans="2:27" x14ac:dyDescent="0.35">
      <c r="B51" s="19">
        <v>46</v>
      </c>
      <c r="C51" s="32" t="s">
        <v>202</v>
      </c>
      <c r="D51" s="32">
        <v>96</v>
      </c>
      <c r="E51" s="32">
        <v>19</v>
      </c>
      <c r="F51" s="32">
        <v>40</v>
      </c>
      <c r="G51" s="17">
        <v>155</v>
      </c>
      <c r="I51" s="32" t="s">
        <v>202</v>
      </c>
      <c r="J51" s="18">
        <f t="shared" si="1"/>
        <v>61.935483870967744</v>
      </c>
      <c r="K51" s="18">
        <f t="shared" si="2"/>
        <v>12.258064516129032</v>
      </c>
      <c r="L51" s="18">
        <f t="shared" si="3"/>
        <v>25.806451612903224</v>
      </c>
      <c r="M51" s="17">
        <f t="shared" si="4"/>
        <v>100</v>
      </c>
      <c r="O51" s="32" t="s">
        <v>202</v>
      </c>
      <c r="P51" s="18">
        <f t="shared" si="5"/>
        <v>0.7998000499875032</v>
      </c>
      <c r="Q51" s="18">
        <f t="shared" si="6"/>
        <v>7.9496244848434136E-2</v>
      </c>
      <c r="R51" s="18">
        <f t="shared" si="7"/>
        <v>5.4865168847557128E-2</v>
      </c>
      <c r="S51" s="18">
        <f t="shared" si="8"/>
        <v>0.14245079703518534</v>
      </c>
      <c r="V51" s="19">
        <v>46</v>
      </c>
      <c r="W51" s="15">
        <f t="shared" si="9"/>
        <v>96</v>
      </c>
      <c r="X51" s="20">
        <f t="shared" si="11"/>
        <v>96.004599999999996</v>
      </c>
      <c r="Y51" s="20">
        <f t="shared" si="12"/>
        <v>21</v>
      </c>
      <c r="Z51" s="15" t="str">
        <f t="shared" si="13"/>
        <v>Bembe</v>
      </c>
      <c r="AA51" s="20">
        <f t="shared" si="10"/>
        <v>19</v>
      </c>
    </row>
    <row r="52" spans="2:27" x14ac:dyDescent="0.35">
      <c r="B52" s="19">
        <v>47</v>
      </c>
      <c r="C52" s="32" t="s">
        <v>212</v>
      </c>
      <c r="D52" s="32">
        <v>142</v>
      </c>
      <c r="E52" s="32">
        <v>2.5</v>
      </c>
      <c r="F52" s="32"/>
      <c r="G52" s="17">
        <v>144.5</v>
      </c>
      <c r="I52" s="32" t="s">
        <v>212</v>
      </c>
      <c r="J52" s="18">
        <f t="shared" si="1"/>
        <v>98.269896193771615</v>
      </c>
      <c r="K52" s="18">
        <f t="shared" si="2"/>
        <v>1.7301038062283738</v>
      </c>
      <c r="L52" s="18">
        <f t="shared" si="3"/>
        <v>0</v>
      </c>
      <c r="M52" s="17">
        <f t="shared" si="4"/>
        <v>100</v>
      </c>
      <c r="O52" s="32" t="s">
        <v>212</v>
      </c>
      <c r="P52" s="18">
        <f t="shared" si="5"/>
        <v>1.1830375739398484</v>
      </c>
      <c r="Q52" s="18">
        <f t="shared" si="6"/>
        <v>1.0460032216899229E-2</v>
      </c>
      <c r="R52" s="18">
        <f t="shared" si="7"/>
        <v>0</v>
      </c>
      <c r="S52" s="18">
        <f t="shared" si="8"/>
        <v>0.13280090433280184</v>
      </c>
      <c r="V52" s="19">
        <v>47</v>
      </c>
      <c r="W52" s="15">
        <f t="shared" si="9"/>
        <v>142</v>
      </c>
      <c r="X52" s="20">
        <f t="shared" si="11"/>
        <v>142.00470000000001</v>
      </c>
      <c r="Y52" s="20">
        <f t="shared" si="12"/>
        <v>16</v>
      </c>
      <c r="Z52" s="15" t="str">
        <f t="shared" si="13"/>
        <v>Thai</v>
      </c>
      <c r="AA52" s="20">
        <f t="shared" si="10"/>
        <v>19</v>
      </c>
    </row>
    <row r="53" spans="2:27" x14ac:dyDescent="0.35">
      <c r="B53" s="19">
        <v>48</v>
      </c>
      <c r="C53" s="32" t="s">
        <v>223</v>
      </c>
      <c r="D53" s="32">
        <v>24</v>
      </c>
      <c r="E53" s="32">
        <v>99</v>
      </c>
      <c r="F53" s="32">
        <v>21</v>
      </c>
      <c r="G53" s="17">
        <v>144</v>
      </c>
      <c r="I53" s="32" t="s">
        <v>223</v>
      </c>
      <c r="J53" s="18">
        <f t="shared" si="1"/>
        <v>16.666666666666664</v>
      </c>
      <c r="K53" s="18">
        <f t="shared" si="2"/>
        <v>68.75</v>
      </c>
      <c r="L53" s="18">
        <f t="shared" si="3"/>
        <v>14.583333333333334</v>
      </c>
      <c r="M53" s="17">
        <f t="shared" si="4"/>
        <v>100</v>
      </c>
      <c r="O53" s="32" t="s">
        <v>223</v>
      </c>
      <c r="P53" s="18">
        <f t="shared" si="5"/>
        <v>0.1999500124968758</v>
      </c>
      <c r="Q53" s="18">
        <f t="shared" si="6"/>
        <v>0.41421727578920942</v>
      </c>
      <c r="R53" s="18">
        <f t="shared" si="7"/>
        <v>2.8804213644967491E-2</v>
      </c>
      <c r="S53" s="18">
        <f t="shared" si="8"/>
        <v>0.13234138563268832</v>
      </c>
      <c r="V53" s="19">
        <v>48</v>
      </c>
      <c r="W53" s="15">
        <f t="shared" si="9"/>
        <v>24</v>
      </c>
      <c r="X53" s="20">
        <f t="shared" si="11"/>
        <v>24.004799999999999</v>
      </c>
      <c r="Y53" s="20">
        <f t="shared" si="12"/>
        <v>43</v>
      </c>
      <c r="Z53" s="15" t="str">
        <f t="shared" si="13"/>
        <v>Nuer</v>
      </c>
      <c r="AA53" s="20">
        <f t="shared" si="10"/>
        <v>18</v>
      </c>
    </row>
    <row r="54" spans="2:27" x14ac:dyDescent="0.35">
      <c r="B54" s="19">
        <v>49</v>
      </c>
      <c r="C54" s="32" t="s">
        <v>325</v>
      </c>
      <c r="D54" s="32"/>
      <c r="E54" s="32">
        <v>61</v>
      </c>
      <c r="F54" s="32">
        <v>80</v>
      </c>
      <c r="G54" s="17">
        <v>141</v>
      </c>
      <c r="I54" s="32" t="s">
        <v>325</v>
      </c>
      <c r="J54" s="18">
        <f t="shared" si="1"/>
        <v>0</v>
      </c>
      <c r="K54" s="18">
        <f t="shared" si="2"/>
        <v>43.262411347517734</v>
      </c>
      <c r="L54" s="18">
        <f t="shared" si="3"/>
        <v>56.737588652482273</v>
      </c>
      <c r="M54" s="17">
        <f t="shared" si="4"/>
        <v>100</v>
      </c>
      <c r="O54" s="32" t="s">
        <v>325</v>
      </c>
      <c r="P54" s="18">
        <f t="shared" si="5"/>
        <v>0</v>
      </c>
      <c r="Q54" s="18">
        <f t="shared" si="6"/>
        <v>0.25522478609234117</v>
      </c>
      <c r="R54" s="18">
        <f t="shared" si="7"/>
        <v>0.10973033769511426</v>
      </c>
      <c r="S54" s="18">
        <f t="shared" si="8"/>
        <v>0.12958427343200732</v>
      </c>
      <c r="V54" s="19">
        <v>49</v>
      </c>
      <c r="W54" s="15">
        <f t="shared" si="9"/>
        <v>0</v>
      </c>
      <c r="X54" s="20">
        <f t="shared" si="11"/>
        <v>4.8999999999999998E-3</v>
      </c>
      <c r="Y54" s="20">
        <f t="shared" si="12"/>
        <v>208</v>
      </c>
      <c r="Z54" s="15" t="str">
        <f t="shared" si="13"/>
        <v>Chinese, nec</v>
      </c>
      <c r="AA54" s="20">
        <f t="shared" si="10"/>
        <v>18</v>
      </c>
    </row>
    <row r="55" spans="2:27" x14ac:dyDescent="0.35">
      <c r="B55" s="19">
        <v>50</v>
      </c>
      <c r="C55" s="32" t="s">
        <v>210</v>
      </c>
      <c r="D55" s="32">
        <v>64</v>
      </c>
      <c r="E55" s="32">
        <v>73</v>
      </c>
      <c r="F55" s="32">
        <v>2.5</v>
      </c>
      <c r="G55" s="17">
        <v>139.5</v>
      </c>
      <c r="I55" s="32" t="s">
        <v>210</v>
      </c>
      <c r="J55" s="18">
        <f t="shared" si="1"/>
        <v>45.878136200716845</v>
      </c>
      <c r="K55" s="18">
        <f t="shared" si="2"/>
        <v>52.32974910394266</v>
      </c>
      <c r="L55" s="18">
        <f t="shared" si="3"/>
        <v>1.7921146953405016</v>
      </c>
      <c r="M55" s="17">
        <f t="shared" si="4"/>
        <v>100</v>
      </c>
      <c r="O55" s="32" t="s">
        <v>210</v>
      </c>
      <c r="P55" s="18">
        <f t="shared" si="5"/>
        <v>0.53320003332500199</v>
      </c>
      <c r="Q55" s="18">
        <f t="shared" si="6"/>
        <v>0.30543294073345745</v>
      </c>
      <c r="R55" s="18">
        <f t="shared" si="7"/>
        <v>3.4290730529723205E-3</v>
      </c>
      <c r="S55" s="18">
        <f t="shared" si="8"/>
        <v>0.12820571733166683</v>
      </c>
      <c r="V55" s="19">
        <v>50</v>
      </c>
      <c r="W55" s="15">
        <f t="shared" si="9"/>
        <v>64</v>
      </c>
      <c r="X55" s="20">
        <f t="shared" si="11"/>
        <v>64.004999999999995</v>
      </c>
      <c r="Y55" s="20">
        <f t="shared" si="12"/>
        <v>25</v>
      </c>
      <c r="Z55" s="15" t="str">
        <f t="shared" si="13"/>
        <v>Chin Falam</v>
      </c>
      <c r="AA55" s="20">
        <f t="shared" si="10"/>
        <v>15</v>
      </c>
    </row>
    <row r="56" spans="2:27" x14ac:dyDescent="0.35">
      <c r="B56" s="19">
        <v>51</v>
      </c>
      <c r="C56" s="32" t="s">
        <v>274</v>
      </c>
      <c r="D56" s="32">
        <v>0</v>
      </c>
      <c r="E56" s="32">
        <v>16</v>
      </c>
      <c r="F56" s="32">
        <v>116</v>
      </c>
      <c r="G56" s="17">
        <v>132</v>
      </c>
      <c r="I56" s="32" t="s">
        <v>274</v>
      </c>
      <c r="J56" s="18">
        <f t="shared" si="1"/>
        <v>0</v>
      </c>
      <c r="K56" s="18">
        <f t="shared" si="2"/>
        <v>12.121212121212121</v>
      </c>
      <c r="L56" s="18">
        <f t="shared" si="3"/>
        <v>87.878787878787875</v>
      </c>
      <c r="M56" s="17">
        <f t="shared" si="4"/>
        <v>100</v>
      </c>
      <c r="O56" s="32" t="s">
        <v>274</v>
      </c>
      <c r="P56" s="18">
        <f t="shared" si="5"/>
        <v>0</v>
      </c>
      <c r="Q56" s="18">
        <f t="shared" si="6"/>
        <v>6.6944206188155053E-2</v>
      </c>
      <c r="R56" s="18">
        <f t="shared" si="7"/>
        <v>0.15910898965791567</v>
      </c>
      <c r="S56" s="18">
        <f t="shared" si="8"/>
        <v>0.1213129368299643</v>
      </c>
      <c r="V56" s="19">
        <v>51</v>
      </c>
      <c r="W56" s="15">
        <f t="shared" si="9"/>
        <v>0</v>
      </c>
      <c r="X56" s="20">
        <f t="shared" si="11"/>
        <v>5.1000000000000004E-3</v>
      </c>
      <c r="Y56" s="20">
        <f t="shared" si="12"/>
        <v>207</v>
      </c>
      <c r="Z56" s="15" t="str">
        <f t="shared" si="13"/>
        <v>Karen Pwo</v>
      </c>
      <c r="AA56" s="20">
        <f t="shared" si="10"/>
        <v>14</v>
      </c>
    </row>
    <row r="57" spans="2:27" x14ac:dyDescent="0.35">
      <c r="B57" s="19">
        <v>52</v>
      </c>
      <c r="C57" s="32" t="s">
        <v>300</v>
      </c>
      <c r="D57" s="32">
        <v>0</v>
      </c>
      <c r="E57" s="32">
        <v>20</v>
      </c>
      <c r="F57" s="32">
        <v>105</v>
      </c>
      <c r="G57" s="17">
        <v>125</v>
      </c>
      <c r="I57" s="32" t="s">
        <v>300</v>
      </c>
      <c r="J57" s="18">
        <f t="shared" si="1"/>
        <v>0</v>
      </c>
      <c r="K57" s="18">
        <f t="shared" si="2"/>
        <v>16</v>
      </c>
      <c r="L57" s="18">
        <f t="shared" si="3"/>
        <v>84</v>
      </c>
      <c r="M57" s="17">
        <f t="shared" si="4"/>
        <v>100</v>
      </c>
      <c r="O57" s="32" t="s">
        <v>300</v>
      </c>
      <c r="P57" s="18">
        <f t="shared" si="5"/>
        <v>0</v>
      </c>
      <c r="Q57" s="18">
        <f t="shared" si="6"/>
        <v>8.368025773519383E-2</v>
      </c>
      <c r="R57" s="18">
        <f t="shared" si="7"/>
        <v>0.14402106822483746</v>
      </c>
      <c r="S57" s="18">
        <f t="shared" si="8"/>
        <v>0.11487967502837527</v>
      </c>
      <c r="V57" s="19">
        <v>52</v>
      </c>
      <c r="W57" s="15">
        <f t="shared" si="9"/>
        <v>0</v>
      </c>
      <c r="X57" s="20">
        <f t="shared" si="11"/>
        <v>5.2000000000000006E-3</v>
      </c>
      <c r="Y57" s="20">
        <f t="shared" si="12"/>
        <v>206</v>
      </c>
      <c r="Z57" s="15" t="str">
        <f t="shared" si="13"/>
        <v>Tibetan</v>
      </c>
      <c r="AA57" s="20">
        <f t="shared" si="10"/>
        <v>14</v>
      </c>
    </row>
    <row r="58" spans="2:27" x14ac:dyDescent="0.35">
      <c r="B58" s="19">
        <v>53</v>
      </c>
      <c r="C58" s="32" t="s">
        <v>337</v>
      </c>
      <c r="D58" s="32"/>
      <c r="E58" s="32">
        <v>8</v>
      </c>
      <c r="F58" s="32">
        <v>117</v>
      </c>
      <c r="G58" s="17">
        <v>125</v>
      </c>
      <c r="I58" s="32" t="s">
        <v>337</v>
      </c>
      <c r="J58" s="18">
        <f t="shared" si="1"/>
        <v>0</v>
      </c>
      <c r="K58" s="18">
        <f t="shared" si="2"/>
        <v>6.4</v>
      </c>
      <c r="L58" s="18">
        <f t="shared" si="3"/>
        <v>93.600000000000009</v>
      </c>
      <c r="M58" s="17">
        <f t="shared" si="4"/>
        <v>100</v>
      </c>
      <c r="O58" s="32" t="s">
        <v>337</v>
      </c>
      <c r="P58" s="18">
        <f t="shared" si="5"/>
        <v>0</v>
      </c>
      <c r="Q58" s="18">
        <f t="shared" si="6"/>
        <v>3.3472103094077527E-2</v>
      </c>
      <c r="R58" s="18">
        <f t="shared" si="7"/>
        <v>0.16048061887910461</v>
      </c>
      <c r="S58" s="18">
        <f t="shared" si="8"/>
        <v>0.11487967502837527</v>
      </c>
      <c r="V58" s="19">
        <v>53</v>
      </c>
      <c r="W58" s="15">
        <f t="shared" si="9"/>
        <v>0</v>
      </c>
      <c r="X58" s="20">
        <f t="shared" si="11"/>
        <v>5.3E-3</v>
      </c>
      <c r="Y58" s="20">
        <f t="shared" si="12"/>
        <v>205</v>
      </c>
      <c r="Z58" s="15" t="str">
        <f t="shared" si="13"/>
        <v>Chin Zome</v>
      </c>
      <c r="AA58" s="20">
        <f t="shared" si="10"/>
        <v>13</v>
      </c>
    </row>
    <row r="59" spans="2:27" x14ac:dyDescent="0.35">
      <c r="B59" s="19">
        <v>54</v>
      </c>
      <c r="C59" s="32" t="s">
        <v>213</v>
      </c>
      <c r="D59" s="32">
        <v>123</v>
      </c>
      <c r="E59" s="32"/>
      <c r="F59" s="32"/>
      <c r="G59" s="17">
        <v>123</v>
      </c>
      <c r="I59" s="32" t="s">
        <v>213</v>
      </c>
      <c r="J59" s="18">
        <f t="shared" si="1"/>
        <v>100</v>
      </c>
      <c r="K59" s="18">
        <f t="shared" si="2"/>
        <v>0</v>
      </c>
      <c r="L59" s="18">
        <f t="shared" si="3"/>
        <v>0</v>
      </c>
      <c r="M59" s="17">
        <f t="shared" si="4"/>
        <v>100</v>
      </c>
      <c r="O59" s="32" t="s">
        <v>213</v>
      </c>
      <c r="P59" s="18">
        <f t="shared" si="5"/>
        <v>1.0247438140464884</v>
      </c>
      <c r="Q59" s="18">
        <f t="shared" si="6"/>
        <v>0</v>
      </c>
      <c r="R59" s="18">
        <f t="shared" si="7"/>
        <v>0</v>
      </c>
      <c r="S59" s="18">
        <f t="shared" si="8"/>
        <v>0.11304160022792129</v>
      </c>
      <c r="V59" s="19">
        <v>54</v>
      </c>
      <c r="W59" s="15">
        <f t="shared" si="9"/>
        <v>123</v>
      </c>
      <c r="X59" s="20">
        <f t="shared" si="11"/>
        <v>123.00539999999999</v>
      </c>
      <c r="Y59" s="20">
        <f t="shared" si="12"/>
        <v>19</v>
      </c>
      <c r="Z59" s="15" t="str">
        <f t="shared" si="13"/>
        <v>Kachin</v>
      </c>
      <c r="AA59" s="20">
        <f t="shared" si="10"/>
        <v>13</v>
      </c>
    </row>
    <row r="60" spans="2:27" x14ac:dyDescent="0.35">
      <c r="B60" s="19">
        <v>55</v>
      </c>
      <c r="C60" s="32" t="s">
        <v>224</v>
      </c>
      <c r="D60" s="32">
        <v>46</v>
      </c>
      <c r="E60" s="32">
        <v>64</v>
      </c>
      <c r="F60" s="32">
        <v>10</v>
      </c>
      <c r="G60" s="17">
        <v>120</v>
      </c>
      <c r="I60" s="32" t="s">
        <v>224</v>
      </c>
      <c r="J60" s="18">
        <f t="shared" si="1"/>
        <v>38.333333333333336</v>
      </c>
      <c r="K60" s="18">
        <f t="shared" si="2"/>
        <v>53.333333333333336</v>
      </c>
      <c r="L60" s="18">
        <f t="shared" si="3"/>
        <v>8.3333333333333321</v>
      </c>
      <c r="M60" s="17">
        <f t="shared" si="4"/>
        <v>100</v>
      </c>
      <c r="O60" s="32" t="s">
        <v>224</v>
      </c>
      <c r="P60" s="18">
        <f t="shared" si="5"/>
        <v>0.38323752395234528</v>
      </c>
      <c r="Q60" s="18">
        <f t="shared" si="6"/>
        <v>0.26777682475262021</v>
      </c>
      <c r="R60" s="18">
        <f t="shared" si="7"/>
        <v>1.3716292211889282E-2</v>
      </c>
      <c r="S60" s="18">
        <f t="shared" si="8"/>
        <v>0.11028448802724027</v>
      </c>
      <c r="V60" s="19">
        <v>55</v>
      </c>
      <c r="W60" s="15">
        <f t="shared" si="9"/>
        <v>46</v>
      </c>
      <c r="X60" s="20">
        <f t="shared" si="11"/>
        <v>46.005499999999998</v>
      </c>
      <c r="Y60" s="20">
        <f t="shared" si="12"/>
        <v>32</v>
      </c>
      <c r="Z60" s="15" t="str">
        <f t="shared" si="13"/>
        <v>Hebrew</v>
      </c>
      <c r="AA60" s="20">
        <f t="shared" si="10"/>
        <v>13</v>
      </c>
    </row>
    <row r="61" spans="2:27" x14ac:dyDescent="0.35">
      <c r="B61" s="19">
        <v>56</v>
      </c>
      <c r="C61" s="32" t="s">
        <v>197</v>
      </c>
      <c r="D61" s="32">
        <v>111</v>
      </c>
      <c r="E61" s="32">
        <v>9</v>
      </c>
      <c r="F61" s="32"/>
      <c r="G61" s="17">
        <v>120</v>
      </c>
      <c r="I61" s="32" t="s">
        <v>197</v>
      </c>
      <c r="J61" s="18">
        <f t="shared" si="1"/>
        <v>92.5</v>
      </c>
      <c r="K61" s="18">
        <f t="shared" si="2"/>
        <v>7.5</v>
      </c>
      <c r="L61" s="18">
        <f t="shared" si="3"/>
        <v>0</v>
      </c>
      <c r="M61" s="17">
        <f t="shared" si="4"/>
        <v>100</v>
      </c>
      <c r="O61" s="32" t="s">
        <v>197</v>
      </c>
      <c r="P61" s="18">
        <f t="shared" si="5"/>
        <v>0.92476880779805049</v>
      </c>
      <c r="Q61" s="18">
        <f t="shared" si="6"/>
        <v>3.7656115980837221E-2</v>
      </c>
      <c r="R61" s="18">
        <f t="shared" si="7"/>
        <v>0</v>
      </c>
      <c r="S61" s="18">
        <f t="shared" si="8"/>
        <v>0.11028448802724027</v>
      </c>
      <c r="V61" s="19">
        <v>56</v>
      </c>
      <c r="W61" s="15">
        <f t="shared" si="9"/>
        <v>111</v>
      </c>
      <c r="X61" s="20">
        <f t="shared" si="11"/>
        <v>111.0056</v>
      </c>
      <c r="Y61" s="20">
        <f t="shared" si="12"/>
        <v>20</v>
      </c>
      <c r="Z61" s="15" t="str">
        <f t="shared" si="13"/>
        <v>Anuak</v>
      </c>
      <c r="AA61" s="20">
        <f t="shared" si="10"/>
        <v>12</v>
      </c>
    </row>
    <row r="62" spans="2:27" x14ac:dyDescent="0.35">
      <c r="B62" s="19">
        <v>57</v>
      </c>
      <c r="C62" s="32" t="s">
        <v>245</v>
      </c>
      <c r="D62" s="32">
        <v>2.5</v>
      </c>
      <c r="E62" s="32">
        <v>9</v>
      </c>
      <c r="F62" s="32">
        <v>106</v>
      </c>
      <c r="G62" s="17">
        <v>117.5</v>
      </c>
      <c r="I62" s="32" t="s">
        <v>245</v>
      </c>
      <c r="J62" s="18">
        <f t="shared" si="1"/>
        <v>2.1276595744680851</v>
      </c>
      <c r="K62" s="18">
        <f t="shared" si="2"/>
        <v>7.6595744680851059</v>
      </c>
      <c r="L62" s="18">
        <f t="shared" si="3"/>
        <v>90.212765957446805</v>
      </c>
      <c r="M62" s="17">
        <f t="shared" si="4"/>
        <v>100</v>
      </c>
      <c r="O62" s="32" t="s">
        <v>245</v>
      </c>
      <c r="P62" s="18">
        <f t="shared" si="5"/>
        <v>2.0828126301757892E-2</v>
      </c>
      <c r="Q62" s="18">
        <f t="shared" si="6"/>
        <v>3.7656115980837221E-2</v>
      </c>
      <c r="R62" s="18">
        <f t="shared" si="7"/>
        <v>0.1453926974460264</v>
      </c>
      <c r="S62" s="18">
        <f t="shared" si="8"/>
        <v>0.10798689452667276</v>
      </c>
      <c r="V62" s="19">
        <v>57</v>
      </c>
      <c r="W62" s="15">
        <f t="shared" si="9"/>
        <v>2.5</v>
      </c>
      <c r="X62" s="20">
        <f t="shared" si="11"/>
        <v>2.5057</v>
      </c>
      <c r="Y62" s="20">
        <f t="shared" si="12"/>
        <v>111</v>
      </c>
      <c r="Z62" s="15" t="str">
        <f t="shared" si="13"/>
        <v>Chinese, nfd</v>
      </c>
      <c r="AA62" s="20">
        <f t="shared" si="10"/>
        <v>12</v>
      </c>
    </row>
    <row r="63" spans="2:27" x14ac:dyDescent="0.35">
      <c r="B63" s="19">
        <v>58</v>
      </c>
      <c r="C63" s="32" t="s">
        <v>328</v>
      </c>
      <c r="D63" s="32"/>
      <c r="E63" s="32">
        <v>7</v>
      </c>
      <c r="F63" s="32">
        <v>109</v>
      </c>
      <c r="G63" s="17">
        <v>116</v>
      </c>
      <c r="I63" s="32" t="s">
        <v>328</v>
      </c>
      <c r="J63" s="18">
        <f t="shared" si="1"/>
        <v>0</v>
      </c>
      <c r="K63" s="18">
        <f t="shared" si="2"/>
        <v>6.0344827586206895</v>
      </c>
      <c r="L63" s="18">
        <f t="shared" si="3"/>
        <v>93.965517241379317</v>
      </c>
      <c r="M63" s="17">
        <f t="shared" si="4"/>
        <v>100</v>
      </c>
      <c r="O63" s="32" t="s">
        <v>328</v>
      </c>
      <c r="P63" s="18">
        <f t="shared" si="5"/>
        <v>0</v>
      </c>
      <c r="Q63" s="18">
        <f t="shared" si="6"/>
        <v>2.9288090207317839E-2</v>
      </c>
      <c r="R63" s="18">
        <f t="shared" si="7"/>
        <v>0.14950758510959317</v>
      </c>
      <c r="S63" s="18">
        <f t="shared" si="8"/>
        <v>0.10660833842633226</v>
      </c>
      <c r="V63" s="19">
        <v>58</v>
      </c>
      <c r="W63" s="15">
        <f t="shared" si="9"/>
        <v>0</v>
      </c>
      <c r="X63" s="20">
        <f t="shared" si="11"/>
        <v>5.8000000000000005E-3</v>
      </c>
      <c r="Y63" s="20">
        <f t="shared" si="12"/>
        <v>204</v>
      </c>
      <c r="Z63" s="15" t="str">
        <f t="shared" si="13"/>
        <v>Dinka</v>
      </c>
      <c r="AA63" s="20">
        <f t="shared" si="10"/>
        <v>10</v>
      </c>
    </row>
    <row r="64" spans="2:27" x14ac:dyDescent="0.35">
      <c r="B64" s="19">
        <v>59</v>
      </c>
      <c r="C64" s="32" t="s">
        <v>312</v>
      </c>
      <c r="D64" s="32">
        <v>2.5</v>
      </c>
      <c r="E64" s="32">
        <v>16</v>
      </c>
      <c r="F64" s="32">
        <v>95</v>
      </c>
      <c r="G64" s="17">
        <v>113.5</v>
      </c>
      <c r="I64" s="32" t="s">
        <v>312</v>
      </c>
      <c r="J64" s="18">
        <f t="shared" si="1"/>
        <v>2.2026431718061676</v>
      </c>
      <c r="K64" s="18">
        <f t="shared" si="2"/>
        <v>14.096916299559473</v>
      </c>
      <c r="L64" s="18">
        <f t="shared" si="3"/>
        <v>83.70044052863436</v>
      </c>
      <c r="M64" s="17">
        <f t="shared" si="4"/>
        <v>100</v>
      </c>
      <c r="O64" s="32" t="s">
        <v>312</v>
      </c>
      <c r="P64" s="18">
        <f t="shared" si="5"/>
        <v>2.0828126301757892E-2</v>
      </c>
      <c r="Q64" s="18">
        <f t="shared" si="6"/>
        <v>6.6944206188155053E-2</v>
      </c>
      <c r="R64" s="18">
        <f t="shared" si="7"/>
        <v>0.13030477601294818</v>
      </c>
      <c r="S64" s="18">
        <f t="shared" si="8"/>
        <v>0.10431074492576475</v>
      </c>
      <c r="V64" s="19">
        <v>59</v>
      </c>
      <c r="W64" s="15">
        <f t="shared" si="9"/>
        <v>2.5</v>
      </c>
      <c r="X64" s="20">
        <f t="shared" si="11"/>
        <v>2.5059</v>
      </c>
      <c r="Y64" s="20">
        <f t="shared" si="12"/>
        <v>110</v>
      </c>
      <c r="Z64" s="15" t="str">
        <f t="shared" si="13"/>
        <v>Hindi</v>
      </c>
      <c r="AA64" s="20">
        <f t="shared" si="10"/>
        <v>9</v>
      </c>
    </row>
    <row r="65" spans="2:27" x14ac:dyDescent="0.35">
      <c r="B65" s="19">
        <v>60</v>
      </c>
      <c r="C65" s="32" t="s">
        <v>282</v>
      </c>
      <c r="D65" s="32">
        <v>2.5</v>
      </c>
      <c r="E65" s="32">
        <v>2.5</v>
      </c>
      <c r="F65" s="32">
        <v>106</v>
      </c>
      <c r="G65" s="17">
        <v>111</v>
      </c>
      <c r="I65" s="32" t="s">
        <v>282</v>
      </c>
      <c r="J65" s="18">
        <f t="shared" si="1"/>
        <v>2.2522522522522523</v>
      </c>
      <c r="K65" s="18">
        <f t="shared" si="2"/>
        <v>2.2522522522522523</v>
      </c>
      <c r="L65" s="18">
        <f t="shared" si="3"/>
        <v>95.495495495495504</v>
      </c>
      <c r="M65" s="17">
        <f t="shared" si="4"/>
        <v>100</v>
      </c>
      <c r="O65" s="32" t="s">
        <v>282</v>
      </c>
      <c r="P65" s="18">
        <f t="shared" si="5"/>
        <v>2.0828126301757892E-2</v>
      </c>
      <c r="Q65" s="18">
        <f t="shared" si="6"/>
        <v>1.0460032216899229E-2</v>
      </c>
      <c r="R65" s="18">
        <f t="shared" si="7"/>
        <v>0.1453926974460264</v>
      </c>
      <c r="S65" s="18">
        <f t="shared" si="8"/>
        <v>0.10201315142519725</v>
      </c>
      <c r="V65" s="19">
        <v>60</v>
      </c>
      <c r="W65" s="15">
        <f t="shared" si="9"/>
        <v>2.5</v>
      </c>
      <c r="X65" s="20">
        <f t="shared" si="11"/>
        <v>2.5059999999999998</v>
      </c>
      <c r="Y65" s="20">
        <f t="shared" si="12"/>
        <v>109</v>
      </c>
      <c r="Z65" s="15" t="str">
        <f t="shared" si="13"/>
        <v>Albanian</v>
      </c>
      <c r="AA65" s="20">
        <f t="shared" si="10"/>
        <v>8</v>
      </c>
    </row>
    <row r="66" spans="2:27" x14ac:dyDescent="0.35">
      <c r="B66" s="19">
        <v>61</v>
      </c>
      <c r="C66" s="32" t="s">
        <v>211</v>
      </c>
      <c r="D66" s="32">
        <v>85</v>
      </c>
      <c r="E66" s="32">
        <v>18</v>
      </c>
      <c r="F66" s="32">
        <v>7</v>
      </c>
      <c r="G66" s="17">
        <v>110</v>
      </c>
      <c r="I66" s="32" t="s">
        <v>211</v>
      </c>
      <c r="J66" s="18">
        <f t="shared" si="1"/>
        <v>77.272727272727266</v>
      </c>
      <c r="K66" s="18">
        <f t="shared" si="2"/>
        <v>16.363636363636363</v>
      </c>
      <c r="L66" s="18">
        <f t="shared" si="3"/>
        <v>6.3636363636363633</v>
      </c>
      <c r="M66" s="17">
        <f t="shared" si="4"/>
        <v>100</v>
      </c>
      <c r="O66" s="32" t="s">
        <v>211</v>
      </c>
      <c r="P66" s="18">
        <f t="shared" si="5"/>
        <v>0.70815629425976834</v>
      </c>
      <c r="Q66" s="18">
        <f t="shared" si="6"/>
        <v>7.5312231961674442E-2</v>
      </c>
      <c r="R66" s="18">
        <f t="shared" si="7"/>
        <v>9.6014045483224977E-3</v>
      </c>
      <c r="S66" s="18">
        <f t="shared" si="8"/>
        <v>0.10109411402497025</v>
      </c>
      <c r="V66" s="19">
        <v>61</v>
      </c>
      <c r="W66" s="15">
        <f t="shared" si="9"/>
        <v>85</v>
      </c>
      <c r="X66" s="20">
        <f t="shared" si="11"/>
        <v>85.006100000000004</v>
      </c>
      <c r="Y66" s="20">
        <f t="shared" si="12"/>
        <v>22</v>
      </c>
      <c r="Z66" s="15" t="str">
        <f t="shared" si="13"/>
        <v>Fuliiru</v>
      </c>
      <c r="AA66" s="20">
        <f t="shared" si="10"/>
        <v>7</v>
      </c>
    </row>
    <row r="67" spans="2:27" x14ac:dyDescent="0.35">
      <c r="B67" s="19">
        <v>62</v>
      </c>
      <c r="C67" s="32" t="s">
        <v>215</v>
      </c>
      <c r="D67" s="32">
        <v>67</v>
      </c>
      <c r="E67" s="32">
        <v>30</v>
      </c>
      <c r="F67" s="32"/>
      <c r="G67" s="17">
        <v>97</v>
      </c>
      <c r="I67" s="32" t="s">
        <v>215</v>
      </c>
      <c r="J67" s="18">
        <f t="shared" si="1"/>
        <v>69.072164948453604</v>
      </c>
      <c r="K67" s="18">
        <f t="shared" si="2"/>
        <v>30.927835051546392</v>
      </c>
      <c r="L67" s="18">
        <f t="shared" si="3"/>
        <v>0</v>
      </c>
      <c r="M67" s="17">
        <f t="shared" si="4"/>
        <v>100</v>
      </c>
      <c r="O67" s="32" t="s">
        <v>215</v>
      </c>
      <c r="P67" s="18">
        <f t="shared" si="5"/>
        <v>0.55819378488711158</v>
      </c>
      <c r="Q67" s="18">
        <f t="shared" si="6"/>
        <v>0.12552038660279075</v>
      </c>
      <c r="R67" s="18">
        <f t="shared" si="7"/>
        <v>0</v>
      </c>
      <c r="S67" s="18">
        <f t="shared" si="8"/>
        <v>8.9146627822019209E-2</v>
      </c>
      <c r="V67" s="19">
        <v>62</v>
      </c>
      <c r="W67" s="15">
        <f t="shared" si="9"/>
        <v>67</v>
      </c>
      <c r="X67" s="20">
        <f t="shared" si="11"/>
        <v>67.006200000000007</v>
      </c>
      <c r="Y67" s="20">
        <f t="shared" si="12"/>
        <v>24</v>
      </c>
      <c r="Z67" s="15" t="str">
        <f t="shared" si="13"/>
        <v>Chaldaean</v>
      </c>
      <c r="AA67" s="20">
        <f t="shared" si="10"/>
        <v>7</v>
      </c>
    </row>
    <row r="68" spans="2:27" x14ac:dyDescent="0.35">
      <c r="B68" s="19">
        <v>63</v>
      </c>
      <c r="C68" s="32" t="s">
        <v>233</v>
      </c>
      <c r="D68" s="32">
        <v>5</v>
      </c>
      <c r="E68" s="32">
        <v>7</v>
      </c>
      <c r="F68" s="32">
        <v>79</v>
      </c>
      <c r="G68" s="17">
        <v>91</v>
      </c>
      <c r="I68" s="32" t="s">
        <v>233</v>
      </c>
      <c r="J68" s="18">
        <f t="shared" si="1"/>
        <v>5.4945054945054945</v>
      </c>
      <c r="K68" s="18">
        <f t="shared" si="2"/>
        <v>7.6923076923076925</v>
      </c>
      <c r="L68" s="18">
        <f t="shared" si="3"/>
        <v>86.813186813186817</v>
      </c>
      <c r="M68" s="17">
        <f t="shared" si="4"/>
        <v>100</v>
      </c>
      <c r="O68" s="32" t="s">
        <v>233</v>
      </c>
      <c r="P68" s="18">
        <f t="shared" si="5"/>
        <v>4.1656252603515784E-2</v>
      </c>
      <c r="Q68" s="18">
        <f t="shared" si="6"/>
        <v>2.9288090207317839E-2</v>
      </c>
      <c r="R68" s="18">
        <f t="shared" si="7"/>
        <v>0.10835870847392534</v>
      </c>
      <c r="S68" s="18">
        <f t="shared" si="8"/>
        <v>8.3632403420657211E-2</v>
      </c>
      <c r="V68" s="19">
        <v>63</v>
      </c>
      <c r="W68" s="15">
        <f t="shared" si="9"/>
        <v>5</v>
      </c>
      <c r="X68" s="20">
        <f t="shared" si="11"/>
        <v>5.0063000000000004</v>
      </c>
      <c r="Y68" s="20">
        <f t="shared" si="12"/>
        <v>73</v>
      </c>
      <c r="Z68" s="15" t="str">
        <f t="shared" si="13"/>
        <v>Nepali</v>
      </c>
      <c r="AA68" s="20">
        <f t="shared" si="10"/>
        <v>7</v>
      </c>
    </row>
    <row r="69" spans="2:27" x14ac:dyDescent="0.35">
      <c r="B69" s="19">
        <v>64</v>
      </c>
      <c r="C69" s="32" t="s">
        <v>214</v>
      </c>
      <c r="D69" s="32">
        <v>71</v>
      </c>
      <c r="E69" s="32">
        <v>7</v>
      </c>
      <c r="F69" s="32">
        <v>2.5</v>
      </c>
      <c r="G69" s="17">
        <v>80.5</v>
      </c>
      <c r="I69" s="32" t="s">
        <v>214</v>
      </c>
      <c r="J69" s="18">
        <f t="shared" si="1"/>
        <v>88.198757763975152</v>
      </c>
      <c r="K69" s="18">
        <f t="shared" si="2"/>
        <v>8.695652173913043</v>
      </c>
      <c r="L69" s="18">
        <f t="shared" si="3"/>
        <v>3.1055900621118013</v>
      </c>
      <c r="M69" s="17">
        <f t="shared" si="4"/>
        <v>100</v>
      </c>
      <c r="O69" s="32" t="s">
        <v>214</v>
      </c>
      <c r="P69" s="18">
        <f t="shared" si="5"/>
        <v>0.59151878696992422</v>
      </c>
      <c r="Q69" s="18">
        <f t="shared" si="6"/>
        <v>2.9288090207317839E-2</v>
      </c>
      <c r="R69" s="18">
        <f t="shared" si="7"/>
        <v>3.4290730529723205E-3</v>
      </c>
      <c r="S69" s="18">
        <f t="shared" si="8"/>
        <v>7.3982510718273678E-2</v>
      </c>
      <c r="V69" s="19">
        <v>64</v>
      </c>
      <c r="W69" s="15">
        <f t="shared" si="9"/>
        <v>71</v>
      </c>
      <c r="X69" s="20">
        <f t="shared" si="11"/>
        <v>71.006399999999999</v>
      </c>
      <c r="Y69" s="20">
        <f t="shared" si="12"/>
        <v>23</v>
      </c>
      <c r="Z69" s="15" t="str">
        <f t="shared" si="13"/>
        <v>Tok Pisin</v>
      </c>
      <c r="AA69" s="20">
        <f t="shared" si="10"/>
        <v>6</v>
      </c>
    </row>
    <row r="70" spans="2:27" x14ac:dyDescent="0.35">
      <c r="B70" s="19">
        <v>65</v>
      </c>
      <c r="C70" s="32" t="s">
        <v>306</v>
      </c>
      <c r="D70" s="32">
        <v>0</v>
      </c>
      <c r="E70" s="32">
        <v>2.5</v>
      </c>
      <c r="F70" s="32">
        <v>76</v>
      </c>
      <c r="G70" s="17">
        <v>78.5</v>
      </c>
      <c r="I70" s="32" t="s">
        <v>306</v>
      </c>
      <c r="J70" s="18">
        <f t="shared" ref="J70:J133" si="14">D70/$G70*100</f>
        <v>0</v>
      </c>
      <c r="K70" s="18">
        <f t="shared" ref="K70:K133" si="15">E70/$G70*100</f>
        <v>3.1847133757961785</v>
      </c>
      <c r="L70" s="18">
        <f t="shared" ref="L70:L133" si="16">F70/$G70*100</f>
        <v>96.815286624203821</v>
      </c>
      <c r="M70" s="17">
        <f t="shared" ref="M70:M133" si="17">G70/$G70*100</f>
        <v>100</v>
      </c>
      <c r="O70" s="32" t="s">
        <v>306</v>
      </c>
      <c r="P70" s="18">
        <f t="shared" ref="P70:P133" si="18">D70/D$221*100</f>
        <v>0</v>
      </c>
      <c r="Q70" s="18">
        <f t="shared" ref="Q70:Q133" si="19">E70/E$221*100</f>
        <v>1.0460032216899229E-2</v>
      </c>
      <c r="R70" s="18">
        <f t="shared" ref="R70:R133" si="20">F70/F$221*100</f>
        <v>0.10424382081035855</v>
      </c>
      <c r="S70" s="18">
        <f t="shared" ref="S70:S133" si="21">G70/G$221*100</f>
        <v>7.2144435917819674E-2</v>
      </c>
      <c r="V70" s="19">
        <v>65</v>
      </c>
      <c r="W70" s="15">
        <f t="shared" ref="W70:W133" si="22">VLOOKUP($V70,$B$6:$G$220,2+$V$3)</f>
        <v>0</v>
      </c>
      <c r="X70" s="20">
        <f t="shared" si="11"/>
        <v>6.5000000000000006E-3</v>
      </c>
      <c r="Y70" s="20">
        <f t="shared" si="12"/>
        <v>203</v>
      </c>
      <c r="Z70" s="15" t="str">
        <f t="shared" si="13"/>
        <v>Uygur / Uyghur</v>
      </c>
      <c r="AA70" s="20">
        <f t="shared" ref="AA70:AA133" si="23">VLOOKUP(MATCH(V70,Y$6:Y$220,0),$B$6:$G$220,2+$V$3)</f>
        <v>6</v>
      </c>
    </row>
    <row r="71" spans="2:27" x14ac:dyDescent="0.35">
      <c r="B71" s="19">
        <v>66</v>
      </c>
      <c r="C71" s="32" t="s">
        <v>304</v>
      </c>
      <c r="D71" s="32">
        <v>0</v>
      </c>
      <c r="E71" s="32">
        <v>46</v>
      </c>
      <c r="F71" s="32">
        <v>28</v>
      </c>
      <c r="G71" s="17">
        <v>74</v>
      </c>
      <c r="I71" s="32" t="s">
        <v>304</v>
      </c>
      <c r="J71" s="18">
        <f t="shared" si="14"/>
        <v>0</v>
      </c>
      <c r="K71" s="18">
        <f t="shared" si="15"/>
        <v>62.162162162162161</v>
      </c>
      <c r="L71" s="18">
        <f t="shared" si="16"/>
        <v>37.837837837837839</v>
      </c>
      <c r="M71" s="17">
        <f t="shared" si="17"/>
        <v>100</v>
      </c>
      <c r="O71" s="32" t="s">
        <v>304</v>
      </c>
      <c r="P71" s="18">
        <f t="shared" si="18"/>
        <v>0</v>
      </c>
      <c r="Q71" s="18">
        <f t="shared" si="19"/>
        <v>0.1924645927909458</v>
      </c>
      <c r="R71" s="18">
        <f t="shared" si="20"/>
        <v>3.8405618193289991E-2</v>
      </c>
      <c r="S71" s="18">
        <f t="shared" si="21"/>
        <v>6.8008767616798166E-2</v>
      </c>
      <c r="V71" s="19">
        <v>66</v>
      </c>
      <c r="W71" s="15">
        <f t="shared" si="22"/>
        <v>0</v>
      </c>
      <c r="X71" s="20">
        <f t="shared" ref="X71:X134" si="24">W71+0.0001*V71</f>
        <v>6.6E-3</v>
      </c>
      <c r="Y71" s="20">
        <f t="shared" ref="Y71:Y134" si="25">RANK(X71,X$5:X$220)</f>
        <v>202</v>
      </c>
      <c r="Z71" s="15" t="str">
        <f t="shared" ref="Z71:Z134" si="26">VLOOKUP(MATCH(V71,Y$6:Y$220,0),$B$6:$G$220,2)</f>
        <v>Arabic, Sudanese Creole</v>
      </c>
      <c r="AA71" s="20">
        <f t="shared" si="23"/>
        <v>6</v>
      </c>
    </row>
    <row r="72" spans="2:27" x14ac:dyDescent="0.35">
      <c r="B72" s="19">
        <v>67</v>
      </c>
      <c r="C72" s="32" t="s">
        <v>263</v>
      </c>
      <c r="D72" s="32">
        <v>8</v>
      </c>
      <c r="E72" s="32">
        <v>43</v>
      </c>
      <c r="F72" s="32">
        <v>20</v>
      </c>
      <c r="G72" s="17">
        <v>71</v>
      </c>
      <c r="I72" s="32" t="s">
        <v>263</v>
      </c>
      <c r="J72" s="18">
        <f t="shared" si="14"/>
        <v>11.267605633802818</v>
      </c>
      <c r="K72" s="18">
        <f t="shared" si="15"/>
        <v>60.563380281690137</v>
      </c>
      <c r="L72" s="18">
        <f t="shared" si="16"/>
        <v>28.169014084507044</v>
      </c>
      <c r="M72" s="17">
        <f t="shared" si="17"/>
        <v>100</v>
      </c>
      <c r="O72" s="32" t="s">
        <v>263</v>
      </c>
      <c r="P72" s="18">
        <f t="shared" si="18"/>
        <v>6.6650004165625248E-2</v>
      </c>
      <c r="Q72" s="18">
        <f t="shared" si="19"/>
        <v>0.17991255413066673</v>
      </c>
      <c r="R72" s="18">
        <f t="shared" si="20"/>
        <v>2.7432584423778564E-2</v>
      </c>
      <c r="S72" s="18">
        <f t="shared" si="21"/>
        <v>6.525165541611716E-2</v>
      </c>
      <c r="V72" s="19">
        <v>67</v>
      </c>
      <c r="W72" s="15">
        <f t="shared" si="22"/>
        <v>8</v>
      </c>
      <c r="X72" s="20">
        <f t="shared" si="24"/>
        <v>8.0067000000000004</v>
      </c>
      <c r="Y72" s="20">
        <f t="shared" si="25"/>
        <v>60</v>
      </c>
      <c r="Z72" s="15" t="str">
        <f t="shared" si="26"/>
        <v>Burmese &amp; Related</v>
      </c>
      <c r="AA72" s="20">
        <f t="shared" si="23"/>
        <v>6</v>
      </c>
    </row>
    <row r="73" spans="2:27" x14ac:dyDescent="0.35">
      <c r="B73" s="19">
        <v>68</v>
      </c>
      <c r="C73" s="32" t="s">
        <v>275</v>
      </c>
      <c r="D73" s="32">
        <v>2.5</v>
      </c>
      <c r="E73" s="32">
        <v>5</v>
      </c>
      <c r="F73" s="32">
        <v>62</v>
      </c>
      <c r="G73" s="17">
        <v>69.5</v>
      </c>
      <c r="I73" s="32" t="s">
        <v>275</v>
      </c>
      <c r="J73" s="18">
        <f t="shared" si="14"/>
        <v>3.5971223021582732</v>
      </c>
      <c r="K73" s="18">
        <f t="shared" si="15"/>
        <v>7.1942446043165464</v>
      </c>
      <c r="L73" s="18">
        <f t="shared" si="16"/>
        <v>89.208633093525179</v>
      </c>
      <c r="M73" s="17">
        <f t="shared" si="17"/>
        <v>100</v>
      </c>
      <c r="O73" s="32" t="s">
        <v>275</v>
      </c>
      <c r="P73" s="18">
        <f t="shared" si="18"/>
        <v>2.0828126301757892E-2</v>
      </c>
      <c r="Q73" s="18">
        <f t="shared" si="19"/>
        <v>2.0920064433798458E-2</v>
      </c>
      <c r="R73" s="18">
        <f t="shared" si="20"/>
        <v>8.5041011713713546E-2</v>
      </c>
      <c r="S73" s="18">
        <f t="shared" si="21"/>
        <v>6.3873099315776657E-2</v>
      </c>
      <c r="V73" s="19">
        <v>68</v>
      </c>
      <c r="W73" s="15">
        <f t="shared" si="22"/>
        <v>2.5</v>
      </c>
      <c r="X73" s="20">
        <f t="shared" si="24"/>
        <v>2.5068000000000001</v>
      </c>
      <c r="Y73" s="20">
        <f t="shared" si="25"/>
        <v>108</v>
      </c>
      <c r="Z73" s="15" t="str">
        <f t="shared" si="26"/>
        <v>Sri Lankan</v>
      </c>
      <c r="AA73" s="20">
        <f t="shared" si="23"/>
        <v>6</v>
      </c>
    </row>
    <row r="74" spans="2:27" x14ac:dyDescent="0.35">
      <c r="B74" s="19">
        <v>69</v>
      </c>
      <c r="C74" s="32" t="s">
        <v>301</v>
      </c>
      <c r="D74" s="32">
        <v>2.5</v>
      </c>
      <c r="E74" s="32">
        <v>39</v>
      </c>
      <c r="F74" s="32">
        <v>25</v>
      </c>
      <c r="G74" s="17">
        <v>66.5</v>
      </c>
      <c r="I74" s="32" t="s">
        <v>301</v>
      </c>
      <c r="J74" s="18">
        <f t="shared" si="14"/>
        <v>3.7593984962406015</v>
      </c>
      <c r="K74" s="18">
        <f t="shared" si="15"/>
        <v>58.646616541353382</v>
      </c>
      <c r="L74" s="18">
        <f t="shared" si="16"/>
        <v>37.593984962406012</v>
      </c>
      <c r="M74" s="17">
        <f t="shared" si="17"/>
        <v>100</v>
      </c>
      <c r="O74" s="32" t="s">
        <v>301</v>
      </c>
      <c r="P74" s="18">
        <f t="shared" si="18"/>
        <v>2.0828126301757892E-2</v>
      </c>
      <c r="Q74" s="18">
        <f t="shared" si="19"/>
        <v>0.16317650258362795</v>
      </c>
      <c r="R74" s="18">
        <f t="shared" si="20"/>
        <v>3.4290730529723201E-2</v>
      </c>
      <c r="S74" s="18">
        <f t="shared" si="21"/>
        <v>6.1115987115095652E-2</v>
      </c>
      <c r="V74" s="19">
        <v>69</v>
      </c>
      <c r="W74" s="15">
        <f t="shared" si="22"/>
        <v>2.5</v>
      </c>
      <c r="X74" s="20">
        <f t="shared" si="24"/>
        <v>2.5068999999999999</v>
      </c>
      <c r="Y74" s="20">
        <f t="shared" si="25"/>
        <v>107</v>
      </c>
      <c r="Z74" s="15" t="str">
        <f t="shared" si="26"/>
        <v>Cantonese</v>
      </c>
      <c r="AA74" s="20">
        <f t="shared" si="23"/>
        <v>6</v>
      </c>
    </row>
    <row r="75" spans="2:27" x14ac:dyDescent="0.35">
      <c r="B75" s="19">
        <v>70</v>
      </c>
      <c r="C75" s="32" t="s">
        <v>497</v>
      </c>
      <c r="D75" s="32">
        <v>25</v>
      </c>
      <c r="E75" s="32">
        <v>5</v>
      </c>
      <c r="F75" s="32">
        <v>25</v>
      </c>
      <c r="G75" s="17">
        <v>55</v>
      </c>
      <c r="I75" s="32" t="s">
        <v>497</v>
      </c>
      <c r="J75" s="18">
        <f t="shared" si="14"/>
        <v>45.454545454545453</v>
      </c>
      <c r="K75" s="18">
        <f t="shared" si="15"/>
        <v>9.0909090909090917</v>
      </c>
      <c r="L75" s="18">
        <f t="shared" si="16"/>
        <v>45.454545454545453</v>
      </c>
      <c r="M75" s="17">
        <f t="shared" si="17"/>
        <v>100</v>
      </c>
      <c r="O75" s="32" t="s">
        <v>497</v>
      </c>
      <c r="P75" s="18">
        <f t="shared" si="18"/>
        <v>0.20828126301757893</v>
      </c>
      <c r="Q75" s="18">
        <f t="shared" si="19"/>
        <v>2.0920064433798458E-2</v>
      </c>
      <c r="R75" s="18">
        <f t="shared" si="20"/>
        <v>3.4290730529723201E-2</v>
      </c>
      <c r="S75" s="18">
        <f t="shared" si="21"/>
        <v>5.0547057012485123E-2</v>
      </c>
      <c r="V75" s="19">
        <v>70</v>
      </c>
      <c r="W75" s="15">
        <f t="shared" si="22"/>
        <v>25</v>
      </c>
      <c r="X75" s="20">
        <f t="shared" si="24"/>
        <v>25.007000000000001</v>
      </c>
      <c r="Y75" s="20">
        <f t="shared" si="25"/>
        <v>41</v>
      </c>
      <c r="Z75" s="15" t="str">
        <f t="shared" si="26"/>
        <v>Haka</v>
      </c>
      <c r="AA75" s="20">
        <f t="shared" si="23"/>
        <v>5</v>
      </c>
    </row>
    <row r="76" spans="2:27" x14ac:dyDescent="0.35">
      <c r="B76" s="19">
        <v>71</v>
      </c>
      <c r="C76" s="32" t="s">
        <v>357</v>
      </c>
      <c r="D76" s="32"/>
      <c r="E76" s="32">
        <v>2.5</v>
      </c>
      <c r="F76" s="32">
        <v>50</v>
      </c>
      <c r="G76" s="17">
        <v>52.5</v>
      </c>
      <c r="I76" s="32" t="s">
        <v>357</v>
      </c>
      <c r="J76" s="18">
        <f t="shared" si="14"/>
        <v>0</v>
      </c>
      <c r="K76" s="18">
        <f t="shared" si="15"/>
        <v>4.7619047619047619</v>
      </c>
      <c r="L76" s="18">
        <f t="shared" si="16"/>
        <v>95.238095238095227</v>
      </c>
      <c r="M76" s="17">
        <f t="shared" si="17"/>
        <v>100</v>
      </c>
      <c r="O76" s="32" t="s">
        <v>357</v>
      </c>
      <c r="P76" s="18">
        <f t="shared" si="18"/>
        <v>0</v>
      </c>
      <c r="Q76" s="18">
        <f t="shared" si="19"/>
        <v>1.0460032216899229E-2</v>
      </c>
      <c r="R76" s="18">
        <f t="shared" si="20"/>
        <v>6.8581461059446402E-2</v>
      </c>
      <c r="S76" s="18">
        <f t="shared" si="21"/>
        <v>4.8249463511917619E-2</v>
      </c>
      <c r="V76" s="19">
        <v>71</v>
      </c>
      <c r="W76" s="15">
        <f t="shared" si="22"/>
        <v>0</v>
      </c>
      <c r="X76" s="20">
        <f t="shared" si="24"/>
        <v>7.1000000000000004E-3</v>
      </c>
      <c r="Y76" s="20">
        <f t="shared" si="25"/>
        <v>201</v>
      </c>
      <c r="Z76" s="15" t="str">
        <f t="shared" si="26"/>
        <v>African Languages, nfd</v>
      </c>
      <c r="AA76" s="20">
        <f t="shared" si="23"/>
        <v>5</v>
      </c>
    </row>
    <row r="77" spans="2:27" x14ac:dyDescent="0.35">
      <c r="B77" s="19">
        <v>72</v>
      </c>
      <c r="C77" s="32" t="s">
        <v>242</v>
      </c>
      <c r="D77" s="32">
        <v>13</v>
      </c>
      <c r="E77" s="32">
        <v>13</v>
      </c>
      <c r="F77" s="32">
        <v>26</v>
      </c>
      <c r="G77" s="17">
        <v>52</v>
      </c>
      <c r="I77" s="32" t="s">
        <v>242</v>
      </c>
      <c r="J77" s="18">
        <f t="shared" si="14"/>
        <v>25</v>
      </c>
      <c r="K77" s="18">
        <f t="shared" si="15"/>
        <v>25</v>
      </c>
      <c r="L77" s="18">
        <f t="shared" si="16"/>
        <v>50</v>
      </c>
      <c r="M77" s="17">
        <f t="shared" si="17"/>
        <v>100</v>
      </c>
      <c r="O77" s="32" t="s">
        <v>242</v>
      </c>
      <c r="P77" s="18">
        <f t="shared" si="18"/>
        <v>0.10830625676914105</v>
      </c>
      <c r="Q77" s="18">
        <f t="shared" si="19"/>
        <v>5.4392167527875984E-2</v>
      </c>
      <c r="R77" s="18">
        <f t="shared" si="20"/>
        <v>3.5662359750912129E-2</v>
      </c>
      <c r="S77" s="18">
        <f t="shared" si="21"/>
        <v>4.7789944811804118E-2</v>
      </c>
      <c r="V77" s="19">
        <v>72</v>
      </c>
      <c r="W77" s="15">
        <f t="shared" si="22"/>
        <v>13</v>
      </c>
      <c r="X77" s="20">
        <f t="shared" si="24"/>
        <v>13.007199999999999</v>
      </c>
      <c r="Y77" s="20">
        <f t="shared" si="25"/>
        <v>55</v>
      </c>
      <c r="Z77" s="15" t="str">
        <f t="shared" si="26"/>
        <v>African L., nec</v>
      </c>
      <c r="AA77" s="20">
        <f t="shared" si="23"/>
        <v>5</v>
      </c>
    </row>
    <row r="78" spans="2:27" x14ac:dyDescent="0.35">
      <c r="B78" s="19">
        <v>73</v>
      </c>
      <c r="C78" s="32" t="s">
        <v>498</v>
      </c>
      <c r="D78" s="32">
        <v>51</v>
      </c>
      <c r="E78" s="32"/>
      <c r="F78" s="32"/>
      <c r="G78" s="17">
        <v>51</v>
      </c>
      <c r="I78" s="32" t="s">
        <v>498</v>
      </c>
      <c r="J78" s="18">
        <f t="shared" si="14"/>
        <v>100</v>
      </c>
      <c r="K78" s="18">
        <f t="shared" si="15"/>
        <v>0</v>
      </c>
      <c r="L78" s="18">
        <f t="shared" si="16"/>
        <v>0</v>
      </c>
      <c r="M78" s="17">
        <f t="shared" si="17"/>
        <v>100</v>
      </c>
      <c r="O78" s="32" t="s">
        <v>498</v>
      </c>
      <c r="P78" s="18">
        <f t="shared" si="18"/>
        <v>0.42489377655586097</v>
      </c>
      <c r="Q78" s="18">
        <f t="shared" si="19"/>
        <v>0</v>
      </c>
      <c r="R78" s="18">
        <f t="shared" si="20"/>
        <v>0</v>
      </c>
      <c r="S78" s="18">
        <f t="shared" si="21"/>
        <v>4.6870907411577109E-2</v>
      </c>
      <c r="V78" s="19">
        <v>73</v>
      </c>
      <c r="W78" s="15">
        <f t="shared" si="22"/>
        <v>51</v>
      </c>
      <c r="X78" s="20">
        <f t="shared" si="24"/>
        <v>51.007300000000001</v>
      </c>
      <c r="Y78" s="20">
        <f t="shared" si="25"/>
        <v>29</v>
      </c>
      <c r="Z78" s="15" t="str">
        <f t="shared" si="26"/>
        <v>Fijian</v>
      </c>
      <c r="AA78" s="20">
        <f t="shared" si="23"/>
        <v>5</v>
      </c>
    </row>
    <row r="79" spans="2:27" x14ac:dyDescent="0.35">
      <c r="B79" s="19">
        <v>74</v>
      </c>
      <c r="C79" s="32" t="s">
        <v>326</v>
      </c>
      <c r="D79" s="32"/>
      <c r="E79" s="32">
        <v>17</v>
      </c>
      <c r="F79" s="32">
        <v>33</v>
      </c>
      <c r="G79" s="17">
        <v>50</v>
      </c>
      <c r="I79" s="32" t="s">
        <v>326</v>
      </c>
      <c r="J79" s="18">
        <f t="shared" si="14"/>
        <v>0</v>
      </c>
      <c r="K79" s="18">
        <f t="shared" si="15"/>
        <v>34</v>
      </c>
      <c r="L79" s="18">
        <f t="shared" si="16"/>
        <v>66</v>
      </c>
      <c r="M79" s="17">
        <f t="shared" si="17"/>
        <v>100</v>
      </c>
      <c r="O79" s="32" t="s">
        <v>326</v>
      </c>
      <c r="P79" s="18">
        <f t="shared" si="18"/>
        <v>0</v>
      </c>
      <c r="Q79" s="18">
        <f t="shared" si="19"/>
        <v>7.1128219074914747E-2</v>
      </c>
      <c r="R79" s="18">
        <f t="shared" si="20"/>
        <v>4.5263764299234628E-2</v>
      </c>
      <c r="S79" s="18">
        <f t="shared" si="21"/>
        <v>4.5951870011350107E-2</v>
      </c>
      <c r="V79" s="19">
        <v>74</v>
      </c>
      <c r="W79" s="15">
        <f t="shared" si="22"/>
        <v>0</v>
      </c>
      <c r="X79" s="20">
        <f t="shared" si="24"/>
        <v>7.4000000000000003E-3</v>
      </c>
      <c r="Y79" s="20">
        <f t="shared" si="25"/>
        <v>200</v>
      </c>
      <c r="Z79" s="15" t="str">
        <f t="shared" si="26"/>
        <v>Shan</v>
      </c>
      <c r="AA79" s="20">
        <f t="shared" si="23"/>
        <v>2.5</v>
      </c>
    </row>
    <row r="80" spans="2:27" x14ac:dyDescent="0.35">
      <c r="B80" s="19">
        <v>75</v>
      </c>
      <c r="C80" s="32" t="s">
        <v>219</v>
      </c>
      <c r="D80" s="32">
        <v>39</v>
      </c>
      <c r="E80" s="32">
        <v>8</v>
      </c>
      <c r="F80" s="32">
        <v>2.5</v>
      </c>
      <c r="G80" s="17">
        <v>49.5</v>
      </c>
      <c r="I80" s="32" t="s">
        <v>219</v>
      </c>
      <c r="J80" s="18">
        <f t="shared" si="14"/>
        <v>78.787878787878782</v>
      </c>
      <c r="K80" s="18">
        <f t="shared" si="15"/>
        <v>16.161616161616163</v>
      </c>
      <c r="L80" s="18">
        <f t="shared" si="16"/>
        <v>5.0505050505050502</v>
      </c>
      <c r="M80" s="17">
        <f t="shared" si="17"/>
        <v>100</v>
      </c>
      <c r="O80" s="32" t="s">
        <v>219</v>
      </c>
      <c r="P80" s="18">
        <f t="shared" si="18"/>
        <v>0.32491877030742311</v>
      </c>
      <c r="Q80" s="18">
        <f t="shared" si="19"/>
        <v>3.3472103094077527E-2</v>
      </c>
      <c r="R80" s="18">
        <f t="shared" si="20"/>
        <v>3.4290730529723205E-3</v>
      </c>
      <c r="S80" s="18">
        <f t="shared" si="21"/>
        <v>4.5492351311236613E-2</v>
      </c>
      <c r="V80" s="19">
        <v>75</v>
      </c>
      <c r="W80" s="15">
        <f t="shared" si="22"/>
        <v>39</v>
      </c>
      <c r="X80" s="20">
        <f t="shared" si="24"/>
        <v>39.0075</v>
      </c>
      <c r="Y80" s="20">
        <f t="shared" si="25"/>
        <v>35</v>
      </c>
      <c r="Z80" s="15" t="str">
        <f t="shared" si="26"/>
        <v>Lisu</v>
      </c>
      <c r="AA80" s="20">
        <f t="shared" si="23"/>
        <v>2.5</v>
      </c>
    </row>
    <row r="81" spans="2:27" x14ac:dyDescent="0.35">
      <c r="B81" s="19">
        <v>76</v>
      </c>
      <c r="C81" s="32" t="s">
        <v>280</v>
      </c>
      <c r="D81" s="32">
        <v>2.5</v>
      </c>
      <c r="E81" s="32">
        <v>2.5</v>
      </c>
      <c r="F81" s="32">
        <v>40</v>
      </c>
      <c r="G81" s="17">
        <v>45</v>
      </c>
      <c r="I81" s="32" t="s">
        <v>280</v>
      </c>
      <c r="J81" s="18">
        <f t="shared" si="14"/>
        <v>5.5555555555555554</v>
      </c>
      <c r="K81" s="18">
        <f t="shared" si="15"/>
        <v>5.5555555555555554</v>
      </c>
      <c r="L81" s="18">
        <f t="shared" si="16"/>
        <v>88.888888888888886</v>
      </c>
      <c r="M81" s="17">
        <f t="shared" si="17"/>
        <v>100</v>
      </c>
      <c r="O81" s="32" t="s">
        <v>280</v>
      </c>
      <c r="P81" s="18">
        <f t="shared" si="18"/>
        <v>2.0828126301757892E-2</v>
      </c>
      <c r="Q81" s="18">
        <f t="shared" si="19"/>
        <v>1.0460032216899229E-2</v>
      </c>
      <c r="R81" s="18">
        <f t="shared" si="20"/>
        <v>5.4865168847557128E-2</v>
      </c>
      <c r="S81" s="18">
        <f t="shared" si="21"/>
        <v>4.1356683010215098E-2</v>
      </c>
      <c r="V81" s="19">
        <v>76</v>
      </c>
      <c r="W81" s="15">
        <f t="shared" si="22"/>
        <v>2.5</v>
      </c>
      <c r="X81" s="20">
        <f t="shared" si="24"/>
        <v>2.5076000000000001</v>
      </c>
      <c r="Y81" s="20">
        <f t="shared" si="25"/>
        <v>106</v>
      </c>
      <c r="Z81" s="15" t="str">
        <f t="shared" si="26"/>
        <v>Lingala</v>
      </c>
      <c r="AA81" s="20">
        <f t="shared" si="23"/>
        <v>2.5</v>
      </c>
    </row>
    <row r="82" spans="2:27" x14ac:dyDescent="0.35">
      <c r="B82" s="19">
        <v>77</v>
      </c>
      <c r="C82" s="32" t="s">
        <v>221</v>
      </c>
      <c r="D82" s="32">
        <v>41</v>
      </c>
      <c r="E82" s="32"/>
      <c r="F82" s="32">
        <v>2.5</v>
      </c>
      <c r="G82" s="17">
        <v>43.5</v>
      </c>
      <c r="I82" s="32" t="s">
        <v>221</v>
      </c>
      <c r="J82" s="18">
        <f t="shared" si="14"/>
        <v>94.252873563218387</v>
      </c>
      <c r="K82" s="18">
        <f t="shared" si="15"/>
        <v>0</v>
      </c>
      <c r="L82" s="18">
        <f t="shared" si="16"/>
        <v>5.7471264367816088</v>
      </c>
      <c r="M82" s="17">
        <f t="shared" si="17"/>
        <v>100</v>
      </c>
      <c r="O82" s="32" t="s">
        <v>221</v>
      </c>
      <c r="P82" s="18">
        <f t="shared" si="18"/>
        <v>0.34158127134882948</v>
      </c>
      <c r="Q82" s="18">
        <f t="shared" si="19"/>
        <v>0</v>
      </c>
      <c r="R82" s="18">
        <f t="shared" si="20"/>
        <v>3.4290730529723205E-3</v>
      </c>
      <c r="S82" s="18">
        <f t="shared" si="21"/>
        <v>3.9978126909874595E-2</v>
      </c>
      <c r="V82" s="19">
        <v>77</v>
      </c>
      <c r="W82" s="15">
        <f t="shared" si="22"/>
        <v>41</v>
      </c>
      <c r="X82" s="20">
        <f t="shared" si="24"/>
        <v>41.0077</v>
      </c>
      <c r="Y82" s="20">
        <f t="shared" si="25"/>
        <v>33</v>
      </c>
      <c r="Z82" s="15" t="str">
        <f t="shared" si="26"/>
        <v>Liberian English</v>
      </c>
      <c r="AA82" s="20">
        <f t="shared" si="23"/>
        <v>2.5</v>
      </c>
    </row>
    <row r="83" spans="2:27" x14ac:dyDescent="0.35">
      <c r="B83" s="19">
        <v>78</v>
      </c>
      <c r="C83" s="32" t="s">
        <v>264</v>
      </c>
      <c r="D83" s="32">
        <v>2.5</v>
      </c>
      <c r="E83" s="32">
        <v>22</v>
      </c>
      <c r="F83" s="32">
        <v>16</v>
      </c>
      <c r="G83" s="17">
        <v>40.5</v>
      </c>
      <c r="I83" s="32" t="s">
        <v>264</v>
      </c>
      <c r="J83" s="18">
        <f t="shared" si="14"/>
        <v>6.1728395061728394</v>
      </c>
      <c r="K83" s="18">
        <f t="shared" si="15"/>
        <v>54.320987654320987</v>
      </c>
      <c r="L83" s="18">
        <f t="shared" si="16"/>
        <v>39.506172839506171</v>
      </c>
      <c r="M83" s="17">
        <f t="shared" si="17"/>
        <v>100</v>
      </c>
      <c r="O83" s="32" t="s">
        <v>264</v>
      </c>
      <c r="P83" s="18">
        <f t="shared" si="18"/>
        <v>2.0828126301757892E-2</v>
      </c>
      <c r="Q83" s="18">
        <f t="shared" si="19"/>
        <v>9.2048283508713205E-2</v>
      </c>
      <c r="R83" s="18">
        <f t="shared" si="20"/>
        <v>2.194606753902285E-2</v>
      </c>
      <c r="S83" s="18">
        <f t="shared" si="21"/>
        <v>3.7221014709193589E-2</v>
      </c>
      <c r="V83" s="19">
        <v>78</v>
      </c>
      <c r="W83" s="15">
        <f t="shared" si="22"/>
        <v>2.5</v>
      </c>
      <c r="X83" s="20">
        <f t="shared" si="24"/>
        <v>2.5078</v>
      </c>
      <c r="Y83" s="20">
        <f t="shared" si="25"/>
        <v>105</v>
      </c>
      <c r="Z83" s="15" t="str">
        <f t="shared" si="26"/>
        <v>Kuku</v>
      </c>
      <c r="AA83" s="20">
        <f t="shared" si="23"/>
        <v>2.5</v>
      </c>
    </row>
    <row r="84" spans="2:27" x14ac:dyDescent="0.35">
      <c r="B84" s="19">
        <v>79</v>
      </c>
      <c r="C84" s="32" t="s">
        <v>281</v>
      </c>
      <c r="D84" s="32">
        <v>2.5</v>
      </c>
      <c r="E84" s="32">
        <v>5</v>
      </c>
      <c r="F84" s="32">
        <v>32</v>
      </c>
      <c r="G84" s="17">
        <v>39.5</v>
      </c>
      <c r="I84" s="32" t="s">
        <v>281</v>
      </c>
      <c r="J84" s="18">
        <f t="shared" si="14"/>
        <v>6.3291139240506329</v>
      </c>
      <c r="K84" s="18">
        <f t="shared" si="15"/>
        <v>12.658227848101266</v>
      </c>
      <c r="L84" s="18">
        <f t="shared" si="16"/>
        <v>81.012658227848107</v>
      </c>
      <c r="M84" s="17">
        <f t="shared" si="17"/>
        <v>100</v>
      </c>
      <c r="O84" s="32" t="s">
        <v>281</v>
      </c>
      <c r="P84" s="18">
        <f t="shared" si="18"/>
        <v>2.0828126301757892E-2</v>
      </c>
      <c r="Q84" s="18">
        <f t="shared" si="19"/>
        <v>2.0920064433798458E-2</v>
      </c>
      <c r="R84" s="18">
        <f t="shared" si="20"/>
        <v>4.3892135078045701E-2</v>
      </c>
      <c r="S84" s="18">
        <f t="shared" si="21"/>
        <v>3.6301977308966588E-2</v>
      </c>
      <c r="V84" s="19">
        <v>79</v>
      </c>
      <c r="W84" s="15">
        <f t="shared" si="22"/>
        <v>2.5</v>
      </c>
      <c r="X84" s="20">
        <f t="shared" si="24"/>
        <v>2.5078999999999998</v>
      </c>
      <c r="Y84" s="20">
        <f t="shared" si="25"/>
        <v>104</v>
      </c>
      <c r="Z84" s="15" t="str">
        <f t="shared" si="26"/>
        <v>Karen Manumanaw</v>
      </c>
      <c r="AA84" s="20">
        <f t="shared" si="23"/>
        <v>2.5</v>
      </c>
    </row>
    <row r="85" spans="2:27" x14ac:dyDescent="0.35">
      <c r="B85" s="19">
        <v>80</v>
      </c>
      <c r="C85" s="32" t="s">
        <v>499</v>
      </c>
      <c r="D85" s="32"/>
      <c r="E85" s="32">
        <v>2.5</v>
      </c>
      <c r="F85" s="32">
        <v>30</v>
      </c>
      <c r="G85" s="17">
        <v>32.5</v>
      </c>
      <c r="I85" s="32" t="s">
        <v>499</v>
      </c>
      <c r="J85" s="18">
        <f t="shared" si="14"/>
        <v>0</v>
      </c>
      <c r="K85" s="18">
        <f t="shared" si="15"/>
        <v>7.6923076923076925</v>
      </c>
      <c r="L85" s="18">
        <f t="shared" si="16"/>
        <v>92.307692307692307</v>
      </c>
      <c r="M85" s="17">
        <f t="shared" si="17"/>
        <v>100</v>
      </c>
      <c r="O85" s="32" t="s">
        <v>499</v>
      </c>
      <c r="P85" s="18">
        <f t="shared" si="18"/>
        <v>0</v>
      </c>
      <c r="Q85" s="18">
        <f t="shared" si="19"/>
        <v>1.0460032216899229E-2</v>
      </c>
      <c r="R85" s="18">
        <f t="shared" si="20"/>
        <v>4.1148876635667846E-2</v>
      </c>
      <c r="S85" s="18">
        <f t="shared" si="21"/>
        <v>2.9868715507377571E-2</v>
      </c>
      <c r="V85" s="19">
        <v>80</v>
      </c>
      <c r="W85" s="15">
        <f t="shared" si="22"/>
        <v>0</v>
      </c>
      <c r="X85" s="20">
        <f t="shared" si="24"/>
        <v>8.0000000000000002E-3</v>
      </c>
      <c r="Y85" s="20">
        <f t="shared" si="25"/>
        <v>199</v>
      </c>
      <c r="Z85" s="15" t="str">
        <f t="shared" si="26"/>
        <v>Chaldean Neo-Aramaic</v>
      </c>
      <c r="AA85" s="20">
        <f t="shared" si="23"/>
        <v>2.5</v>
      </c>
    </row>
    <row r="86" spans="2:27" x14ac:dyDescent="0.35">
      <c r="B86" s="19">
        <v>81</v>
      </c>
      <c r="C86" s="32" t="s">
        <v>234</v>
      </c>
      <c r="D86" s="32">
        <v>23</v>
      </c>
      <c r="E86" s="32">
        <v>5</v>
      </c>
      <c r="F86" s="32">
        <v>2.5</v>
      </c>
      <c r="G86" s="17">
        <v>30.5</v>
      </c>
      <c r="I86" s="32" t="s">
        <v>234</v>
      </c>
      <c r="J86" s="18">
        <f t="shared" si="14"/>
        <v>75.409836065573771</v>
      </c>
      <c r="K86" s="18">
        <f t="shared" si="15"/>
        <v>16.393442622950818</v>
      </c>
      <c r="L86" s="18">
        <f t="shared" si="16"/>
        <v>8.1967213114754092</v>
      </c>
      <c r="M86" s="17">
        <f t="shared" si="17"/>
        <v>100</v>
      </c>
      <c r="O86" s="32" t="s">
        <v>234</v>
      </c>
      <c r="P86" s="18">
        <f t="shared" si="18"/>
        <v>0.19161876197617264</v>
      </c>
      <c r="Q86" s="18">
        <f t="shared" si="19"/>
        <v>2.0920064433798458E-2</v>
      </c>
      <c r="R86" s="18">
        <f t="shared" si="20"/>
        <v>3.4290730529723205E-3</v>
      </c>
      <c r="S86" s="18">
        <f t="shared" si="21"/>
        <v>2.8030640706923564E-2</v>
      </c>
      <c r="V86" s="19">
        <v>81</v>
      </c>
      <c r="W86" s="15">
        <f t="shared" si="22"/>
        <v>23</v>
      </c>
      <c r="X86" s="20">
        <f t="shared" si="24"/>
        <v>23.008099999999999</v>
      </c>
      <c r="Y86" s="20">
        <f t="shared" si="25"/>
        <v>44</v>
      </c>
      <c r="Z86" s="15" t="str">
        <f t="shared" si="26"/>
        <v>Tetum</v>
      </c>
      <c r="AA86" s="20">
        <f t="shared" si="23"/>
        <v>2.5</v>
      </c>
    </row>
    <row r="87" spans="2:27" x14ac:dyDescent="0.35">
      <c r="B87" s="19">
        <v>82</v>
      </c>
      <c r="C87" s="32" t="s">
        <v>318</v>
      </c>
      <c r="D87" s="32">
        <v>2.5</v>
      </c>
      <c r="E87" s="32">
        <v>18</v>
      </c>
      <c r="F87" s="32">
        <v>9</v>
      </c>
      <c r="G87" s="17">
        <v>29.5</v>
      </c>
      <c r="I87" s="32" t="s">
        <v>318</v>
      </c>
      <c r="J87" s="18">
        <f t="shared" si="14"/>
        <v>8.4745762711864394</v>
      </c>
      <c r="K87" s="18">
        <f t="shared" si="15"/>
        <v>61.016949152542374</v>
      </c>
      <c r="L87" s="18">
        <f t="shared" si="16"/>
        <v>30.508474576271187</v>
      </c>
      <c r="M87" s="17">
        <f t="shared" si="17"/>
        <v>100</v>
      </c>
      <c r="O87" s="32" t="s">
        <v>318</v>
      </c>
      <c r="P87" s="18">
        <f t="shared" si="18"/>
        <v>2.0828126301757892E-2</v>
      </c>
      <c r="Q87" s="18">
        <f t="shared" si="19"/>
        <v>7.5312231961674442E-2</v>
      </c>
      <c r="R87" s="18">
        <f t="shared" si="20"/>
        <v>1.2344662990700354E-2</v>
      </c>
      <c r="S87" s="18">
        <f t="shared" si="21"/>
        <v>2.7111603306696569E-2</v>
      </c>
      <c r="V87" s="19">
        <v>82</v>
      </c>
      <c r="W87" s="15">
        <f t="shared" si="22"/>
        <v>2.5</v>
      </c>
      <c r="X87" s="20">
        <f t="shared" si="24"/>
        <v>2.5082</v>
      </c>
      <c r="Y87" s="20">
        <f t="shared" si="25"/>
        <v>103</v>
      </c>
      <c r="Z87" s="15" t="str">
        <f t="shared" si="26"/>
        <v>Papua New Guinea Papuan Languages, nec</v>
      </c>
      <c r="AA87" s="20">
        <f t="shared" si="23"/>
        <v>2.5</v>
      </c>
    </row>
    <row r="88" spans="2:27" x14ac:dyDescent="0.35">
      <c r="B88" s="19">
        <v>83</v>
      </c>
      <c r="C88" s="32" t="s">
        <v>313</v>
      </c>
      <c r="D88" s="32">
        <v>0</v>
      </c>
      <c r="E88" s="32">
        <v>9</v>
      </c>
      <c r="F88" s="32">
        <v>20</v>
      </c>
      <c r="G88" s="17">
        <v>29</v>
      </c>
      <c r="I88" s="32" t="s">
        <v>313</v>
      </c>
      <c r="J88" s="18">
        <f t="shared" si="14"/>
        <v>0</v>
      </c>
      <c r="K88" s="18">
        <f t="shared" si="15"/>
        <v>31.03448275862069</v>
      </c>
      <c r="L88" s="18">
        <f t="shared" si="16"/>
        <v>68.965517241379317</v>
      </c>
      <c r="M88" s="17">
        <f t="shared" si="17"/>
        <v>100</v>
      </c>
      <c r="O88" s="32" t="s">
        <v>313</v>
      </c>
      <c r="P88" s="18">
        <f t="shared" si="18"/>
        <v>0</v>
      </c>
      <c r="Q88" s="18">
        <f t="shared" si="19"/>
        <v>3.7656115980837221E-2</v>
      </c>
      <c r="R88" s="18">
        <f t="shared" si="20"/>
        <v>2.7432584423778564E-2</v>
      </c>
      <c r="S88" s="18">
        <f t="shared" si="21"/>
        <v>2.6652084606583065E-2</v>
      </c>
      <c r="V88" s="19">
        <v>83</v>
      </c>
      <c r="W88" s="15">
        <f t="shared" si="22"/>
        <v>0</v>
      </c>
      <c r="X88" s="20">
        <f t="shared" si="24"/>
        <v>8.3000000000000001E-3</v>
      </c>
      <c r="Y88" s="20">
        <f t="shared" si="25"/>
        <v>198</v>
      </c>
      <c r="Z88" s="15" t="str">
        <f t="shared" si="26"/>
        <v>Javanese</v>
      </c>
      <c r="AA88" s="20">
        <f t="shared" si="23"/>
        <v>2.5</v>
      </c>
    </row>
    <row r="89" spans="2:27" x14ac:dyDescent="0.35">
      <c r="B89" s="19">
        <v>84</v>
      </c>
      <c r="C89" s="32" t="s">
        <v>232</v>
      </c>
      <c r="D89" s="32">
        <v>26</v>
      </c>
      <c r="E89" s="32">
        <v>2.5</v>
      </c>
      <c r="F89" s="32"/>
      <c r="G89" s="17">
        <v>28.5</v>
      </c>
      <c r="I89" s="32" t="s">
        <v>232</v>
      </c>
      <c r="J89" s="18">
        <f t="shared" si="14"/>
        <v>91.228070175438589</v>
      </c>
      <c r="K89" s="18">
        <f t="shared" si="15"/>
        <v>8.7719298245614024</v>
      </c>
      <c r="L89" s="18">
        <f t="shared" si="16"/>
        <v>0</v>
      </c>
      <c r="M89" s="17">
        <f t="shared" si="17"/>
        <v>100</v>
      </c>
      <c r="O89" s="32" t="s">
        <v>232</v>
      </c>
      <c r="P89" s="18">
        <f t="shared" si="18"/>
        <v>0.21661251353828209</v>
      </c>
      <c r="Q89" s="18">
        <f t="shared" si="19"/>
        <v>1.0460032216899229E-2</v>
      </c>
      <c r="R89" s="18">
        <f t="shared" si="20"/>
        <v>0</v>
      </c>
      <c r="S89" s="18">
        <f t="shared" si="21"/>
        <v>2.6192565906469564E-2</v>
      </c>
      <c r="V89" s="19">
        <v>84</v>
      </c>
      <c r="W89" s="15">
        <f t="shared" si="22"/>
        <v>26</v>
      </c>
      <c r="X89" s="20">
        <f t="shared" si="24"/>
        <v>26.008400000000002</v>
      </c>
      <c r="Y89" s="20">
        <f t="shared" si="25"/>
        <v>40</v>
      </c>
      <c r="Z89" s="15" t="str">
        <f t="shared" si="26"/>
        <v>Inadequately dscrbd</v>
      </c>
      <c r="AA89" s="20">
        <f t="shared" si="23"/>
        <v>2.5</v>
      </c>
    </row>
    <row r="90" spans="2:27" x14ac:dyDescent="0.35">
      <c r="B90" s="19">
        <v>85</v>
      </c>
      <c r="C90" s="32" t="s">
        <v>315</v>
      </c>
      <c r="D90" s="32">
        <v>0</v>
      </c>
      <c r="E90" s="32">
        <v>9</v>
      </c>
      <c r="F90" s="32">
        <v>18</v>
      </c>
      <c r="G90" s="17">
        <v>27</v>
      </c>
      <c r="I90" s="32" t="s">
        <v>315</v>
      </c>
      <c r="J90" s="18">
        <f t="shared" si="14"/>
        <v>0</v>
      </c>
      <c r="K90" s="18">
        <f t="shared" si="15"/>
        <v>33.333333333333329</v>
      </c>
      <c r="L90" s="18">
        <f t="shared" si="16"/>
        <v>66.666666666666657</v>
      </c>
      <c r="M90" s="17">
        <f t="shared" si="17"/>
        <v>100</v>
      </c>
      <c r="O90" s="32" t="s">
        <v>315</v>
      </c>
      <c r="P90" s="18">
        <f t="shared" si="18"/>
        <v>0</v>
      </c>
      <c r="Q90" s="18">
        <f t="shared" si="19"/>
        <v>3.7656115980837221E-2</v>
      </c>
      <c r="R90" s="18">
        <f t="shared" si="20"/>
        <v>2.4689325981400709E-2</v>
      </c>
      <c r="S90" s="18">
        <f t="shared" si="21"/>
        <v>2.4814009806129057E-2</v>
      </c>
      <c r="V90" s="19">
        <v>85</v>
      </c>
      <c r="W90" s="15">
        <f t="shared" si="22"/>
        <v>0</v>
      </c>
      <c r="X90" s="20">
        <f t="shared" si="24"/>
        <v>8.5000000000000006E-3</v>
      </c>
      <c r="Y90" s="20">
        <f t="shared" si="25"/>
        <v>197</v>
      </c>
      <c r="Z90" s="15" t="str">
        <f t="shared" si="26"/>
        <v>Chin Zotong</v>
      </c>
      <c r="AA90" s="20">
        <f t="shared" si="23"/>
        <v>2.5</v>
      </c>
    </row>
    <row r="91" spans="2:27" x14ac:dyDescent="0.35">
      <c r="B91" s="19">
        <v>86</v>
      </c>
      <c r="C91" s="32" t="s">
        <v>277</v>
      </c>
      <c r="D91" s="32">
        <v>2.5</v>
      </c>
      <c r="E91" s="32">
        <v>2.5</v>
      </c>
      <c r="F91" s="32">
        <v>22</v>
      </c>
      <c r="G91" s="17">
        <v>27</v>
      </c>
      <c r="I91" s="32" t="s">
        <v>277</v>
      </c>
      <c r="J91" s="18">
        <f t="shared" si="14"/>
        <v>9.2592592592592595</v>
      </c>
      <c r="K91" s="18">
        <f t="shared" si="15"/>
        <v>9.2592592592592595</v>
      </c>
      <c r="L91" s="18">
        <f t="shared" si="16"/>
        <v>81.481481481481481</v>
      </c>
      <c r="M91" s="17">
        <f t="shared" si="17"/>
        <v>100</v>
      </c>
      <c r="O91" s="32" t="s">
        <v>277</v>
      </c>
      <c r="P91" s="18">
        <f t="shared" si="18"/>
        <v>2.0828126301757892E-2</v>
      </c>
      <c r="Q91" s="18">
        <f t="shared" si="19"/>
        <v>1.0460032216899229E-2</v>
      </c>
      <c r="R91" s="18">
        <f t="shared" si="20"/>
        <v>3.0175842866156419E-2</v>
      </c>
      <c r="S91" s="18">
        <f t="shared" si="21"/>
        <v>2.4814009806129057E-2</v>
      </c>
      <c r="V91" s="19">
        <v>86</v>
      </c>
      <c r="W91" s="15">
        <f t="shared" si="22"/>
        <v>2.5</v>
      </c>
      <c r="X91" s="20">
        <f t="shared" si="24"/>
        <v>2.5085999999999999</v>
      </c>
      <c r="Y91" s="20">
        <f t="shared" si="25"/>
        <v>102</v>
      </c>
      <c r="Z91" s="15" t="str">
        <f t="shared" si="26"/>
        <v>Chin Senthang</v>
      </c>
      <c r="AA91" s="20">
        <f t="shared" si="23"/>
        <v>2.5</v>
      </c>
    </row>
    <row r="92" spans="2:27" x14ac:dyDescent="0.35">
      <c r="B92" s="19">
        <v>87</v>
      </c>
      <c r="C92" s="32" t="s">
        <v>500</v>
      </c>
      <c r="D92" s="32">
        <v>24</v>
      </c>
      <c r="E92" s="32">
        <v>0</v>
      </c>
      <c r="F92" s="32">
        <v>2.5</v>
      </c>
      <c r="G92" s="17">
        <v>26.5</v>
      </c>
      <c r="I92" s="32" t="s">
        <v>500</v>
      </c>
      <c r="J92" s="18">
        <f t="shared" si="14"/>
        <v>90.566037735849065</v>
      </c>
      <c r="K92" s="18">
        <f t="shared" si="15"/>
        <v>0</v>
      </c>
      <c r="L92" s="18">
        <f t="shared" si="16"/>
        <v>9.433962264150944</v>
      </c>
      <c r="M92" s="17">
        <f t="shared" si="17"/>
        <v>100</v>
      </c>
      <c r="O92" s="32" t="s">
        <v>501</v>
      </c>
      <c r="P92" s="18">
        <f t="shared" si="18"/>
        <v>0.1999500124968758</v>
      </c>
      <c r="Q92" s="18">
        <f t="shared" si="19"/>
        <v>0</v>
      </c>
      <c r="R92" s="18">
        <f t="shared" si="20"/>
        <v>3.4290730529723205E-3</v>
      </c>
      <c r="S92" s="18">
        <f t="shared" si="21"/>
        <v>2.435449110601556E-2</v>
      </c>
      <c r="V92" s="19">
        <v>87</v>
      </c>
      <c r="W92" s="15">
        <f t="shared" si="22"/>
        <v>24</v>
      </c>
      <c r="X92" s="20">
        <f t="shared" si="24"/>
        <v>24.008700000000001</v>
      </c>
      <c r="Y92" s="20">
        <f t="shared" si="25"/>
        <v>42</v>
      </c>
      <c r="Z92" s="15" t="str">
        <f t="shared" si="26"/>
        <v>Chin Mara</v>
      </c>
      <c r="AA92" s="20">
        <f t="shared" si="23"/>
        <v>2.5</v>
      </c>
    </row>
    <row r="93" spans="2:27" x14ac:dyDescent="0.35">
      <c r="B93" s="19">
        <v>88</v>
      </c>
      <c r="C93" s="32" t="s">
        <v>331</v>
      </c>
      <c r="D93" s="32"/>
      <c r="E93" s="32">
        <v>11</v>
      </c>
      <c r="F93" s="32">
        <v>14</v>
      </c>
      <c r="G93" s="17">
        <v>25</v>
      </c>
      <c r="I93" s="32" t="s">
        <v>331</v>
      </c>
      <c r="J93" s="18">
        <f t="shared" si="14"/>
        <v>0</v>
      </c>
      <c r="K93" s="18">
        <f t="shared" si="15"/>
        <v>44</v>
      </c>
      <c r="L93" s="18">
        <f t="shared" si="16"/>
        <v>56.000000000000007</v>
      </c>
      <c r="M93" s="17">
        <f t="shared" si="17"/>
        <v>100</v>
      </c>
      <c r="O93" s="32" t="s">
        <v>331</v>
      </c>
      <c r="P93" s="18">
        <f t="shared" si="18"/>
        <v>0</v>
      </c>
      <c r="Q93" s="18">
        <f t="shared" si="19"/>
        <v>4.6024141754356603E-2</v>
      </c>
      <c r="R93" s="18">
        <f t="shared" si="20"/>
        <v>1.9202809096644995E-2</v>
      </c>
      <c r="S93" s="18">
        <f t="shared" si="21"/>
        <v>2.2975935005675054E-2</v>
      </c>
      <c r="V93" s="19">
        <v>88</v>
      </c>
      <c r="W93" s="15">
        <f t="shared" si="22"/>
        <v>0</v>
      </c>
      <c r="X93" s="20">
        <f t="shared" si="24"/>
        <v>8.8000000000000005E-3</v>
      </c>
      <c r="Y93" s="20">
        <f t="shared" si="25"/>
        <v>196</v>
      </c>
      <c r="Z93" s="15" t="str">
        <f t="shared" si="26"/>
        <v>Balochi</v>
      </c>
      <c r="AA93" s="20">
        <f t="shared" si="23"/>
        <v>2.5</v>
      </c>
    </row>
    <row r="94" spans="2:27" x14ac:dyDescent="0.35">
      <c r="B94" s="19">
        <v>89</v>
      </c>
      <c r="C94" s="32" t="s">
        <v>248</v>
      </c>
      <c r="D94" s="32">
        <v>18</v>
      </c>
      <c r="E94" s="32">
        <v>6</v>
      </c>
      <c r="F94" s="32"/>
      <c r="G94" s="17">
        <v>24</v>
      </c>
      <c r="I94" s="32" t="s">
        <v>248</v>
      </c>
      <c r="J94" s="18">
        <f t="shared" si="14"/>
        <v>75</v>
      </c>
      <c r="K94" s="18">
        <f t="shared" si="15"/>
        <v>25</v>
      </c>
      <c r="L94" s="18">
        <f t="shared" si="16"/>
        <v>0</v>
      </c>
      <c r="M94" s="17">
        <f t="shared" si="17"/>
        <v>100</v>
      </c>
      <c r="O94" s="32" t="s">
        <v>248</v>
      </c>
      <c r="P94" s="18">
        <f t="shared" si="18"/>
        <v>0.14996250937265682</v>
      </c>
      <c r="Q94" s="18">
        <f t="shared" si="19"/>
        <v>2.5104077320558148E-2</v>
      </c>
      <c r="R94" s="18">
        <f t="shared" si="20"/>
        <v>0</v>
      </c>
      <c r="S94" s="18">
        <f t="shared" si="21"/>
        <v>2.2056897605448055E-2</v>
      </c>
      <c r="V94" s="19">
        <v>89</v>
      </c>
      <c r="W94" s="15">
        <f t="shared" si="22"/>
        <v>18</v>
      </c>
      <c r="X94" s="20">
        <f t="shared" si="24"/>
        <v>18.008900000000001</v>
      </c>
      <c r="Y94" s="20">
        <f t="shared" si="25"/>
        <v>48</v>
      </c>
      <c r="Z94" s="15" t="str">
        <f t="shared" si="26"/>
        <v>Afar</v>
      </c>
      <c r="AA94" s="20">
        <f t="shared" si="23"/>
        <v>2.5</v>
      </c>
    </row>
    <row r="95" spans="2:27" x14ac:dyDescent="0.35">
      <c r="B95" s="19">
        <v>90</v>
      </c>
      <c r="C95" s="32" t="s">
        <v>346</v>
      </c>
      <c r="D95" s="32"/>
      <c r="E95" s="32">
        <v>2.5</v>
      </c>
      <c r="F95" s="32">
        <v>21</v>
      </c>
      <c r="G95" s="17">
        <v>23.5</v>
      </c>
      <c r="I95" s="32" t="s">
        <v>346</v>
      </c>
      <c r="J95" s="18">
        <f t="shared" si="14"/>
        <v>0</v>
      </c>
      <c r="K95" s="18">
        <f t="shared" si="15"/>
        <v>10.638297872340425</v>
      </c>
      <c r="L95" s="18">
        <f t="shared" si="16"/>
        <v>89.361702127659569</v>
      </c>
      <c r="M95" s="17">
        <f t="shared" si="17"/>
        <v>100</v>
      </c>
      <c r="O95" s="32" t="s">
        <v>346</v>
      </c>
      <c r="P95" s="18">
        <f t="shared" si="18"/>
        <v>0</v>
      </c>
      <c r="Q95" s="18">
        <f t="shared" si="19"/>
        <v>1.0460032216899229E-2</v>
      </c>
      <c r="R95" s="18">
        <f t="shared" si="20"/>
        <v>2.8804213644967491E-2</v>
      </c>
      <c r="S95" s="18">
        <f t="shared" si="21"/>
        <v>2.1597378905334554E-2</v>
      </c>
      <c r="V95" s="19">
        <v>90</v>
      </c>
      <c r="W95" s="15">
        <f t="shared" si="22"/>
        <v>0</v>
      </c>
      <c r="X95" s="20">
        <f t="shared" si="24"/>
        <v>9.0000000000000011E-3</v>
      </c>
      <c r="Y95" s="20">
        <f t="shared" si="25"/>
        <v>195</v>
      </c>
      <c r="Z95" s="15" t="str">
        <f t="shared" si="26"/>
        <v>Timorese</v>
      </c>
      <c r="AA95" s="20">
        <f t="shared" si="23"/>
        <v>2.5</v>
      </c>
    </row>
    <row r="96" spans="2:27" x14ac:dyDescent="0.35">
      <c r="B96" s="19">
        <v>91</v>
      </c>
      <c r="C96" s="32" t="s">
        <v>376</v>
      </c>
      <c r="D96" s="32"/>
      <c r="E96" s="32">
        <v>2.5</v>
      </c>
      <c r="F96" s="32">
        <v>20</v>
      </c>
      <c r="G96" s="17">
        <v>22.5</v>
      </c>
      <c r="I96" s="32" t="s">
        <v>376</v>
      </c>
      <c r="J96" s="18">
        <f t="shared" si="14"/>
        <v>0</v>
      </c>
      <c r="K96" s="18">
        <f t="shared" si="15"/>
        <v>11.111111111111111</v>
      </c>
      <c r="L96" s="18">
        <f t="shared" si="16"/>
        <v>88.888888888888886</v>
      </c>
      <c r="M96" s="17">
        <f t="shared" si="17"/>
        <v>100</v>
      </c>
      <c r="O96" s="32" t="s">
        <v>376</v>
      </c>
      <c r="P96" s="18">
        <f t="shared" si="18"/>
        <v>0</v>
      </c>
      <c r="Q96" s="18">
        <f t="shared" si="19"/>
        <v>1.0460032216899229E-2</v>
      </c>
      <c r="R96" s="18">
        <f t="shared" si="20"/>
        <v>2.7432584423778564E-2</v>
      </c>
      <c r="S96" s="18">
        <f t="shared" si="21"/>
        <v>2.0678341505107549E-2</v>
      </c>
      <c r="V96" s="19">
        <v>91</v>
      </c>
      <c r="W96" s="15">
        <f t="shared" si="22"/>
        <v>0</v>
      </c>
      <c r="X96" s="20">
        <f t="shared" si="24"/>
        <v>9.1000000000000004E-3</v>
      </c>
      <c r="Y96" s="20">
        <f t="shared" si="25"/>
        <v>194</v>
      </c>
      <c r="Z96" s="15" t="str">
        <f t="shared" si="26"/>
        <v>Other Eastern Asian Languages, nec</v>
      </c>
      <c r="AA96" s="20">
        <f t="shared" si="23"/>
        <v>2.5</v>
      </c>
    </row>
    <row r="97" spans="2:27" x14ac:dyDescent="0.35">
      <c r="B97" s="19">
        <v>92</v>
      </c>
      <c r="C97" s="32" t="s">
        <v>373</v>
      </c>
      <c r="D97" s="32"/>
      <c r="E97" s="32">
        <v>2.5</v>
      </c>
      <c r="F97" s="32">
        <v>20</v>
      </c>
      <c r="G97" s="17">
        <v>22.5</v>
      </c>
      <c r="I97" s="32" t="s">
        <v>373</v>
      </c>
      <c r="J97" s="18">
        <f t="shared" si="14"/>
        <v>0</v>
      </c>
      <c r="K97" s="18">
        <f t="shared" si="15"/>
        <v>11.111111111111111</v>
      </c>
      <c r="L97" s="18">
        <f t="shared" si="16"/>
        <v>88.888888888888886</v>
      </c>
      <c r="M97" s="17">
        <f t="shared" si="17"/>
        <v>100</v>
      </c>
      <c r="O97" s="32" t="s">
        <v>373</v>
      </c>
      <c r="P97" s="18">
        <f t="shared" si="18"/>
        <v>0</v>
      </c>
      <c r="Q97" s="18">
        <f t="shared" si="19"/>
        <v>1.0460032216899229E-2</v>
      </c>
      <c r="R97" s="18">
        <f t="shared" si="20"/>
        <v>2.7432584423778564E-2</v>
      </c>
      <c r="S97" s="18">
        <f t="shared" si="21"/>
        <v>2.0678341505107549E-2</v>
      </c>
      <c r="V97" s="19">
        <v>92</v>
      </c>
      <c r="W97" s="15">
        <f t="shared" si="22"/>
        <v>0</v>
      </c>
      <c r="X97" s="20">
        <f t="shared" si="24"/>
        <v>9.1999999999999998E-3</v>
      </c>
      <c r="Y97" s="20">
        <f t="shared" si="25"/>
        <v>193</v>
      </c>
      <c r="Z97" s="15" t="str">
        <f t="shared" si="26"/>
        <v>Kurdish (Sorani)</v>
      </c>
      <c r="AA97" s="20">
        <f t="shared" si="23"/>
        <v>2.5</v>
      </c>
    </row>
    <row r="98" spans="2:27" x14ac:dyDescent="0.35">
      <c r="B98" s="19">
        <v>93</v>
      </c>
      <c r="C98" s="32" t="s">
        <v>252</v>
      </c>
      <c r="D98" s="32">
        <v>20</v>
      </c>
      <c r="E98" s="32">
        <v>2.5</v>
      </c>
      <c r="F98" s="32"/>
      <c r="G98" s="17">
        <v>22.5</v>
      </c>
      <c r="I98" s="32" t="s">
        <v>252</v>
      </c>
      <c r="J98" s="18">
        <f t="shared" si="14"/>
        <v>88.888888888888886</v>
      </c>
      <c r="K98" s="18">
        <f t="shared" si="15"/>
        <v>11.111111111111111</v>
      </c>
      <c r="L98" s="18">
        <f t="shared" si="16"/>
        <v>0</v>
      </c>
      <c r="M98" s="17">
        <f t="shared" si="17"/>
        <v>100</v>
      </c>
      <c r="O98" s="32" t="s">
        <v>252</v>
      </c>
      <c r="P98" s="18">
        <f t="shared" si="18"/>
        <v>0.16662501041406313</v>
      </c>
      <c r="Q98" s="18">
        <f t="shared" si="19"/>
        <v>1.0460032216899229E-2</v>
      </c>
      <c r="R98" s="18">
        <f t="shared" si="20"/>
        <v>0</v>
      </c>
      <c r="S98" s="18">
        <f t="shared" si="21"/>
        <v>2.0678341505107549E-2</v>
      </c>
      <c r="V98" s="19">
        <v>93</v>
      </c>
      <c r="W98" s="15">
        <f t="shared" si="22"/>
        <v>20</v>
      </c>
      <c r="X98" s="20">
        <f t="shared" si="24"/>
        <v>20.0093</v>
      </c>
      <c r="Y98" s="20">
        <f t="shared" si="25"/>
        <v>45</v>
      </c>
      <c r="Z98" s="15" t="str">
        <f t="shared" si="26"/>
        <v>Hakka</v>
      </c>
      <c r="AA98" s="20">
        <f t="shared" si="23"/>
        <v>2.5</v>
      </c>
    </row>
    <row r="99" spans="2:27" x14ac:dyDescent="0.35">
      <c r="B99" s="19">
        <v>94</v>
      </c>
      <c r="C99" s="32" t="s">
        <v>272</v>
      </c>
      <c r="D99" s="32">
        <v>2.5</v>
      </c>
      <c r="E99" s="32">
        <v>10</v>
      </c>
      <c r="F99" s="32">
        <v>9</v>
      </c>
      <c r="G99" s="17">
        <v>21.5</v>
      </c>
      <c r="I99" s="32" t="s">
        <v>272</v>
      </c>
      <c r="J99" s="18">
        <f t="shared" si="14"/>
        <v>11.627906976744185</v>
      </c>
      <c r="K99" s="18">
        <f t="shared" si="15"/>
        <v>46.511627906976742</v>
      </c>
      <c r="L99" s="18">
        <f t="shared" si="16"/>
        <v>41.860465116279073</v>
      </c>
      <c r="M99" s="17">
        <f t="shared" si="17"/>
        <v>100</v>
      </c>
      <c r="O99" s="32" t="s">
        <v>272</v>
      </c>
      <c r="P99" s="18">
        <f t="shared" si="18"/>
        <v>2.0828126301757892E-2</v>
      </c>
      <c r="Q99" s="18">
        <f t="shared" si="19"/>
        <v>4.1840128867596915E-2</v>
      </c>
      <c r="R99" s="18">
        <f t="shared" si="20"/>
        <v>1.2344662990700354E-2</v>
      </c>
      <c r="S99" s="18">
        <f t="shared" si="21"/>
        <v>1.9759304104880547E-2</v>
      </c>
      <c r="V99" s="19">
        <v>94</v>
      </c>
      <c r="W99" s="15">
        <f t="shared" si="22"/>
        <v>2.5</v>
      </c>
      <c r="X99" s="20">
        <f t="shared" si="24"/>
        <v>2.5093999999999999</v>
      </c>
      <c r="Y99" s="20">
        <f t="shared" si="25"/>
        <v>101</v>
      </c>
      <c r="Z99" s="15" t="str">
        <f t="shared" si="26"/>
        <v>Burmese &amp; Related L., nec</v>
      </c>
      <c r="AA99" s="20">
        <f t="shared" si="23"/>
        <v>2.5</v>
      </c>
    </row>
    <row r="100" spans="2:27" x14ac:dyDescent="0.35">
      <c r="B100" s="19">
        <v>95</v>
      </c>
      <c r="C100" s="32" t="s">
        <v>229</v>
      </c>
      <c r="D100" s="32">
        <v>15</v>
      </c>
      <c r="E100" s="32">
        <v>5</v>
      </c>
      <c r="F100" s="32"/>
      <c r="G100" s="17">
        <v>20</v>
      </c>
      <c r="I100" s="32" t="s">
        <v>229</v>
      </c>
      <c r="J100" s="18">
        <f t="shared" si="14"/>
        <v>75</v>
      </c>
      <c r="K100" s="18">
        <f t="shared" si="15"/>
        <v>25</v>
      </c>
      <c r="L100" s="18">
        <f t="shared" si="16"/>
        <v>0</v>
      </c>
      <c r="M100" s="17">
        <f t="shared" si="17"/>
        <v>100</v>
      </c>
      <c r="O100" s="32" t="s">
        <v>229</v>
      </c>
      <c r="P100" s="18">
        <f t="shared" si="18"/>
        <v>0.12496875781054737</v>
      </c>
      <c r="Q100" s="18">
        <f t="shared" si="19"/>
        <v>2.0920064433798458E-2</v>
      </c>
      <c r="R100" s="18">
        <f t="shared" si="20"/>
        <v>0</v>
      </c>
      <c r="S100" s="18">
        <f t="shared" si="21"/>
        <v>1.8380748004540044E-2</v>
      </c>
      <c r="V100" s="19">
        <v>95</v>
      </c>
      <c r="W100" s="15">
        <f t="shared" si="22"/>
        <v>15</v>
      </c>
      <c r="X100" s="20">
        <f t="shared" si="24"/>
        <v>15.009499999999999</v>
      </c>
      <c r="Y100" s="20">
        <f t="shared" si="25"/>
        <v>50</v>
      </c>
      <c r="Z100" s="15" t="str">
        <f t="shared" si="26"/>
        <v>Other SE Asian Langs.</v>
      </c>
      <c r="AA100" s="20">
        <f t="shared" si="23"/>
        <v>2.5</v>
      </c>
    </row>
    <row r="101" spans="2:27" x14ac:dyDescent="0.35">
      <c r="B101" s="19">
        <v>96</v>
      </c>
      <c r="C101" s="32" t="s">
        <v>228</v>
      </c>
      <c r="D101" s="32">
        <v>19</v>
      </c>
      <c r="E101" s="32">
        <v>0</v>
      </c>
      <c r="F101" s="32">
        <v>0</v>
      </c>
      <c r="G101" s="17">
        <v>19</v>
      </c>
      <c r="I101" s="32" t="s">
        <v>228</v>
      </c>
      <c r="J101" s="18">
        <f t="shared" si="14"/>
        <v>100</v>
      </c>
      <c r="K101" s="18">
        <f t="shared" si="15"/>
        <v>0</v>
      </c>
      <c r="L101" s="18">
        <f t="shared" si="16"/>
        <v>0</v>
      </c>
      <c r="M101" s="17">
        <f t="shared" si="17"/>
        <v>100</v>
      </c>
      <c r="O101" s="32" t="s">
        <v>228</v>
      </c>
      <c r="P101" s="18">
        <f t="shared" si="18"/>
        <v>0.15829375989336</v>
      </c>
      <c r="Q101" s="18">
        <f t="shared" si="19"/>
        <v>0</v>
      </c>
      <c r="R101" s="18">
        <f t="shared" si="20"/>
        <v>0</v>
      </c>
      <c r="S101" s="18">
        <f t="shared" si="21"/>
        <v>1.7461710604313042E-2</v>
      </c>
      <c r="V101" s="19">
        <v>96</v>
      </c>
      <c r="W101" s="15">
        <f t="shared" si="22"/>
        <v>19</v>
      </c>
      <c r="X101" s="20">
        <f t="shared" si="24"/>
        <v>19.009599999999999</v>
      </c>
      <c r="Y101" s="20">
        <f t="shared" si="25"/>
        <v>46</v>
      </c>
      <c r="Z101" s="15" t="str">
        <f t="shared" si="26"/>
        <v>Estonian</v>
      </c>
      <c r="AA101" s="20">
        <f t="shared" si="23"/>
        <v>2.5</v>
      </c>
    </row>
    <row r="102" spans="2:27" x14ac:dyDescent="0.35">
      <c r="B102" s="19">
        <v>97</v>
      </c>
      <c r="C102" s="32" t="s">
        <v>222</v>
      </c>
      <c r="D102" s="32">
        <v>14</v>
      </c>
      <c r="E102" s="32">
        <v>2.5</v>
      </c>
      <c r="F102" s="32">
        <v>2.5</v>
      </c>
      <c r="G102" s="17">
        <v>19</v>
      </c>
      <c r="I102" s="32" t="s">
        <v>222</v>
      </c>
      <c r="J102" s="18">
        <f t="shared" si="14"/>
        <v>73.68421052631578</v>
      </c>
      <c r="K102" s="18">
        <f t="shared" si="15"/>
        <v>13.157894736842104</v>
      </c>
      <c r="L102" s="18">
        <f t="shared" si="16"/>
        <v>13.157894736842104</v>
      </c>
      <c r="M102" s="17">
        <f t="shared" si="17"/>
        <v>100</v>
      </c>
      <c r="O102" s="32" t="s">
        <v>222</v>
      </c>
      <c r="P102" s="18">
        <f t="shared" si="18"/>
        <v>0.11663750728984422</v>
      </c>
      <c r="Q102" s="18">
        <f t="shared" si="19"/>
        <v>1.0460032216899229E-2</v>
      </c>
      <c r="R102" s="18">
        <f t="shared" si="20"/>
        <v>3.4290730529723205E-3</v>
      </c>
      <c r="S102" s="18">
        <f t="shared" si="21"/>
        <v>1.7461710604313042E-2</v>
      </c>
      <c r="V102" s="19">
        <v>97</v>
      </c>
      <c r="W102" s="15">
        <f t="shared" si="22"/>
        <v>14</v>
      </c>
      <c r="X102" s="20">
        <f t="shared" si="24"/>
        <v>14.0097</v>
      </c>
      <c r="Y102" s="20">
        <f t="shared" si="25"/>
        <v>52</v>
      </c>
      <c r="Z102" s="15" t="str">
        <f t="shared" si="26"/>
        <v>Kinyarwanda</v>
      </c>
      <c r="AA102" s="20">
        <f t="shared" si="23"/>
        <v>2.5</v>
      </c>
    </row>
    <row r="103" spans="2:27" x14ac:dyDescent="0.35">
      <c r="B103" s="19">
        <v>98</v>
      </c>
      <c r="C103" s="32" t="s">
        <v>344</v>
      </c>
      <c r="D103" s="32"/>
      <c r="E103" s="32">
        <v>2.5</v>
      </c>
      <c r="F103" s="32">
        <v>16</v>
      </c>
      <c r="G103" s="17">
        <v>18.5</v>
      </c>
      <c r="I103" s="32" t="s">
        <v>344</v>
      </c>
      <c r="J103" s="18">
        <f t="shared" si="14"/>
        <v>0</v>
      </c>
      <c r="K103" s="18">
        <f t="shared" si="15"/>
        <v>13.513513513513514</v>
      </c>
      <c r="L103" s="18">
        <f t="shared" si="16"/>
        <v>86.486486486486484</v>
      </c>
      <c r="M103" s="17">
        <f t="shared" si="17"/>
        <v>100</v>
      </c>
      <c r="O103" s="32" t="s">
        <v>344</v>
      </c>
      <c r="P103" s="18">
        <f t="shared" si="18"/>
        <v>0</v>
      </c>
      <c r="Q103" s="18">
        <f t="shared" si="19"/>
        <v>1.0460032216899229E-2</v>
      </c>
      <c r="R103" s="18">
        <f t="shared" si="20"/>
        <v>2.194606753902285E-2</v>
      </c>
      <c r="S103" s="18">
        <f t="shared" si="21"/>
        <v>1.7002191904199541E-2</v>
      </c>
      <c r="V103" s="19">
        <v>98</v>
      </c>
      <c r="W103" s="15">
        <f t="shared" si="22"/>
        <v>0</v>
      </c>
      <c r="X103" s="20">
        <f t="shared" si="24"/>
        <v>9.7999999999999997E-3</v>
      </c>
      <c r="Y103" s="20">
        <f t="shared" si="25"/>
        <v>192</v>
      </c>
      <c r="Z103" s="15" t="str">
        <f t="shared" si="26"/>
        <v>Luganda / Ganda</v>
      </c>
      <c r="AA103" s="20">
        <f t="shared" si="23"/>
        <v>2.5</v>
      </c>
    </row>
    <row r="104" spans="2:27" x14ac:dyDescent="0.35">
      <c r="B104" s="19">
        <v>99</v>
      </c>
      <c r="C104" s="32" t="s">
        <v>244</v>
      </c>
      <c r="D104" s="32">
        <v>10</v>
      </c>
      <c r="E104" s="32">
        <v>8</v>
      </c>
      <c r="F104" s="32"/>
      <c r="G104" s="17">
        <v>18</v>
      </c>
      <c r="I104" s="32" t="s">
        <v>244</v>
      </c>
      <c r="J104" s="18">
        <f t="shared" si="14"/>
        <v>55.555555555555557</v>
      </c>
      <c r="K104" s="18">
        <f t="shared" si="15"/>
        <v>44.444444444444443</v>
      </c>
      <c r="L104" s="18">
        <f t="shared" si="16"/>
        <v>0</v>
      </c>
      <c r="M104" s="17">
        <f t="shared" si="17"/>
        <v>100</v>
      </c>
      <c r="O104" s="32" t="s">
        <v>244</v>
      </c>
      <c r="P104" s="18">
        <f t="shared" si="18"/>
        <v>8.3312505207031567E-2</v>
      </c>
      <c r="Q104" s="18">
        <f t="shared" si="19"/>
        <v>3.3472103094077527E-2</v>
      </c>
      <c r="R104" s="18">
        <f t="shared" si="20"/>
        <v>0</v>
      </c>
      <c r="S104" s="18">
        <f t="shared" si="21"/>
        <v>1.6542673204086041E-2</v>
      </c>
      <c r="V104" s="19">
        <v>99</v>
      </c>
      <c r="W104" s="15">
        <f t="shared" si="22"/>
        <v>10</v>
      </c>
      <c r="X104" s="20">
        <f t="shared" si="24"/>
        <v>10.0099</v>
      </c>
      <c r="Y104" s="20">
        <f t="shared" si="25"/>
        <v>58</v>
      </c>
      <c r="Z104" s="15" t="str">
        <f t="shared" si="26"/>
        <v>Afghan</v>
      </c>
      <c r="AA104" s="20">
        <f t="shared" si="23"/>
        <v>2.5</v>
      </c>
    </row>
    <row r="105" spans="2:27" x14ac:dyDescent="0.35">
      <c r="B105" s="19">
        <v>100</v>
      </c>
      <c r="C105" s="32" t="s">
        <v>502</v>
      </c>
      <c r="D105" s="32">
        <v>5</v>
      </c>
      <c r="E105" s="32">
        <v>2.5</v>
      </c>
      <c r="F105" s="32">
        <v>9</v>
      </c>
      <c r="G105" s="17">
        <v>16.5</v>
      </c>
      <c r="I105" s="32" t="s">
        <v>501</v>
      </c>
      <c r="J105" s="18">
        <f t="shared" si="14"/>
        <v>30.303030303030305</v>
      </c>
      <c r="K105" s="18">
        <f t="shared" si="15"/>
        <v>15.151515151515152</v>
      </c>
      <c r="L105" s="18">
        <f t="shared" si="16"/>
        <v>54.54545454545454</v>
      </c>
      <c r="M105" s="17">
        <f t="shared" si="17"/>
        <v>100</v>
      </c>
      <c r="O105" s="32" t="s">
        <v>501</v>
      </c>
      <c r="P105" s="18">
        <f t="shared" si="18"/>
        <v>4.1656252603515784E-2</v>
      </c>
      <c r="Q105" s="18">
        <f t="shared" si="19"/>
        <v>1.0460032216899229E-2</v>
      </c>
      <c r="R105" s="18">
        <f t="shared" si="20"/>
        <v>1.2344662990700354E-2</v>
      </c>
      <c r="S105" s="18">
        <f t="shared" si="21"/>
        <v>1.5164117103745538E-2</v>
      </c>
      <c r="V105" s="19">
        <v>100</v>
      </c>
      <c r="W105" s="15">
        <f t="shared" si="22"/>
        <v>5</v>
      </c>
      <c r="X105" s="20">
        <f t="shared" si="24"/>
        <v>5.01</v>
      </c>
      <c r="Y105" s="20">
        <f t="shared" si="25"/>
        <v>72</v>
      </c>
      <c r="Z105" s="15" t="str">
        <f t="shared" si="26"/>
        <v>Uzbek</v>
      </c>
      <c r="AA105" s="20">
        <f t="shared" si="23"/>
        <v>2.5</v>
      </c>
    </row>
    <row r="106" spans="2:27" x14ac:dyDescent="0.35">
      <c r="B106" s="19">
        <v>101</v>
      </c>
      <c r="C106" s="32" t="s">
        <v>250</v>
      </c>
      <c r="D106" s="32">
        <v>13</v>
      </c>
      <c r="E106" s="32">
        <v>2.5</v>
      </c>
      <c r="F106" s="32"/>
      <c r="G106" s="17">
        <v>15.5</v>
      </c>
      <c r="I106" s="32" t="s">
        <v>250</v>
      </c>
      <c r="J106" s="18">
        <f t="shared" si="14"/>
        <v>83.870967741935488</v>
      </c>
      <c r="K106" s="18">
        <f t="shared" si="15"/>
        <v>16.129032258064516</v>
      </c>
      <c r="L106" s="18">
        <f t="shared" si="16"/>
        <v>0</v>
      </c>
      <c r="M106" s="17">
        <f t="shared" si="17"/>
        <v>100</v>
      </c>
      <c r="O106" s="32" t="s">
        <v>250</v>
      </c>
      <c r="P106" s="18">
        <f t="shared" si="18"/>
        <v>0.10830625676914105</v>
      </c>
      <c r="Q106" s="18">
        <f t="shared" si="19"/>
        <v>1.0460032216899229E-2</v>
      </c>
      <c r="R106" s="18">
        <f t="shared" si="20"/>
        <v>0</v>
      </c>
      <c r="S106" s="18">
        <f t="shared" si="21"/>
        <v>1.4245079703518534E-2</v>
      </c>
      <c r="V106" s="19">
        <v>101</v>
      </c>
      <c r="W106" s="15">
        <f t="shared" si="22"/>
        <v>13</v>
      </c>
      <c r="X106" s="20">
        <f t="shared" si="24"/>
        <v>13.0101</v>
      </c>
      <c r="Y106" s="20">
        <f t="shared" si="25"/>
        <v>54</v>
      </c>
      <c r="Z106" s="15" t="str">
        <f t="shared" si="26"/>
        <v>Swedish</v>
      </c>
      <c r="AA106" s="20">
        <f t="shared" si="23"/>
        <v>2.5</v>
      </c>
    </row>
    <row r="107" spans="2:27" x14ac:dyDescent="0.35">
      <c r="B107" s="19">
        <v>102</v>
      </c>
      <c r="C107" s="32" t="s">
        <v>261</v>
      </c>
      <c r="D107" s="32">
        <v>2.5</v>
      </c>
      <c r="E107" s="32">
        <v>2.5</v>
      </c>
      <c r="F107" s="32">
        <v>10</v>
      </c>
      <c r="G107" s="17">
        <v>15</v>
      </c>
      <c r="I107" s="32" t="s">
        <v>261</v>
      </c>
      <c r="J107" s="18">
        <f t="shared" si="14"/>
        <v>16.666666666666664</v>
      </c>
      <c r="K107" s="18">
        <f t="shared" si="15"/>
        <v>16.666666666666664</v>
      </c>
      <c r="L107" s="18">
        <f t="shared" si="16"/>
        <v>66.666666666666657</v>
      </c>
      <c r="M107" s="17">
        <f t="shared" si="17"/>
        <v>100</v>
      </c>
      <c r="O107" s="32" t="s">
        <v>261</v>
      </c>
      <c r="P107" s="18">
        <f t="shared" si="18"/>
        <v>2.0828126301757892E-2</v>
      </c>
      <c r="Q107" s="18">
        <f t="shared" si="19"/>
        <v>1.0460032216899229E-2</v>
      </c>
      <c r="R107" s="18">
        <f t="shared" si="20"/>
        <v>1.3716292211889282E-2</v>
      </c>
      <c r="S107" s="18">
        <f t="shared" si="21"/>
        <v>1.3785561003405033E-2</v>
      </c>
      <c r="V107" s="19">
        <v>102</v>
      </c>
      <c r="W107" s="15">
        <f t="shared" si="22"/>
        <v>2.5</v>
      </c>
      <c r="X107" s="20">
        <f t="shared" si="24"/>
        <v>2.5102000000000002</v>
      </c>
      <c r="Y107" s="20">
        <f t="shared" si="25"/>
        <v>100</v>
      </c>
      <c r="Z107" s="15" t="str">
        <f t="shared" si="26"/>
        <v>Yoruba</v>
      </c>
      <c r="AA107" s="20">
        <f t="shared" si="23"/>
        <v>2.5</v>
      </c>
    </row>
    <row r="108" spans="2:27" x14ac:dyDescent="0.35">
      <c r="B108" s="19">
        <v>103</v>
      </c>
      <c r="C108" s="32" t="s">
        <v>256</v>
      </c>
      <c r="D108" s="32">
        <v>14</v>
      </c>
      <c r="E108" s="32"/>
      <c r="F108" s="32"/>
      <c r="G108" s="17">
        <v>14</v>
      </c>
      <c r="I108" s="32" t="s">
        <v>256</v>
      </c>
      <c r="J108" s="18">
        <f t="shared" si="14"/>
        <v>100</v>
      </c>
      <c r="K108" s="18">
        <f t="shared" si="15"/>
        <v>0</v>
      </c>
      <c r="L108" s="18">
        <f t="shared" si="16"/>
        <v>0</v>
      </c>
      <c r="M108" s="17">
        <f t="shared" si="17"/>
        <v>100</v>
      </c>
      <c r="O108" s="32" t="s">
        <v>256</v>
      </c>
      <c r="P108" s="18">
        <f t="shared" si="18"/>
        <v>0.11663750728984422</v>
      </c>
      <c r="Q108" s="18">
        <f t="shared" si="19"/>
        <v>0</v>
      </c>
      <c r="R108" s="18">
        <f t="shared" si="20"/>
        <v>0</v>
      </c>
      <c r="S108" s="18">
        <f t="shared" si="21"/>
        <v>1.286652360317803E-2</v>
      </c>
      <c r="V108" s="19">
        <v>103</v>
      </c>
      <c r="W108" s="15">
        <f t="shared" si="22"/>
        <v>14</v>
      </c>
      <c r="X108" s="20">
        <f t="shared" si="24"/>
        <v>14.010300000000001</v>
      </c>
      <c r="Y108" s="20">
        <f t="shared" si="25"/>
        <v>51</v>
      </c>
      <c r="Z108" s="15" t="str">
        <f t="shared" si="26"/>
        <v>Serbian</v>
      </c>
      <c r="AA108" s="20">
        <f t="shared" si="23"/>
        <v>2.5</v>
      </c>
    </row>
    <row r="109" spans="2:27" x14ac:dyDescent="0.35">
      <c r="B109" s="19">
        <v>104</v>
      </c>
      <c r="C109" s="32" t="s">
        <v>335</v>
      </c>
      <c r="D109" s="32"/>
      <c r="E109" s="32">
        <v>5</v>
      </c>
      <c r="F109" s="32">
        <v>9</v>
      </c>
      <c r="G109" s="17">
        <v>14</v>
      </c>
      <c r="I109" s="32" t="s">
        <v>335</v>
      </c>
      <c r="J109" s="18">
        <f t="shared" si="14"/>
        <v>0</v>
      </c>
      <c r="K109" s="18">
        <f t="shared" si="15"/>
        <v>35.714285714285715</v>
      </c>
      <c r="L109" s="18">
        <f t="shared" si="16"/>
        <v>64.285714285714292</v>
      </c>
      <c r="M109" s="17">
        <f t="shared" si="17"/>
        <v>100</v>
      </c>
      <c r="O109" s="32" t="s">
        <v>335</v>
      </c>
      <c r="P109" s="18">
        <f t="shared" si="18"/>
        <v>0</v>
      </c>
      <c r="Q109" s="18">
        <f t="shared" si="19"/>
        <v>2.0920064433798458E-2</v>
      </c>
      <c r="R109" s="18">
        <f t="shared" si="20"/>
        <v>1.2344662990700354E-2</v>
      </c>
      <c r="S109" s="18">
        <f t="shared" si="21"/>
        <v>1.286652360317803E-2</v>
      </c>
      <c r="V109" s="19">
        <v>104</v>
      </c>
      <c r="W109" s="15">
        <f t="shared" si="22"/>
        <v>0</v>
      </c>
      <c r="X109" s="20">
        <f t="shared" si="24"/>
        <v>1.0400000000000001E-2</v>
      </c>
      <c r="Y109" s="20">
        <f t="shared" si="25"/>
        <v>191</v>
      </c>
      <c r="Z109" s="15" t="str">
        <f t="shared" si="26"/>
        <v>Igbo</v>
      </c>
      <c r="AA109" s="20">
        <f t="shared" si="23"/>
        <v>2.5</v>
      </c>
    </row>
    <row r="110" spans="2:27" x14ac:dyDescent="0.35">
      <c r="B110" s="19">
        <v>105</v>
      </c>
      <c r="C110" s="32" t="s">
        <v>258</v>
      </c>
      <c r="D110" s="32">
        <v>2.5</v>
      </c>
      <c r="E110" s="32">
        <v>11</v>
      </c>
      <c r="F110" s="32">
        <v>0</v>
      </c>
      <c r="G110" s="17">
        <v>13.5</v>
      </c>
      <c r="I110" s="32" t="s">
        <v>258</v>
      </c>
      <c r="J110" s="18">
        <f t="shared" si="14"/>
        <v>18.518518518518519</v>
      </c>
      <c r="K110" s="18">
        <f t="shared" si="15"/>
        <v>81.481481481481481</v>
      </c>
      <c r="L110" s="18">
        <f t="shared" si="16"/>
        <v>0</v>
      </c>
      <c r="M110" s="17">
        <f t="shared" si="17"/>
        <v>100</v>
      </c>
      <c r="O110" s="32" t="s">
        <v>258</v>
      </c>
      <c r="P110" s="18">
        <f t="shared" si="18"/>
        <v>2.0828126301757892E-2</v>
      </c>
      <c r="Q110" s="18">
        <f t="shared" si="19"/>
        <v>4.6024141754356603E-2</v>
      </c>
      <c r="R110" s="18">
        <f t="shared" si="20"/>
        <v>0</v>
      </c>
      <c r="S110" s="18">
        <f t="shared" si="21"/>
        <v>1.2407004903064529E-2</v>
      </c>
      <c r="V110" s="19">
        <v>105</v>
      </c>
      <c r="W110" s="15">
        <f t="shared" si="22"/>
        <v>2.5</v>
      </c>
      <c r="X110" s="20">
        <f t="shared" si="24"/>
        <v>2.5105</v>
      </c>
      <c r="Y110" s="20">
        <f t="shared" si="25"/>
        <v>99</v>
      </c>
      <c r="Z110" s="15" t="str">
        <f t="shared" si="26"/>
        <v>Lao</v>
      </c>
      <c r="AA110" s="20">
        <f t="shared" si="23"/>
        <v>2.5</v>
      </c>
    </row>
    <row r="111" spans="2:27" x14ac:dyDescent="0.35">
      <c r="B111" s="19">
        <v>106</v>
      </c>
      <c r="C111" s="32" t="s">
        <v>356</v>
      </c>
      <c r="D111" s="32"/>
      <c r="E111" s="32">
        <v>2.5</v>
      </c>
      <c r="F111" s="32">
        <v>11</v>
      </c>
      <c r="G111" s="17">
        <v>13.5</v>
      </c>
      <c r="I111" s="32" t="s">
        <v>356</v>
      </c>
      <c r="J111" s="18">
        <f t="shared" si="14"/>
        <v>0</v>
      </c>
      <c r="K111" s="18">
        <f t="shared" si="15"/>
        <v>18.518518518518519</v>
      </c>
      <c r="L111" s="18">
        <f t="shared" si="16"/>
        <v>81.481481481481481</v>
      </c>
      <c r="M111" s="17">
        <f t="shared" si="17"/>
        <v>100</v>
      </c>
      <c r="O111" s="32" t="s">
        <v>356</v>
      </c>
      <c r="P111" s="18">
        <f t="shared" si="18"/>
        <v>0</v>
      </c>
      <c r="Q111" s="18">
        <f t="shared" si="19"/>
        <v>1.0460032216899229E-2</v>
      </c>
      <c r="R111" s="18">
        <f t="shared" si="20"/>
        <v>1.5087921433078209E-2</v>
      </c>
      <c r="S111" s="18">
        <f t="shared" si="21"/>
        <v>1.2407004903064529E-2</v>
      </c>
      <c r="V111" s="19">
        <v>106</v>
      </c>
      <c r="W111" s="15">
        <f t="shared" si="22"/>
        <v>0</v>
      </c>
      <c r="X111" s="20">
        <f t="shared" si="24"/>
        <v>1.06E-2</v>
      </c>
      <c r="Y111" s="20">
        <f t="shared" si="25"/>
        <v>190</v>
      </c>
      <c r="Z111" s="15" t="str">
        <f t="shared" si="26"/>
        <v>Sindhi</v>
      </c>
      <c r="AA111" s="20">
        <f t="shared" si="23"/>
        <v>2.5</v>
      </c>
    </row>
    <row r="112" spans="2:27" x14ac:dyDescent="0.35">
      <c r="B112" s="19">
        <v>107</v>
      </c>
      <c r="C112" s="32" t="s">
        <v>297</v>
      </c>
      <c r="D112" s="32">
        <v>2.5</v>
      </c>
      <c r="E112" s="32">
        <v>0</v>
      </c>
      <c r="F112" s="32">
        <v>11</v>
      </c>
      <c r="G112" s="17">
        <v>13.5</v>
      </c>
      <c r="I112" s="32" t="s">
        <v>297</v>
      </c>
      <c r="J112" s="18">
        <f t="shared" si="14"/>
        <v>18.518518518518519</v>
      </c>
      <c r="K112" s="18">
        <f t="shared" si="15"/>
        <v>0</v>
      </c>
      <c r="L112" s="18">
        <f t="shared" si="16"/>
        <v>81.481481481481481</v>
      </c>
      <c r="M112" s="17">
        <f t="shared" si="17"/>
        <v>100</v>
      </c>
      <c r="O112" s="32" t="s">
        <v>297</v>
      </c>
      <c r="P112" s="18">
        <f t="shared" si="18"/>
        <v>2.0828126301757892E-2</v>
      </c>
      <c r="Q112" s="18">
        <f t="shared" si="19"/>
        <v>0</v>
      </c>
      <c r="R112" s="18">
        <f t="shared" si="20"/>
        <v>1.5087921433078209E-2</v>
      </c>
      <c r="S112" s="18">
        <f t="shared" si="21"/>
        <v>1.2407004903064529E-2</v>
      </c>
      <c r="V112" s="19">
        <v>107</v>
      </c>
      <c r="W112" s="15">
        <f t="shared" si="22"/>
        <v>2.5</v>
      </c>
      <c r="X112" s="20">
        <f t="shared" si="24"/>
        <v>2.5106999999999999</v>
      </c>
      <c r="Y112" s="20">
        <f t="shared" si="25"/>
        <v>98</v>
      </c>
      <c r="Z112" s="15" t="str">
        <f t="shared" si="26"/>
        <v>Macedonian</v>
      </c>
      <c r="AA112" s="20">
        <f t="shared" si="23"/>
        <v>2.5</v>
      </c>
    </row>
    <row r="113" spans="2:27" x14ac:dyDescent="0.35">
      <c r="B113" s="19">
        <v>108</v>
      </c>
      <c r="C113" s="32" t="s">
        <v>230</v>
      </c>
      <c r="D113" s="32">
        <v>13</v>
      </c>
      <c r="E113" s="32"/>
      <c r="F113" s="32">
        <v>0</v>
      </c>
      <c r="G113" s="17">
        <v>13</v>
      </c>
      <c r="I113" s="32" t="s">
        <v>230</v>
      </c>
      <c r="J113" s="18">
        <f t="shared" si="14"/>
        <v>100</v>
      </c>
      <c r="K113" s="18">
        <f t="shared" si="15"/>
        <v>0</v>
      </c>
      <c r="L113" s="18">
        <f t="shared" si="16"/>
        <v>0</v>
      </c>
      <c r="M113" s="17">
        <f t="shared" si="17"/>
        <v>100</v>
      </c>
      <c r="O113" s="32" t="s">
        <v>230</v>
      </c>
      <c r="P113" s="18">
        <f t="shared" si="18"/>
        <v>0.10830625676914105</v>
      </c>
      <c r="Q113" s="18">
        <f t="shared" si="19"/>
        <v>0</v>
      </c>
      <c r="R113" s="18">
        <f t="shared" si="20"/>
        <v>0</v>
      </c>
      <c r="S113" s="18">
        <f t="shared" si="21"/>
        <v>1.1947486202951029E-2</v>
      </c>
      <c r="V113" s="19">
        <v>108</v>
      </c>
      <c r="W113" s="15">
        <f t="shared" si="22"/>
        <v>13</v>
      </c>
      <c r="X113" s="20">
        <f t="shared" si="24"/>
        <v>13.0108</v>
      </c>
      <c r="Y113" s="20">
        <f t="shared" si="25"/>
        <v>53</v>
      </c>
      <c r="Z113" s="15" t="str">
        <f t="shared" si="26"/>
        <v>Pakistani</v>
      </c>
      <c r="AA113" s="20">
        <f t="shared" si="23"/>
        <v>2.5</v>
      </c>
    </row>
    <row r="114" spans="2:27" x14ac:dyDescent="0.35">
      <c r="B114" s="19">
        <v>109</v>
      </c>
      <c r="C114" s="32" t="s">
        <v>305</v>
      </c>
      <c r="D114" s="32">
        <v>0</v>
      </c>
      <c r="E114" s="32">
        <v>2.5</v>
      </c>
      <c r="F114" s="32">
        <v>10</v>
      </c>
      <c r="G114" s="17">
        <v>12.5</v>
      </c>
      <c r="I114" s="32" t="s">
        <v>305</v>
      </c>
      <c r="J114" s="18">
        <f t="shared" si="14"/>
        <v>0</v>
      </c>
      <c r="K114" s="18">
        <f t="shared" si="15"/>
        <v>20</v>
      </c>
      <c r="L114" s="18">
        <f t="shared" si="16"/>
        <v>80</v>
      </c>
      <c r="M114" s="17">
        <f t="shared" si="17"/>
        <v>100</v>
      </c>
      <c r="O114" s="32" t="s">
        <v>305</v>
      </c>
      <c r="P114" s="18">
        <f t="shared" si="18"/>
        <v>0</v>
      </c>
      <c r="Q114" s="18">
        <f t="shared" si="19"/>
        <v>1.0460032216899229E-2</v>
      </c>
      <c r="R114" s="18">
        <f t="shared" si="20"/>
        <v>1.3716292211889282E-2</v>
      </c>
      <c r="S114" s="18">
        <f t="shared" si="21"/>
        <v>1.1487967502837527E-2</v>
      </c>
      <c r="V114" s="19">
        <v>109</v>
      </c>
      <c r="W114" s="15">
        <f t="shared" si="22"/>
        <v>0</v>
      </c>
      <c r="X114" s="20">
        <f t="shared" si="24"/>
        <v>1.09E-2</v>
      </c>
      <c r="Y114" s="20">
        <f t="shared" si="25"/>
        <v>189</v>
      </c>
      <c r="Z114" s="15" t="str">
        <f t="shared" si="26"/>
        <v>Afrikaans</v>
      </c>
      <c r="AA114" s="20">
        <f t="shared" si="23"/>
        <v>2.5</v>
      </c>
    </row>
    <row r="115" spans="2:27" x14ac:dyDescent="0.35">
      <c r="B115" s="19">
        <v>110</v>
      </c>
      <c r="C115" s="32" t="s">
        <v>302</v>
      </c>
      <c r="D115" s="32">
        <v>0</v>
      </c>
      <c r="E115" s="32">
        <v>2.5</v>
      </c>
      <c r="F115" s="32">
        <v>10</v>
      </c>
      <c r="G115" s="17">
        <v>12.5</v>
      </c>
      <c r="I115" s="32" t="s">
        <v>302</v>
      </c>
      <c r="J115" s="18">
        <f t="shared" si="14"/>
        <v>0</v>
      </c>
      <c r="K115" s="18">
        <f t="shared" si="15"/>
        <v>20</v>
      </c>
      <c r="L115" s="18">
        <f t="shared" si="16"/>
        <v>80</v>
      </c>
      <c r="M115" s="17">
        <f t="shared" si="17"/>
        <v>100</v>
      </c>
      <c r="O115" s="32" t="s">
        <v>302</v>
      </c>
      <c r="P115" s="18">
        <f t="shared" si="18"/>
        <v>0</v>
      </c>
      <c r="Q115" s="18">
        <f t="shared" si="19"/>
        <v>1.0460032216899229E-2</v>
      </c>
      <c r="R115" s="18">
        <f t="shared" si="20"/>
        <v>1.3716292211889282E-2</v>
      </c>
      <c r="S115" s="18">
        <f t="shared" si="21"/>
        <v>1.1487967502837527E-2</v>
      </c>
      <c r="V115" s="19">
        <v>110</v>
      </c>
      <c r="W115" s="15">
        <f t="shared" si="22"/>
        <v>0</v>
      </c>
      <c r="X115" s="20">
        <f t="shared" si="24"/>
        <v>1.1000000000000001E-2</v>
      </c>
      <c r="Y115" s="20">
        <f t="shared" si="25"/>
        <v>188</v>
      </c>
      <c r="Z115" s="15" t="str">
        <f t="shared" si="26"/>
        <v>Indian</v>
      </c>
      <c r="AA115" s="20">
        <f t="shared" si="23"/>
        <v>2.5</v>
      </c>
    </row>
    <row r="116" spans="2:27" x14ac:dyDescent="0.35">
      <c r="B116" s="19">
        <v>111</v>
      </c>
      <c r="C116" s="32" t="s">
        <v>237</v>
      </c>
      <c r="D116" s="32">
        <v>12</v>
      </c>
      <c r="E116" s="32"/>
      <c r="F116" s="32">
        <v>0</v>
      </c>
      <c r="G116" s="17">
        <v>12</v>
      </c>
      <c r="I116" s="32" t="s">
        <v>237</v>
      </c>
      <c r="J116" s="18">
        <f t="shared" si="14"/>
        <v>100</v>
      </c>
      <c r="K116" s="18">
        <f t="shared" si="15"/>
        <v>0</v>
      </c>
      <c r="L116" s="18">
        <f t="shared" si="16"/>
        <v>0</v>
      </c>
      <c r="M116" s="17">
        <f t="shared" si="17"/>
        <v>100</v>
      </c>
      <c r="O116" s="32" t="s">
        <v>237</v>
      </c>
      <c r="P116" s="18">
        <f t="shared" si="18"/>
        <v>9.99750062484379E-2</v>
      </c>
      <c r="Q116" s="18">
        <f t="shared" si="19"/>
        <v>0</v>
      </c>
      <c r="R116" s="18">
        <f t="shared" si="20"/>
        <v>0</v>
      </c>
      <c r="S116" s="18">
        <f t="shared" si="21"/>
        <v>1.1028448802724028E-2</v>
      </c>
      <c r="V116" s="19">
        <v>111</v>
      </c>
      <c r="W116" s="15">
        <f t="shared" si="22"/>
        <v>12</v>
      </c>
      <c r="X116" s="20">
        <f t="shared" si="24"/>
        <v>12.011100000000001</v>
      </c>
      <c r="Y116" s="20">
        <f t="shared" si="25"/>
        <v>56</v>
      </c>
      <c r="Z116" s="15" t="str">
        <f t="shared" si="26"/>
        <v>Shona</v>
      </c>
      <c r="AA116" s="20">
        <f t="shared" si="23"/>
        <v>2.5</v>
      </c>
    </row>
    <row r="117" spans="2:27" x14ac:dyDescent="0.35">
      <c r="B117" s="19">
        <v>112</v>
      </c>
      <c r="C117" s="32" t="s">
        <v>340</v>
      </c>
      <c r="D117" s="32"/>
      <c r="E117" s="32">
        <v>6</v>
      </c>
      <c r="F117" s="32">
        <v>6</v>
      </c>
      <c r="G117" s="17">
        <v>12</v>
      </c>
      <c r="I117" s="32" t="s">
        <v>340</v>
      </c>
      <c r="J117" s="18">
        <f t="shared" si="14"/>
        <v>0</v>
      </c>
      <c r="K117" s="18">
        <f t="shared" si="15"/>
        <v>50</v>
      </c>
      <c r="L117" s="18">
        <f t="shared" si="16"/>
        <v>50</v>
      </c>
      <c r="M117" s="17">
        <f t="shared" si="17"/>
        <v>100</v>
      </c>
      <c r="O117" s="32" t="s">
        <v>340</v>
      </c>
      <c r="P117" s="18">
        <f t="shared" si="18"/>
        <v>0</v>
      </c>
      <c r="Q117" s="18">
        <f t="shared" si="19"/>
        <v>2.5104077320558148E-2</v>
      </c>
      <c r="R117" s="18">
        <f t="shared" si="20"/>
        <v>8.2297753271335684E-3</v>
      </c>
      <c r="S117" s="18">
        <f t="shared" si="21"/>
        <v>1.1028448802724028E-2</v>
      </c>
      <c r="V117" s="19">
        <v>112</v>
      </c>
      <c r="W117" s="15">
        <f t="shared" si="22"/>
        <v>0</v>
      </c>
      <c r="X117" s="20">
        <f t="shared" si="24"/>
        <v>1.12E-2</v>
      </c>
      <c r="Y117" s="20">
        <f t="shared" si="25"/>
        <v>187</v>
      </c>
      <c r="Z117" s="15" t="str">
        <f t="shared" si="26"/>
        <v>Italian</v>
      </c>
      <c r="AA117" s="20">
        <f t="shared" si="23"/>
        <v>2.5</v>
      </c>
    </row>
    <row r="118" spans="2:27" x14ac:dyDescent="0.35">
      <c r="B118" s="19">
        <v>113</v>
      </c>
      <c r="C118" s="32" t="s">
        <v>249</v>
      </c>
      <c r="D118" s="32">
        <v>7</v>
      </c>
      <c r="E118" s="32">
        <v>2.5</v>
      </c>
      <c r="F118" s="32">
        <v>2.5</v>
      </c>
      <c r="G118" s="17">
        <v>12</v>
      </c>
      <c r="I118" s="32" t="s">
        <v>249</v>
      </c>
      <c r="J118" s="18">
        <f t="shared" si="14"/>
        <v>58.333333333333336</v>
      </c>
      <c r="K118" s="18">
        <f t="shared" si="15"/>
        <v>20.833333333333336</v>
      </c>
      <c r="L118" s="18">
        <f t="shared" si="16"/>
        <v>20.833333333333336</v>
      </c>
      <c r="M118" s="17">
        <f t="shared" si="17"/>
        <v>100</v>
      </c>
      <c r="O118" s="32" t="s">
        <v>249</v>
      </c>
      <c r="P118" s="18">
        <f t="shared" si="18"/>
        <v>5.831875364492211E-2</v>
      </c>
      <c r="Q118" s="18">
        <f t="shared" si="19"/>
        <v>1.0460032216899229E-2</v>
      </c>
      <c r="R118" s="18">
        <f t="shared" si="20"/>
        <v>3.4290730529723205E-3</v>
      </c>
      <c r="S118" s="18">
        <f t="shared" si="21"/>
        <v>1.1028448802724028E-2</v>
      </c>
      <c r="V118" s="19">
        <v>113</v>
      </c>
      <c r="W118" s="15">
        <f t="shared" si="22"/>
        <v>7</v>
      </c>
      <c r="X118" s="20">
        <f t="shared" si="24"/>
        <v>7.0113000000000003</v>
      </c>
      <c r="Y118" s="20">
        <f t="shared" si="25"/>
        <v>62</v>
      </c>
      <c r="Z118" s="15" t="str">
        <f t="shared" si="26"/>
        <v>Portuguese</v>
      </c>
      <c r="AA118" s="20">
        <f t="shared" si="23"/>
        <v>2.5</v>
      </c>
    </row>
    <row r="119" spans="2:27" x14ac:dyDescent="0.35">
      <c r="B119" s="19">
        <v>114</v>
      </c>
      <c r="C119" s="32" t="s">
        <v>339</v>
      </c>
      <c r="D119" s="32"/>
      <c r="E119" s="32">
        <v>7</v>
      </c>
      <c r="F119" s="32">
        <v>5</v>
      </c>
      <c r="G119" s="17">
        <v>12</v>
      </c>
      <c r="I119" s="32" t="s">
        <v>339</v>
      </c>
      <c r="J119" s="18">
        <f t="shared" si="14"/>
        <v>0</v>
      </c>
      <c r="K119" s="18">
        <f t="shared" si="15"/>
        <v>58.333333333333336</v>
      </c>
      <c r="L119" s="18">
        <f t="shared" si="16"/>
        <v>41.666666666666671</v>
      </c>
      <c r="M119" s="17">
        <f t="shared" si="17"/>
        <v>100</v>
      </c>
      <c r="O119" s="32" t="s">
        <v>339</v>
      </c>
      <c r="P119" s="18">
        <f t="shared" si="18"/>
        <v>0</v>
      </c>
      <c r="Q119" s="18">
        <f t="shared" si="19"/>
        <v>2.9288090207317839E-2</v>
      </c>
      <c r="R119" s="18">
        <f t="shared" si="20"/>
        <v>6.8581461059446409E-3</v>
      </c>
      <c r="S119" s="18">
        <f t="shared" si="21"/>
        <v>1.1028448802724028E-2</v>
      </c>
      <c r="V119" s="19">
        <v>114</v>
      </c>
      <c r="W119" s="15">
        <f t="shared" si="22"/>
        <v>0</v>
      </c>
      <c r="X119" s="20">
        <f t="shared" si="24"/>
        <v>1.14E-2</v>
      </c>
      <c r="Y119" s="20">
        <f t="shared" si="25"/>
        <v>186</v>
      </c>
      <c r="Z119" s="15" t="str">
        <f t="shared" si="26"/>
        <v>Korean</v>
      </c>
      <c r="AA119" s="20">
        <f t="shared" si="23"/>
        <v>2.5</v>
      </c>
    </row>
    <row r="120" spans="2:27" x14ac:dyDescent="0.35">
      <c r="B120" s="19">
        <v>115</v>
      </c>
      <c r="C120" s="32" t="s">
        <v>334</v>
      </c>
      <c r="D120" s="32"/>
      <c r="E120" s="32">
        <v>5</v>
      </c>
      <c r="F120" s="32">
        <v>7</v>
      </c>
      <c r="G120" s="17">
        <v>12</v>
      </c>
      <c r="I120" s="32" t="s">
        <v>334</v>
      </c>
      <c r="J120" s="18">
        <f t="shared" si="14"/>
        <v>0</v>
      </c>
      <c r="K120" s="18">
        <f t="shared" si="15"/>
        <v>41.666666666666671</v>
      </c>
      <c r="L120" s="18">
        <f t="shared" si="16"/>
        <v>58.333333333333336</v>
      </c>
      <c r="M120" s="17">
        <f t="shared" si="17"/>
        <v>100</v>
      </c>
      <c r="O120" s="32" t="s">
        <v>334</v>
      </c>
      <c r="P120" s="18">
        <f t="shared" si="18"/>
        <v>0</v>
      </c>
      <c r="Q120" s="18">
        <f t="shared" si="19"/>
        <v>2.0920064433798458E-2</v>
      </c>
      <c r="R120" s="18">
        <f t="shared" si="20"/>
        <v>9.6014045483224977E-3</v>
      </c>
      <c r="S120" s="18">
        <f t="shared" si="21"/>
        <v>1.1028448802724028E-2</v>
      </c>
      <c r="V120" s="19">
        <v>115</v>
      </c>
      <c r="W120" s="15">
        <f t="shared" si="22"/>
        <v>0</v>
      </c>
      <c r="X120" s="20">
        <f t="shared" si="24"/>
        <v>1.15E-2</v>
      </c>
      <c r="Y120" s="20">
        <f t="shared" si="25"/>
        <v>185</v>
      </c>
      <c r="Z120" s="15" t="str">
        <f t="shared" si="26"/>
        <v>Malayalam</v>
      </c>
      <c r="AA120" s="20">
        <f t="shared" si="23"/>
        <v>2.5</v>
      </c>
    </row>
    <row r="121" spans="2:27" x14ac:dyDescent="0.35">
      <c r="B121" s="19">
        <v>116</v>
      </c>
      <c r="C121" s="32" t="s">
        <v>503</v>
      </c>
      <c r="D121" s="32">
        <v>6</v>
      </c>
      <c r="E121" s="32">
        <v>5</v>
      </c>
      <c r="F121" s="32">
        <v>0</v>
      </c>
      <c r="G121" s="17">
        <v>11</v>
      </c>
      <c r="I121" s="32" t="s">
        <v>503</v>
      </c>
      <c r="J121" s="18">
        <f t="shared" si="14"/>
        <v>54.54545454545454</v>
      </c>
      <c r="K121" s="18">
        <f t="shared" si="15"/>
        <v>45.454545454545453</v>
      </c>
      <c r="L121" s="18">
        <f t="shared" si="16"/>
        <v>0</v>
      </c>
      <c r="M121" s="17">
        <f t="shared" si="17"/>
        <v>100</v>
      </c>
      <c r="O121" s="32" t="s">
        <v>503</v>
      </c>
      <c r="P121" s="18">
        <f t="shared" si="18"/>
        <v>4.998750312421895E-2</v>
      </c>
      <c r="Q121" s="18">
        <f t="shared" si="19"/>
        <v>2.0920064433798458E-2</v>
      </c>
      <c r="R121" s="18">
        <f t="shared" si="20"/>
        <v>0</v>
      </c>
      <c r="S121" s="18">
        <f t="shared" si="21"/>
        <v>1.0109411402497024E-2</v>
      </c>
      <c r="V121" s="19">
        <v>116</v>
      </c>
      <c r="W121" s="15">
        <f t="shared" si="22"/>
        <v>6</v>
      </c>
      <c r="X121" s="20">
        <f t="shared" si="24"/>
        <v>6.0115999999999996</v>
      </c>
      <c r="Y121" s="20">
        <f t="shared" si="25"/>
        <v>67</v>
      </c>
      <c r="Z121" s="15" t="str">
        <f t="shared" si="26"/>
        <v>Xhosa</v>
      </c>
      <c r="AA121" s="20">
        <f t="shared" si="23"/>
        <v>0</v>
      </c>
    </row>
    <row r="122" spans="2:27" x14ac:dyDescent="0.35">
      <c r="B122" s="19">
        <v>117</v>
      </c>
      <c r="C122" s="32" t="s">
        <v>504</v>
      </c>
      <c r="D122" s="32">
        <v>2.5</v>
      </c>
      <c r="E122" s="32">
        <v>6</v>
      </c>
      <c r="F122" s="32">
        <v>2.5</v>
      </c>
      <c r="G122" s="17">
        <v>11</v>
      </c>
      <c r="I122" s="32" t="s">
        <v>504</v>
      </c>
      <c r="J122" s="18">
        <f t="shared" si="14"/>
        <v>22.727272727272727</v>
      </c>
      <c r="K122" s="18">
        <f t="shared" si="15"/>
        <v>54.54545454545454</v>
      </c>
      <c r="L122" s="18">
        <f t="shared" si="16"/>
        <v>22.727272727272727</v>
      </c>
      <c r="M122" s="17">
        <f t="shared" si="17"/>
        <v>100</v>
      </c>
      <c r="O122" s="32" t="s">
        <v>504</v>
      </c>
      <c r="P122" s="18">
        <f t="shared" si="18"/>
        <v>2.0828126301757892E-2</v>
      </c>
      <c r="Q122" s="18">
        <f t="shared" si="19"/>
        <v>2.5104077320558148E-2</v>
      </c>
      <c r="R122" s="18">
        <f t="shared" si="20"/>
        <v>3.4290730529723205E-3</v>
      </c>
      <c r="S122" s="18">
        <f t="shared" si="21"/>
        <v>1.0109411402497024E-2</v>
      </c>
      <c r="V122" s="19">
        <v>117</v>
      </c>
      <c r="W122" s="15">
        <f t="shared" si="22"/>
        <v>2.5</v>
      </c>
      <c r="X122" s="20">
        <f t="shared" si="24"/>
        <v>2.5116999999999998</v>
      </c>
      <c r="Y122" s="20">
        <f t="shared" si="25"/>
        <v>97</v>
      </c>
      <c r="Z122" s="15" t="str">
        <f t="shared" si="26"/>
        <v>Wu</v>
      </c>
      <c r="AA122" s="20">
        <f t="shared" si="23"/>
        <v>0</v>
      </c>
    </row>
    <row r="123" spans="2:27" x14ac:dyDescent="0.35">
      <c r="B123" s="19">
        <v>118</v>
      </c>
      <c r="C123" s="32" t="s">
        <v>327</v>
      </c>
      <c r="D123" s="32"/>
      <c r="E123" s="32">
        <v>8</v>
      </c>
      <c r="F123" s="32">
        <v>2.5</v>
      </c>
      <c r="G123" s="17">
        <v>10.5</v>
      </c>
      <c r="I123" s="32" t="s">
        <v>327</v>
      </c>
      <c r="J123" s="18">
        <f t="shared" si="14"/>
        <v>0</v>
      </c>
      <c r="K123" s="18">
        <f t="shared" si="15"/>
        <v>76.19047619047619</v>
      </c>
      <c r="L123" s="18">
        <f t="shared" si="16"/>
        <v>23.809523809523807</v>
      </c>
      <c r="M123" s="17">
        <f t="shared" si="17"/>
        <v>100</v>
      </c>
      <c r="O123" s="32" t="s">
        <v>327</v>
      </c>
      <c r="P123" s="18">
        <f t="shared" si="18"/>
        <v>0</v>
      </c>
      <c r="Q123" s="18">
        <f t="shared" si="19"/>
        <v>3.3472103094077527E-2</v>
      </c>
      <c r="R123" s="18">
        <f t="shared" si="20"/>
        <v>3.4290730529723205E-3</v>
      </c>
      <c r="S123" s="18">
        <f t="shared" si="21"/>
        <v>9.6498927023835231E-3</v>
      </c>
      <c r="V123" s="19">
        <v>118</v>
      </c>
      <c r="W123" s="15">
        <f t="shared" si="22"/>
        <v>0</v>
      </c>
      <c r="X123" s="20">
        <f t="shared" si="24"/>
        <v>1.18E-2</v>
      </c>
      <c r="Y123" s="20">
        <f t="shared" si="25"/>
        <v>184</v>
      </c>
      <c r="Z123" s="15" t="str">
        <f t="shared" si="26"/>
        <v>Wolof</v>
      </c>
      <c r="AA123" s="20">
        <f t="shared" si="23"/>
        <v>0</v>
      </c>
    </row>
    <row r="124" spans="2:27" x14ac:dyDescent="0.35">
      <c r="B124" s="19">
        <v>119</v>
      </c>
      <c r="C124" s="32" t="s">
        <v>296</v>
      </c>
      <c r="D124" s="32">
        <v>2.5</v>
      </c>
      <c r="E124" s="32">
        <v>2.5</v>
      </c>
      <c r="F124" s="32">
        <v>5</v>
      </c>
      <c r="G124" s="17">
        <v>10</v>
      </c>
      <c r="I124" s="32" t="s">
        <v>296</v>
      </c>
      <c r="J124" s="18">
        <f t="shared" si="14"/>
        <v>25</v>
      </c>
      <c r="K124" s="18">
        <f t="shared" si="15"/>
        <v>25</v>
      </c>
      <c r="L124" s="18">
        <f t="shared" si="16"/>
        <v>50</v>
      </c>
      <c r="M124" s="17">
        <f t="shared" si="17"/>
        <v>100</v>
      </c>
      <c r="O124" s="32" t="s">
        <v>296</v>
      </c>
      <c r="P124" s="18">
        <f t="shared" si="18"/>
        <v>2.0828126301757892E-2</v>
      </c>
      <c r="Q124" s="18">
        <f t="shared" si="19"/>
        <v>1.0460032216899229E-2</v>
      </c>
      <c r="R124" s="18">
        <f t="shared" si="20"/>
        <v>6.8581461059446409E-3</v>
      </c>
      <c r="S124" s="18">
        <f t="shared" si="21"/>
        <v>9.1903740022700221E-3</v>
      </c>
      <c r="V124" s="19">
        <v>119</v>
      </c>
      <c r="W124" s="15">
        <f t="shared" si="22"/>
        <v>2.5</v>
      </c>
      <c r="X124" s="20">
        <f t="shared" si="24"/>
        <v>2.5118999999999998</v>
      </c>
      <c r="Y124" s="20">
        <f t="shared" si="25"/>
        <v>96</v>
      </c>
      <c r="Z124" s="15" t="str">
        <f t="shared" si="26"/>
        <v>Turkmen</v>
      </c>
      <c r="AA124" s="20">
        <f t="shared" si="23"/>
        <v>0</v>
      </c>
    </row>
    <row r="125" spans="2:27" x14ac:dyDescent="0.35">
      <c r="B125" s="19">
        <v>120</v>
      </c>
      <c r="C125" s="32" t="s">
        <v>366</v>
      </c>
      <c r="D125" s="32"/>
      <c r="E125" s="32">
        <v>0</v>
      </c>
      <c r="F125" s="32">
        <v>10</v>
      </c>
      <c r="G125" s="17">
        <v>10</v>
      </c>
      <c r="I125" s="32" t="s">
        <v>366</v>
      </c>
      <c r="J125" s="18">
        <f t="shared" si="14"/>
        <v>0</v>
      </c>
      <c r="K125" s="18">
        <f t="shared" si="15"/>
        <v>0</v>
      </c>
      <c r="L125" s="18">
        <f t="shared" si="16"/>
        <v>100</v>
      </c>
      <c r="M125" s="17">
        <f t="shared" si="17"/>
        <v>100</v>
      </c>
      <c r="O125" s="32" t="s">
        <v>366</v>
      </c>
      <c r="P125" s="18">
        <f t="shared" si="18"/>
        <v>0</v>
      </c>
      <c r="Q125" s="18">
        <f t="shared" si="19"/>
        <v>0</v>
      </c>
      <c r="R125" s="18">
        <f t="shared" si="20"/>
        <v>1.3716292211889282E-2</v>
      </c>
      <c r="S125" s="18">
        <f t="shared" si="21"/>
        <v>9.1903740022700221E-3</v>
      </c>
      <c r="V125" s="19">
        <v>120</v>
      </c>
      <c r="W125" s="15">
        <f t="shared" si="22"/>
        <v>0</v>
      </c>
      <c r="X125" s="20">
        <f t="shared" si="24"/>
        <v>1.2E-2</v>
      </c>
      <c r="Y125" s="20">
        <f t="shared" si="25"/>
        <v>183</v>
      </c>
      <c r="Z125" s="15" t="str">
        <f t="shared" si="26"/>
        <v>Turkic, nec</v>
      </c>
      <c r="AA125" s="20">
        <f t="shared" si="23"/>
        <v>0</v>
      </c>
    </row>
    <row r="126" spans="2:27" x14ac:dyDescent="0.35">
      <c r="B126" s="19">
        <v>121</v>
      </c>
      <c r="C126" s="32" t="s">
        <v>505</v>
      </c>
      <c r="D126" s="32">
        <v>2.5</v>
      </c>
      <c r="E126" s="32">
        <v>0</v>
      </c>
      <c r="F126" s="32">
        <v>7</v>
      </c>
      <c r="G126" s="17">
        <v>9.5</v>
      </c>
      <c r="I126" s="32" t="s">
        <v>505</v>
      </c>
      <c r="J126" s="18">
        <f t="shared" si="14"/>
        <v>26.315789473684209</v>
      </c>
      <c r="K126" s="18">
        <f t="shared" si="15"/>
        <v>0</v>
      </c>
      <c r="L126" s="18">
        <f t="shared" si="16"/>
        <v>73.68421052631578</v>
      </c>
      <c r="M126" s="17">
        <f t="shared" si="17"/>
        <v>100</v>
      </c>
      <c r="O126" s="32" t="s">
        <v>505</v>
      </c>
      <c r="P126" s="18">
        <f t="shared" si="18"/>
        <v>2.0828126301757892E-2</v>
      </c>
      <c r="Q126" s="18">
        <f t="shared" si="19"/>
        <v>0</v>
      </c>
      <c r="R126" s="18">
        <f t="shared" si="20"/>
        <v>9.6014045483224977E-3</v>
      </c>
      <c r="S126" s="18">
        <f t="shared" si="21"/>
        <v>8.7308553021565212E-3</v>
      </c>
      <c r="V126" s="19">
        <v>121</v>
      </c>
      <c r="W126" s="15">
        <f t="shared" si="22"/>
        <v>2.5</v>
      </c>
      <c r="X126" s="20">
        <f t="shared" si="24"/>
        <v>2.5121000000000002</v>
      </c>
      <c r="Y126" s="20">
        <f t="shared" si="25"/>
        <v>95</v>
      </c>
      <c r="Z126" s="15" t="str">
        <f t="shared" si="26"/>
        <v>Tai, nfd</v>
      </c>
      <c r="AA126" s="20">
        <f t="shared" si="23"/>
        <v>0</v>
      </c>
    </row>
    <row r="127" spans="2:27" x14ac:dyDescent="0.35">
      <c r="B127" s="19">
        <v>122</v>
      </c>
      <c r="C127" s="32" t="s">
        <v>231</v>
      </c>
      <c r="D127" s="32">
        <v>6</v>
      </c>
      <c r="E127" s="32">
        <v>2.5</v>
      </c>
      <c r="F127" s="32">
        <v>0</v>
      </c>
      <c r="G127" s="17">
        <v>8.5</v>
      </c>
      <c r="I127" s="32" t="s">
        <v>231</v>
      </c>
      <c r="J127" s="18">
        <f t="shared" si="14"/>
        <v>70.588235294117652</v>
      </c>
      <c r="K127" s="18">
        <f t="shared" si="15"/>
        <v>29.411764705882355</v>
      </c>
      <c r="L127" s="18">
        <f t="shared" si="16"/>
        <v>0</v>
      </c>
      <c r="M127" s="17">
        <f t="shared" si="17"/>
        <v>100</v>
      </c>
      <c r="O127" s="32" t="s">
        <v>231</v>
      </c>
      <c r="P127" s="18">
        <f t="shared" si="18"/>
        <v>4.998750312421895E-2</v>
      </c>
      <c r="Q127" s="18">
        <f t="shared" si="19"/>
        <v>1.0460032216899229E-2</v>
      </c>
      <c r="R127" s="18">
        <f t="shared" si="20"/>
        <v>0</v>
      </c>
      <c r="S127" s="18">
        <f t="shared" si="21"/>
        <v>7.8118179019295193E-3</v>
      </c>
      <c r="V127" s="19">
        <v>122</v>
      </c>
      <c r="W127" s="15">
        <f t="shared" si="22"/>
        <v>6</v>
      </c>
      <c r="X127" s="20">
        <f t="shared" si="24"/>
        <v>6.0122</v>
      </c>
      <c r="Y127" s="20">
        <f t="shared" si="25"/>
        <v>66</v>
      </c>
      <c r="Z127" s="15" t="str">
        <f t="shared" si="26"/>
        <v>Tai, nec</v>
      </c>
      <c r="AA127" s="20">
        <f t="shared" si="23"/>
        <v>0</v>
      </c>
    </row>
    <row r="128" spans="2:27" x14ac:dyDescent="0.35">
      <c r="B128" s="19">
        <v>123</v>
      </c>
      <c r="C128" s="32" t="s">
        <v>338</v>
      </c>
      <c r="D128" s="32"/>
      <c r="E128" s="32">
        <v>6</v>
      </c>
      <c r="F128" s="32">
        <v>2.5</v>
      </c>
      <c r="G128" s="17">
        <v>8.5</v>
      </c>
      <c r="I128" s="32" t="s">
        <v>338</v>
      </c>
      <c r="J128" s="18">
        <f t="shared" si="14"/>
        <v>0</v>
      </c>
      <c r="K128" s="18">
        <f t="shared" si="15"/>
        <v>70.588235294117652</v>
      </c>
      <c r="L128" s="18">
        <f t="shared" si="16"/>
        <v>29.411764705882355</v>
      </c>
      <c r="M128" s="17">
        <f t="shared" si="17"/>
        <v>100</v>
      </c>
      <c r="O128" s="32" t="s">
        <v>338</v>
      </c>
      <c r="P128" s="18">
        <f t="shared" si="18"/>
        <v>0</v>
      </c>
      <c r="Q128" s="18">
        <f t="shared" si="19"/>
        <v>2.5104077320558148E-2</v>
      </c>
      <c r="R128" s="18">
        <f t="shared" si="20"/>
        <v>3.4290730529723205E-3</v>
      </c>
      <c r="S128" s="18">
        <f t="shared" si="21"/>
        <v>7.8118179019295193E-3</v>
      </c>
      <c r="V128" s="19">
        <v>123</v>
      </c>
      <c r="W128" s="15">
        <f t="shared" si="22"/>
        <v>0</v>
      </c>
      <c r="X128" s="20">
        <f t="shared" si="24"/>
        <v>1.23E-2</v>
      </c>
      <c r="Y128" s="20">
        <f t="shared" si="25"/>
        <v>182</v>
      </c>
      <c r="Z128" s="15" t="str">
        <f t="shared" si="26"/>
        <v>SOUTHEAST ASIAN LANGUAGES</v>
      </c>
      <c r="AA128" s="20">
        <f t="shared" si="23"/>
        <v>0</v>
      </c>
    </row>
    <row r="129" spans="2:27" x14ac:dyDescent="0.35">
      <c r="B129" s="19">
        <v>124</v>
      </c>
      <c r="C129" s="32" t="s">
        <v>367</v>
      </c>
      <c r="D129" s="32"/>
      <c r="E129" s="32">
        <v>2.5</v>
      </c>
      <c r="F129" s="32">
        <v>6</v>
      </c>
      <c r="G129" s="17">
        <v>8.5</v>
      </c>
      <c r="I129" s="32" t="s">
        <v>367</v>
      </c>
      <c r="J129" s="18">
        <f t="shared" si="14"/>
        <v>0</v>
      </c>
      <c r="K129" s="18">
        <f t="shared" si="15"/>
        <v>29.411764705882355</v>
      </c>
      <c r="L129" s="18">
        <f t="shared" si="16"/>
        <v>70.588235294117652</v>
      </c>
      <c r="M129" s="17">
        <f t="shared" si="17"/>
        <v>100</v>
      </c>
      <c r="O129" s="32" t="s">
        <v>367</v>
      </c>
      <c r="P129" s="18">
        <f t="shared" si="18"/>
        <v>0</v>
      </c>
      <c r="Q129" s="18">
        <f t="shared" si="19"/>
        <v>1.0460032216899229E-2</v>
      </c>
      <c r="R129" s="18">
        <f t="shared" si="20"/>
        <v>8.2297753271335684E-3</v>
      </c>
      <c r="S129" s="18">
        <f t="shared" si="21"/>
        <v>7.8118179019295193E-3</v>
      </c>
      <c r="V129" s="19">
        <v>124</v>
      </c>
      <c r="W129" s="15">
        <f t="shared" si="22"/>
        <v>0</v>
      </c>
      <c r="X129" s="20">
        <f t="shared" si="24"/>
        <v>1.2400000000000001E-2</v>
      </c>
      <c r="Y129" s="20">
        <f t="shared" si="25"/>
        <v>181</v>
      </c>
      <c r="Z129" s="15" t="str">
        <f t="shared" si="26"/>
        <v>Solomon Islands Pijin</v>
      </c>
      <c r="AA129" s="20">
        <f t="shared" si="23"/>
        <v>0</v>
      </c>
    </row>
    <row r="130" spans="2:27" x14ac:dyDescent="0.35">
      <c r="B130" s="19">
        <v>125</v>
      </c>
      <c r="C130" s="32" t="s">
        <v>241</v>
      </c>
      <c r="D130" s="32">
        <v>0</v>
      </c>
      <c r="E130" s="32">
        <v>6</v>
      </c>
      <c r="F130" s="32">
        <v>2.5</v>
      </c>
      <c r="G130" s="17">
        <v>8.5</v>
      </c>
      <c r="I130" s="32" t="s">
        <v>241</v>
      </c>
      <c r="J130" s="18">
        <f t="shared" si="14"/>
        <v>0</v>
      </c>
      <c r="K130" s="18">
        <f t="shared" si="15"/>
        <v>70.588235294117652</v>
      </c>
      <c r="L130" s="18">
        <f t="shared" si="16"/>
        <v>29.411764705882355</v>
      </c>
      <c r="M130" s="17">
        <f t="shared" si="17"/>
        <v>100</v>
      </c>
      <c r="O130" s="32" t="s">
        <v>241</v>
      </c>
      <c r="P130" s="18">
        <f t="shared" si="18"/>
        <v>0</v>
      </c>
      <c r="Q130" s="18">
        <f t="shared" si="19"/>
        <v>2.5104077320558148E-2</v>
      </c>
      <c r="R130" s="18">
        <f t="shared" si="20"/>
        <v>3.4290730529723205E-3</v>
      </c>
      <c r="S130" s="18">
        <f t="shared" si="21"/>
        <v>7.8118179019295193E-3</v>
      </c>
      <c r="V130" s="19">
        <v>125</v>
      </c>
      <c r="W130" s="15">
        <f t="shared" si="22"/>
        <v>0</v>
      </c>
      <c r="X130" s="20">
        <f t="shared" si="24"/>
        <v>1.2500000000000001E-2</v>
      </c>
      <c r="Y130" s="20">
        <f t="shared" si="25"/>
        <v>180</v>
      </c>
      <c r="Z130" s="15" t="str">
        <f t="shared" si="26"/>
        <v>Sign Languages, nfd</v>
      </c>
      <c r="AA130" s="20">
        <f t="shared" si="23"/>
        <v>0</v>
      </c>
    </row>
    <row r="131" spans="2:27" x14ac:dyDescent="0.35">
      <c r="B131" s="19">
        <v>126</v>
      </c>
      <c r="C131" s="32" t="s">
        <v>343</v>
      </c>
      <c r="D131" s="32"/>
      <c r="E131" s="32">
        <v>2.5</v>
      </c>
      <c r="F131" s="32">
        <v>6</v>
      </c>
      <c r="G131" s="17">
        <v>8.5</v>
      </c>
      <c r="I131" s="32" t="s">
        <v>343</v>
      </c>
      <c r="J131" s="18">
        <f t="shared" si="14"/>
        <v>0</v>
      </c>
      <c r="K131" s="18">
        <f t="shared" si="15"/>
        <v>29.411764705882355</v>
      </c>
      <c r="L131" s="18">
        <f t="shared" si="16"/>
        <v>70.588235294117652</v>
      </c>
      <c r="M131" s="17">
        <f t="shared" si="17"/>
        <v>100</v>
      </c>
      <c r="O131" s="32" t="s">
        <v>343</v>
      </c>
      <c r="P131" s="18">
        <f t="shared" si="18"/>
        <v>0</v>
      </c>
      <c r="Q131" s="18">
        <f t="shared" si="19"/>
        <v>1.0460032216899229E-2</v>
      </c>
      <c r="R131" s="18">
        <f t="shared" si="20"/>
        <v>8.2297753271335684E-3</v>
      </c>
      <c r="S131" s="18">
        <f t="shared" si="21"/>
        <v>7.8118179019295193E-3</v>
      </c>
      <c r="V131" s="19">
        <v>126</v>
      </c>
      <c r="W131" s="15">
        <f t="shared" si="22"/>
        <v>0</v>
      </c>
      <c r="X131" s="20">
        <f t="shared" si="24"/>
        <v>1.26E-2</v>
      </c>
      <c r="Y131" s="20">
        <f t="shared" si="25"/>
        <v>179</v>
      </c>
      <c r="Z131" s="15" t="str">
        <f t="shared" si="26"/>
        <v>Sign Languages, nec</v>
      </c>
      <c r="AA131" s="20">
        <f t="shared" si="23"/>
        <v>0</v>
      </c>
    </row>
    <row r="132" spans="2:27" x14ac:dyDescent="0.35">
      <c r="B132" s="19">
        <v>127</v>
      </c>
      <c r="C132" s="32" t="s">
        <v>268</v>
      </c>
      <c r="D132" s="32">
        <v>0</v>
      </c>
      <c r="E132" s="32">
        <v>6</v>
      </c>
      <c r="F132" s="32">
        <v>2.5</v>
      </c>
      <c r="G132" s="17">
        <v>8.5</v>
      </c>
      <c r="I132" s="32" t="s">
        <v>268</v>
      </c>
      <c r="J132" s="18">
        <f t="shared" si="14"/>
        <v>0</v>
      </c>
      <c r="K132" s="18">
        <f t="shared" si="15"/>
        <v>70.588235294117652</v>
      </c>
      <c r="L132" s="18">
        <f t="shared" si="16"/>
        <v>29.411764705882355</v>
      </c>
      <c r="M132" s="17">
        <f t="shared" si="17"/>
        <v>100</v>
      </c>
      <c r="O132" s="32" t="s">
        <v>268</v>
      </c>
      <c r="P132" s="18">
        <f t="shared" si="18"/>
        <v>0</v>
      </c>
      <c r="Q132" s="18">
        <f t="shared" si="19"/>
        <v>2.5104077320558148E-2</v>
      </c>
      <c r="R132" s="18">
        <f t="shared" si="20"/>
        <v>3.4290730529723205E-3</v>
      </c>
      <c r="S132" s="18">
        <f t="shared" si="21"/>
        <v>7.8118179019295193E-3</v>
      </c>
      <c r="V132" s="19">
        <v>127</v>
      </c>
      <c r="W132" s="15">
        <f t="shared" si="22"/>
        <v>0</v>
      </c>
      <c r="X132" s="20">
        <f t="shared" si="24"/>
        <v>1.2700000000000001E-2</v>
      </c>
      <c r="Y132" s="20">
        <f t="shared" si="25"/>
        <v>178</v>
      </c>
      <c r="Z132" s="15" t="str">
        <f t="shared" si="26"/>
        <v>Serbo-Croatian/Yugoslavian so described</v>
      </c>
      <c r="AA132" s="20">
        <f t="shared" si="23"/>
        <v>0</v>
      </c>
    </row>
    <row r="133" spans="2:27" x14ac:dyDescent="0.35">
      <c r="B133" s="19">
        <v>128</v>
      </c>
      <c r="C133" s="32" t="s">
        <v>246</v>
      </c>
      <c r="D133" s="32">
        <v>6</v>
      </c>
      <c r="E133" s="32">
        <v>0</v>
      </c>
      <c r="F133" s="32">
        <v>2.5</v>
      </c>
      <c r="G133" s="17">
        <v>8.5</v>
      </c>
      <c r="I133" s="32" t="s">
        <v>246</v>
      </c>
      <c r="J133" s="18">
        <f t="shared" si="14"/>
        <v>70.588235294117652</v>
      </c>
      <c r="K133" s="18">
        <f t="shared" si="15"/>
        <v>0</v>
      </c>
      <c r="L133" s="18">
        <f t="shared" si="16"/>
        <v>29.411764705882355</v>
      </c>
      <c r="M133" s="17">
        <f t="shared" si="17"/>
        <v>100</v>
      </c>
      <c r="O133" s="32" t="s">
        <v>246</v>
      </c>
      <c r="P133" s="18">
        <f t="shared" si="18"/>
        <v>4.998750312421895E-2</v>
      </c>
      <c r="Q133" s="18">
        <f t="shared" si="19"/>
        <v>0</v>
      </c>
      <c r="R133" s="18">
        <f t="shared" si="20"/>
        <v>3.4290730529723205E-3</v>
      </c>
      <c r="S133" s="18">
        <f t="shared" si="21"/>
        <v>7.8118179019295193E-3</v>
      </c>
      <c r="V133" s="19">
        <v>128</v>
      </c>
      <c r="W133" s="15">
        <f t="shared" si="22"/>
        <v>6</v>
      </c>
      <c r="X133" s="20">
        <f t="shared" si="24"/>
        <v>6.0128000000000004</v>
      </c>
      <c r="Y133" s="20">
        <f t="shared" si="25"/>
        <v>65</v>
      </c>
      <c r="Z133" s="15" t="str">
        <f t="shared" si="26"/>
        <v>Samoan</v>
      </c>
      <c r="AA133" s="20">
        <f t="shared" si="23"/>
        <v>0</v>
      </c>
    </row>
    <row r="134" spans="2:27" x14ac:dyDescent="0.35">
      <c r="B134" s="19">
        <v>129</v>
      </c>
      <c r="C134" s="32" t="s">
        <v>506</v>
      </c>
      <c r="D134" s="32">
        <v>2.5</v>
      </c>
      <c r="E134" s="32">
        <v>2.5</v>
      </c>
      <c r="F134" s="32">
        <v>2.5</v>
      </c>
      <c r="G134" s="17">
        <v>7.5</v>
      </c>
      <c r="I134" s="32" t="s">
        <v>506</v>
      </c>
      <c r="J134" s="18">
        <f t="shared" ref="J134:J197" si="27">D134/$G134*100</f>
        <v>33.333333333333329</v>
      </c>
      <c r="K134" s="18">
        <f t="shared" ref="K134:K197" si="28">E134/$G134*100</f>
        <v>33.333333333333329</v>
      </c>
      <c r="L134" s="18">
        <f t="shared" ref="L134:L197" si="29">F134/$G134*100</f>
        <v>33.333333333333329</v>
      </c>
      <c r="M134" s="17">
        <f t="shared" ref="M134:M197" si="30">G134/$G134*100</f>
        <v>100</v>
      </c>
      <c r="O134" s="32" t="s">
        <v>506</v>
      </c>
      <c r="P134" s="18">
        <f t="shared" ref="P134:P197" si="31">D134/D$221*100</f>
        <v>2.0828126301757892E-2</v>
      </c>
      <c r="Q134" s="18">
        <f t="shared" ref="Q134:Q197" si="32">E134/E$221*100</f>
        <v>1.0460032216899229E-2</v>
      </c>
      <c r="R134" s="18">
        <f t="shared" ref="R134:R197" si="33">F134/F$221*100</f>
        <v>3.4290730529723205E-3</v>
      </c>
      <c r="S134" s="18">
        <f t="shared" ref="S134:S197" si="34">G134/G$221*100</f>
        <v>6.8927805017025166E-3</v>
      </c>
      <c r="V134" s="19">
        <v>129</v>
      </c>
      <c r="W134" s="15">
        <f t="shared" ref="W134:W197" si="35">VLOOKUP($V134,$B$6:$G$220,2+$V$3)</f>
        <v>2.5</v>
      </c>
      <c r="X134" s="20">
        <f t="shared" si="24"/>
        <v>2.5129000000000001</v>
      </c>
      <c r="Y134" s="20">
        <f t="shared" si="25"/>
        <v>94</v>
      </c>
      <c r="Z134" s="15" t="str">
        <f t="shared" si="26"/>
        <v>Punu</v>
      </c>
      <c r="AA134" s="20">
        <f t="shared" ref="AA134:AA197" si="36">VLOOKUP(MATCH(V134,Y$6:Y$220,0),$B$6:$G$220,2+$V$3)</f>
        <v>0</v>
      </c>
    </row>
    <row r="135" spans="2:27" x14ac:dyDescent="0.35">
      <c r="B135" s="19">
        <v>130</v>
      </c>
      <c r="C135" s="32" t="s">
        <v>289</v>
      </c>
      <c r="D135" s="32">
        <v>2.5</v>
      </c>
      <c r="E135" s="32">
        <v>2.5</v>
      </c>
      <c r="F135" s="32">
        <v>2.5</v>
      </c>
      <c r="G135" s="17">
        <v>7.5</v>
      </c>
      <c r="I135" s="32" t="s">
        <v>289</v>
      </c>
      <c r="J135" s="18">
        <f t="shared" si="27"/>
        <v>33.333333333333329</v>
      </c>
      <c r="K135" s="18">
        <f t="shared" si="28"/>
        <v>33.333333333333329</v>
      </c>
      <c r="L135" s="18">
        <f t="shared" si="29"/>
        <v>33.333333333333329</v>
      </c>
      <c r="M135" s="17">
        <f t="shared" si="30"/>
        <v>100</v>
      </c>
      <c r="O135" s="32" t="s">
        <v>289</v>
      </c>
      <c r="P135" s="18">
        <f t="shared" si="31"/>
        <v>2.0828126301757892E-2</v>
      </c>
      <c r="Q135" s="18">
        <f t="shared" si="32"/>
        <v>1.0460032216899229E-2</v>
      </c>
      <c r="R135" s="18">
        <f t="shared" si="33"/>
        <v>3.4290730529723205E-3</v>
      </c>
      <c r="S135" s="18">
        <f t="shared" si="34"/>
        <v>6.8927805017025166E-3</v>
      </c>
      <c r="V135" s="19">
        <v>130</v>
      </c>
      <c r="W135" s="15">
        <f t="shared" si="35"/>
        <v>2.5</v>
      </c>
      <c r="X135" s="20">
        <f t="shared" ref="X135:X198" si="37">W135+0.0001*V135</f>
        <v>2.5129999999999999</v>
      </c>
      <c r="Y135" s="20">
        <f t="shared" ref="Y135:Y198" si="38">RANK(X135,X$5:X$220)</f>
        <v>93</v>
      </c>
      <c r="Z135" s="15" t="str">
        <f t="shared" ref="Z135:Z198" si="39">VLOOKUP(MATCH(V135,Y$6:Y$220,0),$B$6:$G$220,2)</f>
        <v>Pular / Fuuta Jalon</v>
      </c>
      <c r="AA135" s="20">
        <f t="shared" si="36"/>
        <v>0</v>
      </c>
    </row>
    <row r="136" spans="2:27" x14ac:dyDescent="0.35">
      <c r="B136" s="19">
        <v>131</v>
      </c>
      <c r="C136" s="32" t="s">
        <v>348</v>
      </c>
      <c r="D136" s="32"/>
      <c r="E136" s="32">
        <v>5</v>
      </c>
      <c r="F136" s="32">
        <v>2.5</v>
      </c>
      <c r="G136" s="17">
        <v>7.5</v>
      </c>
      <c r="I136" s="32" t="s">
        <v>348</v>
      </c>
      <c r="J136" s="18">
        <f t="shared" si="27"/>
        <v>0</v>
      </c>
      <c r="K136" s="18">
        <f t="shared" si="28"/>
        <v>66.666666666666657</v>
      </c>
      <c r="L136" s="18">
        <f t="shared" si="29"/>
        <v>33.333333333333329</v>
      </c>
      <c r="M136" s="17">
        <f t="shared" si="30"/>
        <v>100</v>
      </c>
      <c r="O136" s="32" t="s">
        <v>348</v>
      </c>
      <c r="P136" s="18">
        <f t="shared" si="31"/>
        <v>0</v>
      </c>
      <c r="Q136" s="18">
        <f t="shared" si="32"/>
        <v>2.0920064433798458E-2</v>
      </c>
      <c r="R136" s="18">
        <f t="shared" si="33"/>
        <v>3.4290730529723205E-3</v>
      </c>
      <c r="S136" s="18">
        <f t="shared" si="34"/>
        <v>6.8927805017025166E-3</v>
      </c>
      <c r="V136" s="19">
        <v>131</v>
      </c>
      <c r="W136" s="15">
        <f t="shared" si="35"/>
        <v>0</v>
      </c>
      <c r="X136" s="20">
        <f t="shared" si="37"/>
        <v>1.3100000000000001E-2</v>
      </c>
      <c r="Y136" s="20">
        <f t="shared" si="38"/>
        <v>177</v>
      </c>
      <c r="Z136" s="15" t="str">
        <f t="shared" si="39"/>
        <v>Pampangan</v>
      </c>
      <c r="AA136" s="20">
        <f t="shared" si="36"/>
        <v>0</v>
      </c>
    </row>
    <row r="137" spans="2:27" x14ac:dyDescent="0.35">
      <c r="B137" s="19">
        <v>132</v>
      </c>
      <c r="C137" s="32" t="s">
        <v>294</v>
      </c>
      <c r="D137" s="32">
        <v>2.5</v>
      </c>
      <c r="E137" s="32">
        <v>2.5</v>
      </c>
      <c r="F137" s="32">
        <v>2.5</v>
      </c>
      <c r="G137" s="17">
        <v>7.5</v>
      </c>
      <c r="I137" s="32" t="s">
        <v>294</v>
      </c>
      <c r="J137" s="18">
        <f t="shared" si="27"/>
        <v>33.333333333333329</v>
      </c>
      <c r="K137" s="18">
        <f t="shared" si="28"/>
        <v>33.333333333333329</v>
      </c>
      <c r="L137" s="18">
        <f t="shared" si="29"/>
        <v>33.333333333333329</v>
      </c>
      <c r="M137" s="17">
        <f t="shared" si="30"/>
        <v>100</v>
      </c>
      <c r="O137" s="32" t="s">
        <v>294</v>
      </c>
      <c r="P137" s="18">
        <f t="shared" si="31"/>
        <v>2.0828126301757892E-2</v>
      </c>
      <c r="Q137" s="18">
        <f t="shared" si="32"/>
        <v>1.0460032216899229E-2</v>
      </c>
      <c r="R137" s="18">
        <f t="shared" si="33"/>
        <v>3.4290730529723205E-3</v>
      </c>
      <c r="S137" s="18">
        <f t="shared" si="34"/>
        <v>6.8927805017025166E-3</v>
      </c>
      <c r="V137" s="19">
        <v>132</v>
      </c>
      <c r="W137" s="15">
        <f t="shared" si="35"/>
        <v>2.5</v>
      </c>
      <c r="X137" s="20">
        <f t="shared" si="37"/>
        <v>2.5131999999999999</v>
      </c>
      <c r="Y137" s="20">
        <f t="shared" si="38"/>
        <v>92</v>
      </c>
      <c r="Z137" s="15" t="str">
        <f t="shared" si="39"/>
        <v>Other Southern Asian Languages, nec</v>
      </c>
      <c r="AA137" s="20">
        <f t="shared" si="36"/>
        <v>0</v>
      </c>
    </row>
    <row r="138" spans="2:27" x14ac:dyDescent="0.35">
      <c r="B138" s="19">
        <v>133</v>
      </c>
      <c r="C138" s="32" t="s">
        <v>364</v>
      </c>
      <c r="D138" s="32"/>
      <c r="E138" s="32">
        <v>2.5</v>
      </c>
      <c r="F138" s="32">
        <v>5</v>
      </c>
      <c r="G138" s="17">
        <v>7.5</v>
      </c>
      <c r="I138" s="32" t="s">
        <v>364</v>
      </c>
      <c r="J138" s="18">
        <f t="shared" si="27"/>
        <v>0</v>
      </c>
      <c r="K138" s="18">
        <f t="shared" si="28"/>
        <v>33.333333333333329</v>
      </c>
      <c r="L138" s="18">
        <f t="shared" si="29"/>
        <v>66.666666666666657</v>
      </c>
      <c r="M138" s="17">
        <f t="shared" si="30"/>
        <v>100</v>
      </c>
      <c r="O138" s="32" t="s">
        <v>364</v>
      </c>
      <c r="P138" s="18">
        <f t="shared" si="31"/>
        <v>0</v>
      </c>
      <c r="Q138" s="18">
        <f t="shared" si="32"/>
        <v>1.0460032216899229E-2</v>
      </c>
      <c r="R138" s="18">
        <f t="shared" si="33"/>
        <v>6.8581461059446409E-3</v>
      </c>
      <c r="S138" s="18">
        <f t="shared" si="34"/>
        <v>6.8927805017025166E-3</v>
      </c>
      <c r="V138" s="19">
        <v>133</v>
      </c>
      <c r="W138" s="15">
        <f t="shared" si="35"/>
        <v>0</v>
      </c>
      <c r="X138" s="20">
        <f t="shared" si="37"/>
        <v>1.3300000000000001E-2</v>
      </c>
      <c r="Y138" s="20">
        <f t="shared" si="38"/>
        <v>176</v>
      </c>
      <c r="Z138" s="15" t="str">
        <f t="shared" si="39"/>
        <v>Oceanian Pidgins and Creoles, nfd</v>
      </c>
      <c r="AA138" s="20">
        <f t="shared" si="36"/>
        <v>0</v>
      </c>
    </row>
    <row r="139" spans="2:27" x14ac:dyDescent="0.35">
      <c r="B139" s="19">
        <v>134</v>
      </c>
      <c r="C139" s="32" t="s">
        <v>310</v>
      </c>
      <c r="D139" s="32">
        <v>2.5</v>
      </c>
      <c r="E139" s="32">
        <v>2.5</v>
      </c>
      <c r="F139" s="32">
        <v>2.5</v>
      </c>
      <c r="G139" s="17">
        <v>7.5</v>
      </c>
      <c r="I139" s="32" t="s">
        <v>310</v>
      </c>
      <c r="J139" s="18">
        <f t="shared" si="27"/>
        <v>33.333333333333329</v>
      </c>
      <c r="K139" s="18">
        <f t="shared" si="28"/>
        <v>33.333333333333329</v>
      </c>
      <c r="L139" s="18">
        <f t="shared" si="29"/>
        <v>33.333333333333329</v>
      </c>
      <c r="M139" s="17">
        <f t="shared" si="30"/>
        <v>100</v>
      </c>
      <c r="O139" s="32" t="s">
        <v>310</v>
      </c>
      <c r="P139" s="18">
        <f t="shared" si="31"/>
        <v>2.0828126301757892E-2</v>
      </c>
      <c r="Q139" s="18">
        <f t="shared" si="32"/>
        <v>1.0460032216899229E-2</v>
      </c>
      <c r="R139" s="18">
        <f t="shared" si="33"/>
        <v>3.4290730529723205E-3</v>
      </c>
      <c r="S139" s="18">
        <f t="shared" si="34"/>
        <v>6.8927805017025166E-3</v>
      </c>
      <c r="V139" s="19">
        <v>134</v>
      </c>
      <c r="W139" s="15">
        <f t="shared" si="35"/>
        <v>2.5</v>
      </c>
      <c r="X139" s="20">
        <f t="shared" si="37"/>
        <v>2.5133999999999999</v>
      </c>
      <c r="Y139" s="20">
        <f t="shared" si="38"/>
        <v>91</v>
      </c>
      <c r="Z139" s="15" t="str">
        <f t="shared" si="39"/>
        <v>Nauruan</v>
      </c>
      <c r="AA139" s="20">
        <f t="shared" si="36"/>
        <v>0</v>
      </c>
    </row>
    <row r="140" spans="2:27" x14ac:dyDescent="0.35">
      <c r="B140" s="19">
        <v>135</v>
      </c>
      <c r="C140" s="32" t="s">
        <v>292</v>
      </c>
      <c r="D140" s="32">
        <v>2.5</v>
      </c>
      <c r="E140" s="32">
        <v>2.5</v>
      </c>
      <c r="F140" s="32">
        <v>2.5</v>
      </c>
      <c r="G140" s="17">
        <v>7.5</v>
      </c>
      <c r="I140" s="32" t="s">
        <v>292</v>
      </c>
      <c r="J140" s="18">
        <f t="shared" si="27"/>
        <v>33.333333333333329</v>
      </c>
      <c r="K140" s="18">
        <f t="shared" si="28"/>
        <v>33.333333333333329</v>
      </c>
      <c r="L140" s="18">
        <f t="shared" si="29"/>
        <v>33.333333333333329</v>
      </c>
      <c r="M140" s="17">
        <f t="shared" si="30"/>
        <v>100</v>
      </c>
      <c r="O140" s="32" t="s">
        <v>292</v>
      </c>
      <c r="P140" s="18">
        <f t="shared" si="31"/>
        <v>2.0828126301757892E-2</v>
      </c>
      <c r="Q140" s="18">
        <f t="shared" si="32"/>
        <v>1.0460032216899229E-2</v>
      </c>
      <c r="R140" s="18">
        <f t="shared" si="33"/>
        <v>3.4290730529723205E-3</v>
      </c>
      <c r="S140" s="18">
        <f t="shared" si="34"/>
        <v>6.8927805017025166E-3</v>
      </c>
      <c r="V140" s="19">
        <v>135</v>
      </c>
      <c r="W140" s="15">
        <f t="shared" si="35"/>
        <v>2.5</v>
      </c>
      <c r="X140" s="20">
        <f t="shared" si="37"/>
        <v>2.5135000000000001</v>
      </c>
      <c r="Y140" s="20">
        <f t="shared" si="38"/>
        <v>90</v>
      </c>
      <c r="Z140" s="15" t="str">
        <f t="shared" si="39"/>
        <v>Middle Eastern Semitic Languages, nfd</v>
      </c>
      <c r="AA140" s="20">
        <f t="shared" si="36"/>
        <v>0</v>
      </c>
    </row>
    <row r="141" spans="2:27" x14ac:dyDescent="0.35">
      <c r="B141" s="19">
        <v>136</v>
      </c>
      <c r="C141" s="32" t="s">
        <v>251</v>
      </c>
      <c r="D141" s="32">
        <v>7</v>
      </c>
      <c r="E141" s="32"/>
      <c r="F141" s="32"/>
      <c r="G141" s="17">
        <v>7</v>
      </c>
      <c r="I141" s="32" t="s">
        <v>251</v>
      </c>
      <c r="J141" s="18">
        <f t="shared" si="27"/>
        <v>100</v>
      </c>
      <c r="K141" s="18">
        <f t="shared" si="28"/>
        <v>0</v>
      </c>
      <c r="L141" s="18">
        <f t="shared" si="29"/>
        <v>0</v>
      </c>
      <c r="M141" s="17">
        <f t="shared" si="30"/>
        <v>100</v>
      </c>
      <c r="O141" s="32" t="s">
        <v>251</v>
      </c>
      <c r="P141" s="18">
        <f t="shared" si="31"/>
        <v>5.831875364492211E-2</v>
      </c>
      <c r="Q141" s="18">
        <f t="shared" si="32"/>
        <v>0</v>
      </c>
      <c r="R141" s="18">
        <f t="shared" si="33"/>
        <v>0</v>
      </c>
      <c r="S141" s="18">
        <f t="shared" si="34"/>
        <v>6.4332618015890148E-3</v>
      </c>
      <c r="V141" s="19">
        <v>136</v>
      </c>
      <c r="W141" s="15">
        <f t="shared" si="35"/>
        <v>7</v>
      </c>
      <c r="X141" s="20">
        <f t="shared" si="37"/>
        <v>7.0136000000000003</v>
      </c>
      <c r="Y141" s="20">
        <f t="shared" si="38"/>
        <v>61</v>
      </c>
      <c r="Z141" s="15" t="str">
        <f t="shared" si="39"/>
        <v>Maru</v>
      </c>
      <c r="AA141" s="20">
        <f t="shared" si="36"/>
        <v>0</v>
      </c>
    </row>
    <row r="142" spans="2:27" x14ac:dyDescent="0.35">
      <c r="B142" s="19">
        <v>137</v>
      </c>
      <c r="C142" s="32" t="s">
        <v>370</v>
      </c>
      <c r="D142" s="32"/>
      <c r="E142" s="32">
        <v>0</v>
      </c>
      <c r="F142" s="32">
        <v>7</v>
      </c>
      <c r="G142" s="17">
        <v>7</v>
      </c>
      <c r="I142" s="32" t="s">
        <v>370</v>
      </c>
      <c r="J142" s="18">
        <f t="shared" si="27"/>
        <v>0</v>
      </c>
      <c r="K142" s="18">
        <f t="shared" si="28"/>
        <v>0</v>
      </c>
      <c r="L142" s="18">
        <f t="shared" si="29"/>
        <v>100</v>
      </c>
      <c r="M142" s="17">
        <f t="shared" si="30"/>
        <v>100</v>
      </c>
      <c r="O142" s="32" t="s">
        <v>370</v>
      </c>
      <c r="P142" s="18">
        <f t="shared" si="31"/>
        <v>0</v>
      </c>
      <c r="Q142" s="18">
        <f t="shared" si="32"/>
        <v>0</v>
      </c>
      <c r="R142" s="18">
        <f t="shared" si="33"/>
        <v>9.6014045483224977E-3</v>
      </c>
      <c r="S142" s="18">
        <f t="shared" si="34"/>
        <v>6.4332618015890148E-3</v>
      </c>
      <c r="V142" s="19">
        <v>137</v>
      </c>
      <c r="W142" s="15">
        <f t="shared" si="35"/>
        <v>0</v>
      </c>
      <c r="X142" s="20">
        <f t="shared" si="37"/>
        <v>1.37E-2</v>
      </c>
      <c r="Y142" s="20">
        <f t="shared" si="38"/>
        <v>175</v>
      </c>
      <c r="Z142" s="15" t="str">
        <f t="shared" si="39"/>
        <v>Mandingo</v>
      </c>
      <c r="AA142" s="20">
        <f t="shared" si="36"/>
        <v>0</v>
      </c>
    </row>
    <row r="143" spans="2:27" x14ac:dyDescent="0.35">
      <c r="B143" s="19">
        <v>138</v>
      </c>
      <c r="C143" s="32" t="s">
        <v>295</v>
      </c>
      <c r="D143" s="32">
        <v>0</v>
      </c>
      <c r="E143" s="32"/>
      <c r="F143" s="32">
        <v>6</v>
      </c>
      <c r="G143" s="17">
        <v>6</v>
      </c>
      <c r="I143" s="32" t="s">
        <v>295</v>
      </c>
      <c r="J143" s="18">
        <f t="shared" si="27"/>
        <v>0</v>
      </c>
      <c r="K143" s="18">
        <f t="shared" si="28"/>
        <v>0</v>
      </c>
      <c r="L143" s="18">
        <f t="shared" si="29"/>
        <v>100</v>
      </c>
      <c r="M143" s="17">
        <f t="shared" si="30"/>
        <v>100</v>
      </c>
      <c r="O143" s="32" t="s">
        <v>295</v>
      </c>
      <c r="P143" s="18">
        <f t="shared" si="31"/>
        <v>0</v>
      </c>
      <c r="Q143" s="18">
        <f t="shared" si="32"/>
        <v>0</v>
      </c>
      <c r="R143" s="18">
        <f t="shared" si="33"/>
        <v>8.2297753271335684E-3</v>
      </c>
      <c r="S143" s="18">
        <f t="shared" si="34"/>
        <v>5.5142244013620138E-3</v>
      </c>
      <c r="V143" s="19">
        <v>138</v>
      </c>
      <c r="W143" s="15">
        <f t="shared" si="35"/>
        <v>0</v>
      </c>
      <c r="X143" s="20">
        <f t="shared" si="37"/>
        <v>1.3800000000000002E-2</v>
      </c>
      <c r="Y143" s="20">
        <f t="shared" si="38"/>
        <v>174</v>
      </c>
      <c r="Z143" s="15" t="str">
        <f t="shared" si="39"/>
        <v>Madi</v>
      </c>
      <c r="AA143" s="20">
        <f t="shared" si="36"/>
        <v>0</v>
      </c>
    </row>
    <row r="144" spans="2:27" x14ac:dyDescent="0.35">
      <c r="B144" s="19">
        <v>139</v>
      </c>
      <c r="C144" s="32" t="s">
        <v>247</v>
      </c>
      <c r="D144" s="32">
        <v>6</v>
      </c>
      <c r="E144" s="32">
        <v>0</v>
      </c>
      <c r="F144" s="32">
        <v>0</v>
      </c>
      <c r="G144" s="17">
        <v>6</v>
      </c>
      <c r="I144" s="32" t="s">
        <v>247</v>
      </c>
      <c r="J144" s="18">
        <f t="shared" si="27"/>
        <v>100</v>
      </c>
      <c r="K144" s="18">
        <f t="shared" si="28"/>
        <v>0</v>
      </c>
      <c r="L144" s="18">
        <f t="shared" si="29"/>
        <v>0</v>
      </c>
      <c r="M144" s="17">
        <f t="shared" si="30"/>
        <v>100</v>
      </c>
      <c r="O144" s="32" t="s">
        <v>247</v>
      </c>
      <c r="P144" s="18">
        <f t="shared" si="31"/>
        <v>4.998750312421895E-2</v>
      </c>
      <c r="Q144" s="18">
        <f t="shared" si="32"/>
        <v>0</v>
      </c>
      <c r="R144" s="18">
        <f t="shared" si="33"/>
        <v>0</v>
      </c>
      <c r="S144" s="18">
        <f t="shared" si="34"/>
        <v>5.5142244013620138E-3</v>
      </c>
      <c r="V144" s="19">
        <v>139</v>
      </c>
      <c r="W144" s="15">
        <f t="shared" si="35"/>
        <v>6</v>
      </c>
      <c r="X144" s="20">
        <f t="shared" si="37"/>
        <v>6.0138999999999996</v>
      </c>
      <c r="Y144" s="20">
        <f t="shared" si="38"/>
        <v>64</v>
      </c>
      <c r="Z144" s="15" t="str">
        <f t="shared" si="39"/>
        <v>Luo</v>
      </c>
      <c r="AA144" s="20">
        <f t="shared" si="36"/>
        <v>0</v>
      </c>
    </row>
    <row r="145" spans="2:27" x14ac:dyDescent="0.35">
      <c r="B145" s="19">
        <v>140</v>
      </c>
      <c r="C145" s="32" t="s">
        <v>319</v>
      </c>
      <c r="D145" s="32">
        <v>2.5</v>
      </c>
      <c r="E145" s="32">
        <v>2.5</v>
      </c>
      <c r="F145" s="32"/>
      <c r="G145" s="17">
        <v>5</v>
      </c>
      <c r="I145" s="32" t="s">
        <v>319</v>
      </c>
      <c r="J145" s="18">
        <f t="shared" si="27"/>
        <v>50</v>
      </c>
      <c r="K145" s="18">
        <f t="shared" si="28"/>
        <v>50</v>
      </c>
      <c r="L145" s="18">
        <f t="shared" si="29"/>
        <v>0</v>
      </c>
      <c r="M145" s="17">
        <f t="shared" si="30"/>
        <v>100</v>
      </c>
      <c r="O145" s="32" t="s">
        <v>319</v>
      </c>
      <c r="P145" s="18">
        <f t="shared" si="31"/>
        <v>2.0828126301757892E-2</v>
      </c>
      <c r="Q145" s="18">
        <f t="shared" si="32"/>
        <v>1.0460032216899229E-2</v>
      </c>
      <c r="R145" s="18">
        <f t="shared" si="33"/>
        <v>0</v>
      </c>
      <c r="S145" s="18">
        <f t="shared" si="34"/>
        <v>4.5951870011350111E-3</v>
      </c>
      <c r="V145" s="19">
        <v>140</v>
      </c>
      <c r="W145" s="15">
        <f t="shared" si="35"/>
        <v>2.5</v>
      </c>
      <c r="X145" s="20">
        <f t="shared" si="37"/>
        <v>2.5139999999999998</v>
      </c>
      <c r="Y145" s="20">
        <f t="shared" si="38"/>
        <v>89</v>
      </c>
      <c r="Z145" s="15" t="str">
        <f t="shared" si="39"/>
        <v>Krio</v>
      </c>
      <c r="AA145" s="20">
        <f t="shared" si="36"/>
        <v>0</v>
      </c>
    </row>
    <row r="146" spans="2:27" x14ac:dyDescent="0.35">
      <c r="B146" s="19">
        <v>141</v>
      </c>
      <c r="C146" s="32" t="s">
        <v>254</v>
      </c>
      <c r="D146" s="32">
        <v>5</v>
      </c>
      <c r="E146" s="32">
        <v>0</v>
      </c>
      <c r="F146" s="32">
        <v>0</v>
      </c>
      <c r="G146" s="17">
        <v>5</v>
      </c>
      <c r="I146" s="32" t="s">
        <v>254</v>
      </c>
      <c r="J146" s="18">
        <f t="shared" si="27"/>
        <v>100</v>
      </c>
      <c r="K146" s="18">
        <f t="shared" si="28"/>
        <v>0</v>
      </c>
      <c r="L146" s="18">
        <f t="shared" si="29"/>
        <v>0</v>
      </c>
      <c r="M146" s="17">
        <f t="shared" si="30"/>
        <v>100</v>
      </c>
      <c r="O146" s="32" t="s">
        <v>254</v>
      </c>
      <c r="P146" s="18">
        <f t="shared" si="31"/>
        <v>4.1656252603515784E-2</v>
      </c>
      <c r="Q146" s="18">
        <f t="shared" si="32"/>
        <v>0</v>
      </c>
      <c r="R146" s="18">
        <f t="shared" si="33"/>
        <v>0</v>
      </c>
      <c r="S146" s="18">
        <f t="shared" si="34"/>
        <v>4.5951870011350111E-3</v>
      </c>
      <c r="V146" s="19">
        <v>141</v>
      </c>
      <c r="W146" s="15">
        <f t="shared" si="35"/>
        <v>5</v>
      </c>
      <c r="X146" s="20">
        <f t="shared" si="37"/>
        <v>5.0141</v>
      </c>
      <c r="Y146" s="20">
        <f t="shared" si="38"/>
        <v>71</v>
      </c>
      <c r="Z146" s="15" t="str">
        <f t="shared" si="39"/>
        <v>Irish</v>
      </c>
      <c r="AA146" s="20">
        <f t="shared" si="36"/>
        <v>0</v>
      </c>
    </row>
    <row r="147" spans="2:27" x14ac:dyDescent="0.35">
      <c r="B147" s="19">
        <v>142</v>
      </c>
      <c r="C147" s="32" t="s">
        <v>287</v>
      </c>
      <c r="D147" s="32">
        <v>0</v>
      </c>
      <c r="E147" s="32">
        <v>2.5</v>
      </c>
      <c r="F147" s="32">
        <v>2.5</v>
      </c>
      <c r="G147" s="17">
        <v>5</v>
      </c>
      <c r="I147" s="32" t="s">
        <v>287</v>
      </c>
      <c r="J147" s="18">
        <f t="shared" si="27"/>
        <v>0</v>
      </c>
      <c r="K147" s="18">
        <f t="shared" si="28"/>
        <v>50</v>
      </c>
      <c r="L147" s="18">
        <f t="shared" si="29"/>
        <v>50</v>
      </c>
      <c r="M147" s="17">
        <f t="shared" si="30"/>
        <v>100</v>
      </c>
      <c r="O147" s="32" t="s">
        <v>287</v>
      </c>
      <c r="P147" s="18">
        <f t="shared" si="31"/>
        <v>0</v>
      </c>
      <c r="Q147" s="18">
        <f t="shared" si="32"/>
        <v>1.0460032216899229E-2</v>
      </c>
      <c r="R147" s="18">
        <f t="shared" si="33"/>
        <v>3.4290730529723205E-3</v>
      </c>
      <c r="S147" s="18">
        <f t="shared" si="34"/>
        <v>4.5951870011350111E-3</v>
      </c>
      <c r="V147" s="19">
        <v>142</v>
      </c>
      <c r="W147" s="15">
        <f t="shared" si="35"/>
        <v>0</v>
      </c>
      <c r="X147" s="20">
        <f t="shared" si="37"/>
        <v>1.4200000000000001E-2</v>
      </c>
      <c r="Y147" s="20">
        <f t="shared" si="38"/>
        <v>173</v>
      </c>
      <c r="Z147" s="15" t="str">
        <f t="shared" si="39"/>
        <v>Iranic, nfd</v>
      </c>
      <c r="AA147" s="20">
        <f t="shared" si="36"/>
        <v>0</v>
      </c>
    </row>
    <row r="148" spans="2:27" x14ac:dyDescent="0.35">
      <c r="B148" s="19">
        <v>143</v>
      </c>
      <c r="C148" s="32" t="s">
        <v>362</v>
      </c>
      <c r="D148" s="32"/>
      <c r="E148" s="32">
        <v>2.5</v>
      </c>
      <c r="F148" s="32">
        <v>2.5</v>
      </c>
      <c r="G148" s="17">
        <v>5</v>
      </c>
      <c r="I148" s="32" t="s">
        <v>362</v>
      </c>
      <c r="J148" s="18">
        <f t="shared" si="27"/>
        <v>0</v>
      </c>
      <c r="K148" s="18">
        <f t="shared" si="28"/>
        <v>50</v>
      </c>
      <c r="L148" s="18">
        <f t="shared" si="29"/>
        <v>50</v>
      </c>
      <c r="M148" s="17">
        <f t="shared" si="30"/>
        <v>100</v>
      </c>
      <c r="O148" s="32" t="s">
        <v>362</v>
      </c>
      <c r="P148" s="18">
        <f t="shared" si="31"/>
        <v>0</v>
      </c>
      <c r="Q148" s="18">
        <f t="shared" si="32"/>
        <v>1.0460032216899229E-2</v>
      </c>
      <c r="R148" s="18">
        <f t="shared" si="33"/>
        <v>3.4290730529723205E-3</v>
      </c>
      <c r="S148" s="18">
        <f t="shared" si="34"/>
        <v>4.5951870011350111E-3</v>
      </c>
      <c r="V148" s="19">
        <v>143</v>
      </c>
      <c r="W148" s="15">
        <f t="shared" si="35"/>
        <v>0</v>
      </c>
      <c r="X148" s="20">
        <f t="shared" si="37"/>
        <v>1.43E-2</v>
      </c>
      <c r="Y148" s="20">
        <f t="shared" si="38"/>
        <v>172</v>
      </c>
      <c r="Z148" s="15" t="str">
        <f t="shared" si="39"/>
        <v>Iranic, nec</v>
      </c>
      <c r="AA148" s="20">
        <f t="shared" si="36"/>
        <v>0</v>
      </c>
    </row>
    <row r="149" spans="2:27" x14ac:dyDescent="0.35">
      <c r="B149" s="19">
        <v>144</v>
      </c>
      <c r="C149" s="32" t="s">
        <v>271</v>
      </c>
      <c r="D149" s="32">
        <v>0</v>
      </c>
      <c r="E149" s="32">
        <v>2.5</v>
      </c>
      <c r="F149" s="32">
        <v>2.5</v>
      </c>
      <c r="G149" s="17">
        <v>5</v>
      </c>
      <c r="I149" s="32" t="s">
        <v>271</v>
      </c>
      <c r="J149" s="18">
        <f t="shared" si="27"/>
        <v>0</v>
      </c>
      <c r="K149" s="18">
        <f t="shared" si="28"/>
        <v>50</v>
      </c>
      <c r="L149" s="18">
        <f t="shared" si="29"/>
        <v>50</v>
      </c>
      <c r="M149" s="17">
        <f t="shared" si="30"/>
        <v>100</v>
      </c>
      <c r="O149" s="32" t="s">
        <v>271</v>
      </c>
      <c r="P149" s="18">
        <f t="shared" si="31"/>
        <v>0</v>
      </c>
      <c r="Q149" s="18">
        <f t="shared" si="32"/>
        <v>1.0460032216899229E-2</v>
      </c>
      <c r="R149" s="18">
        <f t="shared" si="33"/>
        <v>3.4290730529723205E-3</v>
      </c>
      <c r="S149" s="18">
        <f t="shared" si="34"/>
        <v>4.5951870011350111E-3</v>
      </c>
      <c r="V149" s="19">
        <v>144</v>
      </c>
      <c r="W149" s="15">
        <f t="shared" si="35"/>
        <v>0</v>
      </c>
      <c r="X149" s="20">
        <f t="shared" si="37"/>
        <v>1.4400000000000001E-2</v>
      </c>
      <c r="Y149" s="20">
        <f t="shared" si="38"/>
        <v>171</v>
      </c>
      <c r="Z149" s="15" t="str">
        <f t="shared" si="39"/>
        <v>Indo-Aryan, nec</v>
      </c>
      <c r="AA149" s="20">
        <f t="shared" si="36"/>
        <v>0</v>
      </c>
    </row>
    <row r="150" spans="2:27" x14ac:dyDescent="0.35">
      <c r="B150" s="19">
        <v>145</v>
      </c>
      <c r="C150" s="32" t="s">
        <v>352</v>
      </c>
      <c r="D150" s="32"/>
      <c r="E150" s="32">
        <v>2.5</v>
      </c>
      <c r="F150" s="32">
        <v>2.5</v>
      </c>
      <c r="G150" s="17">
        <v>5</v>
      </c>
      <c r="I150" s="32" t="s">
        <v>352</v>
      </c>
      <c r="J150" s="18">
        <f t="shared" si="27"/>
        <v>0</v>
      </c>
      <c r="K150" s="18">
        <f t="shared" si="28"/>
        <v>50</v>
      </c>
      <c r="L150" s="18">
        <f t="shared" si="29"/>
        <v>50</v>
      </c>
      <c r="M150" s="17">
        <f t="shared" si="30"/>
        <v>100</v>
      </c>
      <c r="O150" s="32" t="s">
        <v>352</v>
      </c>
      <c r="P150" s="18">
        <f t="shared" si="31"/>
        <v>0</v>
      </c>
      <c r="Q150" s="18">
        <f t="shared" si="32"/>
        <v>1.0460032216899229E-2</v>
      </c>
      <c r="R150" s="18">
        <f t="shared" si="33"/>
        <v>3.4290730529723205E-3</v>
      </c>
      <c r="S150" s="18">
        <f t="shared" si="34"/>
        <v>4.5951870011350111E-3</v>
      </c>
      <c r="V150" s="19">
        <v>145</v>
      </c>
      <c r="W150" s="15">
        <f t="shared" si="35"/>
        <v>0</v>
      </c>
      <c r="X150" s="20">
        <f t="shared" si="37"/>
        <v>1.4500000000000001E-2</v>
      </c>
      <c r="Y150" s="20">
        <f t="shared" si="38"/>
        <v>170</v>
      </c>
      <c r="Z150" s="15" t="str">
        <f t="shared" si="39"/>
        <v>Hmong</v>
      </c>
      <c r="AA150" s="20">
        <f t="shared" si="36"/>
        <v>0</v>
      </c>
    </row>
    <row r="151" spans="2:27" x14ac:dyDescent="0.35">
      <c r="B151" s="19">
        <v>146</v>
      </c>
      <c r="C151" s="32" t="s">
        <v>317</v>
      </c>
      <c r="D151" s="32">
        <v>2.5</v>
      </c>
      <c r="E151" s="32">
        <v>0</v>
      </c>
      <c r="F151" s="32">
        <v>2.5</v>
      </c>
      <c r="G151" s="17">
        <v>5</v>
      </c>
      <c r="I151" s="32" t="s">
        <v>317</v>
      </c>
      <c r="J151" s="18">
        <f t="shared" si="27"/>
        <v>50</v>
      </c>
      <c r="K151" s="18">
        <f t="shared" si="28"/>
        <v>0</v>
      </c>
      <c r="L151" s="18">
        <f t="shared" si="29"/>
        <v>50</v>
      </c>
      <c r="M151" s="17">
        <f t="shared" si="30"/>
        <v>100</v>
      </c>
      <c r="O151" s="32" t="s">
        <v>317</v>
      </c>
      <c r="P151" s="18">
        <f t="shared" si="31"/>
        <v>2.0828126301757892E-2</v>
      </c>
      <c r="Q151" s="18">
        <f t="shared" si="32"/>
        <v>0</v>
      </c>
      <c r="R151" s="18">
        <f t="shared" si="33"/>
        <v>3.4290730529723205E-3</v>
      </c>
      <c r="S151" s="18">
        <f t="shared" si="34"/>
        <v>4.5951870011350111E-3</v>
      </c>
      <c r="V151" s="19">
        <v>146</v>
      </c>
      <c r="W151" s="15">
        <f t="shared" si="35"/>
        <v>2.5</v>
      </c>
      <c r="X151" s="20">
        <f t="shared" si="37"/>
        <v>2.5146000000000002</v>
      </c>
      <c r="Y151" s="20">
        <f t="shared" si="38"/>
        <v>88</v>
      </c>
      <c r="Z151" s="15" t="str">
        <f t="shared" si="39"/>
        <v>Hausa</v>
      </c>
      <c r="AA151" s="20">
        <f t="shared" si="36"/>
        <v>0</v>
      </c>
    </row>
    <row r="152" spans="2:27" x14ac:dyDescent="0.35">
      <c r="B152" s="19">
        <v>147</v>
      </c>
      <c r="C152" s="32" t="s">
        <v>342</v>
      </c>
      <c r="D152" s="32"/>
      <c r="E152" s="32">
        <v>2.5</v>
      </c>
      <c r="F152" s="32">
        <v>2.5</v>
      </c>
      <c r="G152" s="17">
        <v>5</v>
      </c>
      <c r="I152" s="32" t="s">
        <v>342</v>
      </c>
      <c r="J152" s="18">
        <f t="shared" si="27"/>
        <v>0</v>
      </c>
      <c r="K152" s="18">
        <f t="shared" si="28"/>
        <v>50</v>
      </c>
      <c r="L152" s="18">
        <f t="shared" si="29"/>
        <v>50</v>
      </c>
      <c r="M152" s="17">
        <f t="shared" si="30"/>
        <v>100</v>
      </c>
      <c r="O152" s="32" t="s">
        <v>342</v>
      </c>
      <c r="P152" s="18">
        <f t="shared" si="31"/>
        <v>0</v>
      </c>
      <c r="Q152" s="18">
        <f t="shared" si="32"/>
        <v>1.0460032216899229E-2</v>
      </c>
      <c r="R152" s="18">
        <f t="shared" si="33"/>
        <v>3.4290730529723205E-3</v>
      </c>
      <c r="S152" s="18">
        <f t="shared" si="34"/>
        <v>4.5951870011350111E-3</v>
      </c>
      <c r="V152" s="19">
        <v>147</v>
      </c>
      <c r="W152" s="15">
        <f t="shared" si="35"/>
        <v>0</v>
      </c>
      <c r="X152" s="20">
        <f t="shared" si="37"/>
        <v>1.4700000000000001E-2</v>
      </c>
      <c r="Y152" s="20">
        <f t="shared" si="38"/>
        <v>169</v>
      </c>
      <c r="Z152" s="15" t="str">
        <f t="shared" si="39"/>
        <v>German and Related Languages, nfd</v>
      </c>
      <c r="AA152" s="20">
        <f t="shared" si="36"/>
        <v>0</v>
      </c>
    </row>
    <row r="153" spans="2:27" x14ac:dyDescent="0.35">
      <c r="B153" s="19">
        <v>148</v>
      </c>
      <c r="C153" s="32" t="s">
        <v>285</v>
      </c>
      <c r="D153" s="32">
        <v>2.5</v>
      </c>
      <c r="E153" s="32">
        <v>2.5</v>
      </c>
      <c r="F153" s="32">
        <v>0</v>
      </c>
      <c r="G153" s="17">
        <v>5</v>
      </c>
      <c r="I153" s="32" t="s">
        <v>285</v>
      </c>
      <c r="J153" s="18">
        <f t="shared" si="27"/>
        <v>50</v>
      </c>
      <c r="K153" s="18">
        <f t="shared" si="28"/>
        <v>50</v>
      </c>
      <c r="L153" s="18">
        <f t="shared" si="29"/>
        <v>0</v>
      </c>
      <c r="M153" s="17">
        <f t="shared" si="30"/>
        <v>100</v>
      </c>
      <c r="O153" s="32" t="s">
        <v>285</v>
      </c>
      <c r="P153" s="18">
        <f t="shared" si="31"/>
        <v>2.0828126301757892E-2</v>
      </c>
      <c r="Q153" s="18">
        <f t="shared" si="32"/>
        <v>1.0460032216899229E-2</v>
      </c>
      <c r="R153" s="18">
        <f t="shared" si="33"/>
        <v>0</v>
      </c>
      <c r="S153" s="18">
        <f t="shared" si="34"/>
        <v>4.5951870011350111E-3</v>
      </c>
      <c r="V153" s="19">
        <v>148</v>
      </c>
      <c r="W153" s="15">
        <f t="shared" si="35"/>
        <v>2.5</v>
      </c>
      <c r="X153" s="20">
        <f t="shared" si="37"/>
        <v>2.5148000000000001</v>
      </c>
      <c r="Y153" s="20">
        <f t="shared" si="38"/>
        <v>87</v>
      </c>
      <c r="Z153" s="15" t="str">
        <f t="shared" si="39"/>
        <v>Georgian</v>
      </c>
      <c r="AA153" s="20">
        <f t="shared" si="36"/>
        <v>0</v>
      </c>
    </row>
    <row r="154" spans="2:27" x14ac:dyDescent="0.35">
      <c r="B154" s="19">
        <v>149</v>
      </c>
      <c r="C154" s="32" t="s">
        <v>298</v>
      </c>
      <c r="D154" s="32">
        <v>2.5</v>
      </c>
      <c r="E154" s="32">
        <v>2.5</v>
      </c>
      <c r="F154" s="32"/>
      <c r="G154" s="17">
        <v>5</v>
      </c>
      <c r="I154" s="32" t="s">
        <v>298</v>
      </c>
      <c r="J154" s="18">
        <f t="shared" si="27"/>
        <v>50</v>
      </c>
      <c r="K154" s="18">
        <f t="shared" si="28"/>
        <v>50</v>
      </c>
      <c r="L154" s="18">
        <f t="shared" si="29"/>
        <v>0</v>
      </c>
      <c r="M154" s="17">
        <f t="shared" si="30"/>
        <v>100</v>
      </c>
      <c r="O154" s="32" t="s">
        <v>298</v>
      </c>
      <c r="P154" s="18">
        <f t="shared" si="31"/>
        <v>2.0828126301757892E-2</v>
      </c>
      <c r="Q154" s="18">
        <f t="shared" si="32"/>
        <v>1.0460032216899229E-2</v>
      </c>
      <c r="R154" s="18">
        <f t="shared" si="33"/>
        <v>0</v>
      </c>
      <c r="S154" s="18">
        <f t="shared" si="34"/>
        <v>4.5951870011350111E-3</v>
      </c>
      <c r="V154" s="19">
        <v>149</v>
      </c>
      <c r="W154" s="15">
        <f t="shared" si="35"/>
        <v>2.5</v>
      </c>
      <c r="X154" s="20">
        <f t="shared" si="37"/>
        <v>2.5148999999999999</v>
      </c>
      <c r="Y154" s="20">
        <f t="shared" si="38"/>
        <v>86</v>
      </c>
      <c r="Z154" s="15" t="str">
        <f t="shared" si="39"/>
        <v>Fullah</v>
      </c>
      <c r="AA154" s="20">
        <f t="shared" si="36"/>
        <v>0</v>
      </c>
    </row>
    <row r="155" spans="2:27" x14ac:dyDescent="0.35">
      <c r="B155" s="19">
        <v>150</v>
      </c>
      <c r="C155" s="32" t="s">
        <v>286</v>
      </c>
      <c r="D155" s="32">
        <v>2.5</v>
      </c>
      <c r="E155" s="32">
        <v>2.5</v>
      </c>
      <c r="F155" s="32"/>
      <c r="G155" s="17">
        <v>5</v>
      </c>
      <c r="I155" s="32" t="s">
        <v>286</v>
      </c>
      <c r="J155" s="18">
        <f t="shared" si="27"/>
        <v>50</v>
      </c>
      <c r="K155" s="18">
        <f t="shared" si="28"/>
        <v>50</v>
      </c>
      <c r="L155" s="18">
        <f t="shared" si="29"/>
        <v>0</v>
      </c>
      <c r="M155" s="17">
        <f t="shared" si="30"/>
        <v>100</v>
      </c>
      <c r="O155" s="32" t="s">
        <v>286</v>
      </c>
      <c r="P155" s="18">
        <f t="shared" si="31"/>
        <v>2.0828126301757892E-2</v>
      </c>
      <c r="Q155" s="18">
        <f t="shared" si="32"/>
        <v>1.0460032216899229E-2</v>
      </c>
      <c r="R155" s="18">
        <f t="shared" si="33"/>
        <v>0</v>
      </c>
      <c r="S155" s="18">
        <f t="shared" si="34"/>
        <v>4.5951870011350111E-3</v>
      </c>
      <c r="V155" s="19">
        <v>150</v>
      </c>
      <c r="W155" s="15">
        <f t="shared" si="35"/>
        <v>2.5</v>
      </c>
      <c r="X155" s="20">
        <f t="shared" si="37"/>
        <v>2.5150000000000001</v>
      </c>
      <c r="Y155" s="20">
        <f t="shared" si="38"/>
        <v>85</v>
      </c>
      <c r="Z155" s="15" t="str">
        <f t="shared" si="39"/>
        <v>Frisian</v>
      </c>
      <c r="AA155" s="20">
        <f t="shared" si="36"/>
        <v>0</v>
      </c>
    </row>
    <row r="156" spans="2:27" x14ac:dyDescent="0.35">
      <c r="B156" s="19">
        <v>151</v>
      </c>
      <c r="C156" s="32" t="s">
        <v>353</v>
      </c>
      <c r="D156" s="32"/>
      <c r="E156" s="32">
        <v>2.5</v>
      </c>
      <c r="F156" s="32">
        <v>2.5</v>
      </c>
      <c r="G156" s="17">
        <v>5</v>
      </c>
      <c r="I156" s="32" t="s">
        <v>353</v>
      </c>
      <c r="J156" s="18">
        <f t="shared" si="27"/>
        <v>0</v>
      </c>
      <c r="K156" s="18">
        <f t="shared" si="28"/>
        <v>50</v>
      </c>
      <c r="L156" s="18">
        <f t="shared" si="29"/>
        <v>50</v>
      </c>
      <c r="M156" s="17">
        <f t="shared" si="30"/>
        <v>100</v>
      </c>
      <c r="O156" s="32" t="s">
        <v>353</v>
      </c>
      <c r="P156" s="18">
        <f t="shared" si="31"/>
        <v>0</v>
      </c>
      <c r="Q156" s="18">
        <f t="shared" si="32"/>
        <v>1.0460032216899229E-2</v>
      </c>
      <c r="R156" s="18">
        <f t="shared" si="33"/>
        <v>3.4290730529723205E-3</v>
      </c>
      <c r="S156" s="18">
        <f t="shared" si="34"/>
        <v>4.5951870011350111E-3</v>
      </c>
      <c r="V156" s="19">
        <v>151</v>
      </c>
      <c r="W156" s="15">
        <f t="shared" si="35"/>
        <v>0</v>
      </c>
      <c r="X156" s="20">
        <f t="shared" si="37"/>
        <v>1.5100000000000001E-2</v>
      </c>
      <c r="Y156" s="20">
        <f t="shared" si="38"/>
        <v>168</v>
      </c>
      <c r="Z156" s="15" t="str">
        <f t="shared" si="39"/>
        <v>Dagbani</v>
      </c>
      <c r="AA156" s="20">
        <f t="shared" si="36"/>
        <v>0</v>
      </c>
    </row>
    <row r="157" spans="2:27" x14ac:dyDescent="0.35">
      <c r="B157" s="19">
        <v>152</v>
      </c>
      <c r="C157" s="32" t="s">
        <v>355</v>
      </c>
      <c r="D157" s="32"/>
      <c r="E157" s="32">
        <v>2.5</v>
      </c>
      <c r="F157" s="32">
        <v>2.5</v>
      </c>
      <c r="G157" s="17">
        <v>5</v>
      </c>
      <c r="I157" s="32" t="s">
        <v>355</v>
      </c>
      <c r="J157" s="18">
        <f t="shared" si="27"/>
        <v>0</v>
      </c>
      <c r="K157" s="18">
        <f t="shared" si="28"/>
        <v>50</v>
      </c>
      <c r="L157" s="18">
        <f t="shared" si="29"/>
        <v>50</v>
      </c>
      <c r="M157" s="17">
        <f t="shared" si="30"/>
        <v>100</v>
      </c>
      <c r="O157" s="32" t="s">
        <v>355</v>
      </c>
      <c r="P157" s="18">
        <f t="shared" si="31"/>
        <v>0</v>
      </c>
      <c r="Q157" s="18">
        <f t="shared" si="32"/>
        <v>1.0460032216899229E-2</v>
      </c>
      <c r="R157" s="18">
        <f t="shared" si="33"/>
        <v>3.4290730529723205E-3</v>
      </c>
      <c r="S157" s="18">
        <f t="shared" si="34"/>
        <v>4.5951870011350111E-3</v>
      </c>
      <c r="V157" s="19">
        <v>152</v>
      </c>
      <c r="W157" s="15">
        <f t="shared" si="35"/>
        <v>0</v>
      </c>
      <c r="X157" s="20">
        <f t="shared" si="37"/>
        <v>1.52E-2</v>
      </c>
      <c r="Y157" s="20">
        <f t="shared" si="38"/>
        <v>167</v>
      </c>
      <c r="Z157" s="15" t="str">
        <f t="shared" si="39"/>
        <v>Bislama</v>
      </c>
      <c r="AA157" s="20">
        <f t="shared" si="36"/>
        <v>0</v>
      </c>
    </row>
    <row r="158" spans="2:27" x14ac:dyDescent="0.35">
      <c r="B158" s="19">
        <v>153</v>
      </c>
      <c r="C158" s="32" t="s">
        <v>257</v>
      </c>
      <c r="D158" s="32">
        <v>5</v>
      </c>
      <c r="E158" s="32"/>
      <c r="F158" s="32"/>
      <c r="G158" s="17">
        <v>5</v>
      </c>
      <c r="I158" s="32" t="s">
        <v>257</v>
      </c>
      <c r="J158" s="18">
        <f t="shared" si="27"/>
        <v>100</v>
      </c>
      <c r="K158" s="18">
        <f t="shared" si="28"/>
        <v>0</v>
      </c>
      <c r="L158" s="18">
        <f t="shared" si="29"/>
        <v>0</v>
      </c>
      <c r="M158" s="17">
        <f t="shared" si="30"/>
        <v>100</v>
      </c>
      <c r="O158" s="32" t="s">
        <v>257</v>
      </c>
      <c r="P158" s="18">
        <f t="shared" si="31"/>
        <v>4.1656252603515784E-2</v>
      </c>
      <c r="Q158" s="18">
        <f t="shared" si="32"/>
        <v>0</v>
      </c>
      <c r="R158" s="18">
        <f t="shared" si="33"/>
        <v>0</v>
      </c>
      <c r="S158" s="18">
        <f t="shared" si="34"/>
        <v>4.5951870011350111E-3</v>
      </c>
      <c r="V158" s="19">
        <v>153</v>
      </c>
      <c r="W158" s="15">
        <f t="shared" si="35"/>
        <v>5</v>
      </c>
      <c r="X158" s="20">
        <f t="shared" si="37"/>
        <v>5.0152999999999999</v>
      </c>
      <c r="Y158" s="20">
        <f t="shared" si="38"/>
        <v>70</v>
      </c>
      <c r="Z158" s="15" t="str">
        <f t="shared" si="39"/>
        <v>Bikol</v>
      </c>
      <c r="AA158" s="20">
        <f t="shared" si="36"/>
        <v>0</v>
      </c>
    </row>
    <row r="159" spans="2:27" x14ac:dyDescent="0.35">
      <c r="B159" s="19">
        <v>154</v>
      </c>
      <c r="C159" s="32" t="s">
        <v>276</v>
      </c>
      <c r="D159" s="32">
        <v>2.5</v>
      </c>
      <c r="E159" s="32"/>
      <c r="F159" s="32">
        <v>2.5</v>
      </c>
      <c r="G159" s="17">
        <v>5</v>
      </c>
      <c r="I159" s="32" t="s">
        <v>276</v>
      </c>
      <c r="J159" s="18">
        <f t="shared" si="27"/>
        <v>50</v>
      </c>
      <c r="K159" s="18">
        <f t="shared" si="28"/>
        <v>0</v>
      </c>
      <c r="L159" s="18">
        <f t="shared" si="29"/>
        <v>50</v>
      </c>
      <c r="M159" s="17">
        <f t="shared" si="30"/>
        <v>100</v>
      </c>
      <c r="O159" s="32" t="s">
        <v>276</v>
      </c>
      <c r="P159" s="18">
        <f t="shared" si="31"/>
        <v>2.0828126301757892E-2</v>
      </c>
      <c r="Q159" s="18">
        <f t="shared" si="32"/>
        <v>0</v>
      </c>
      <c r="R159" s="18">
        <f t="shared" si="33"/>
        <v>3.4290730529723205E-3</v>
      </c>
      <c r="S159" s="18">
        <f t="shared" si="34"/>
        <v>4.5951870011350111E-3</v>
      </c>
      <c r="V159" s="19">
        <v>154</v>
      </c>
      <c r="W159" s="15">
        <f t="shared" si="35"/>
        <v>2.5</v>
      </c>
      <c r="X159" s="20">
        <f t="shared" si="37"/>
        <v>2.5154000000000001</v>
      </c>
      <c r="Y159" s="20">
        <f t="shared" si="38"/>
        <v>84</v>
      </c>
      <c r="Z159" s="15" t="str">
        <f t="shared" si="39"/>
        <v>Belorussian</v>
      </c>
      <c r="AA159" s="20">
        <f t="shared" si="36"/>
        <v>0</v>
      </c>
    </row>
    <row r="160" spans="2:27" x14ac:dyDescent="0.35">
      <c r="B160" s="19">
        <v>155</v>
      </c>
      <c r="C160" s="32" t="s">
        <v>303</v>
      </c>
      <c r="D160" s="32">
        <v>2.5</v>
      </c>
      <c r="E160" s="32">
        <v>0</v>
      </c>
      <c r="F160" s="32">
        <v>2.5</v>
      </c>
      <c r="G160" s="17">
        <v>5</v>
      </c>
      <c r="I160" s="32" t="s">
        <v>303</v>
      </c>
      <c r="J160" s="18">
        <f t="shared" si="27"/>
        <v>50</v>
      </c>
      <c r="K160" s="18">
        <f t="shared" si="28"/>
        <v>0</v>
      </c>
      <c r="L160" s="18">
        <f t="shared" si="29"/>
        <v>50</v>
      </c>
      <c r="M160" s="17">
        <f t="shared" si="30"/>
        <v>100</v>
      </c>
      <c r="O160" s="32" t="s">
        <v>303</v>
      </c>
      <c r="P160" s="18">
        <f t="shared" si="31"/>
        <v>2.0828126301757892E-2</v>
      </c>
      <c r="Q160" s="18">
        <f t="shared" si="32"/>
        <v>0</v>
      </c>
      <c r="R160" s="18">
        <f t="shared" si="33"/>
        <v>3.4290730529723205E-3</v>
      </c>
      <c r="S160" s="18">
        <f t="shared" si="34"/>
        <v>4.5951870011350111E-3</v>
      </c>
      <c r="V160" s="19">
        <v>155</v>
      </c>
      <c r="W160" s="15">
        <f t="shared" si="35"/>
        <v>2.5</v>
      </c>
      <c r="X160" s="20">
        <f t="shared" si="37"/>
        <v>2.5154999999999998</v>
      </c>
      <c r="Y160" s="20">
        <f t="shared" si="38"/>
        <v>83</v>
      </c>
      <c r="Z160" s="15" t="str">
        <f t="shared" si="39"/>
        <v>Basque</v>
      </c>
      <c r="AA160" s="20">
        <f t="shared" si="36"/>
        <v>0</v>
      </c>
    </row>
    <row r="161" spans="2:27" x14ac:dyDescent="0.35">
      <c r="B161" s="19">
        <v>156</v>
      </c>
      <c r="C161" s="32" t="s">
        <v>349</v>
      </c>
      <c r="D161" s="32"/>
      <c r="E161" s="32">
        <v>2.5</v>
      </c>
      <c r="F161" s="32">
        <v>2.5</v>
      </c>
      <c r="G161" s="17">
        <v>5</v>
      </c>
      <c r="I161" s="32" t="s">
        <v>349</v>
      </c>
      <c r="J161" s="18">
        <f t="shared" si="27"/>
        <v>0</v>
      </c>
      <c r="K161" s="18">
        <f t="shared" si="28"/>
        <v>50</v>
      </c>
      <c r="L161" s="18">
        <f t="shared" si="29"/>
        <v>50</v>
      </c>
      <c r="M161" s="17">
        <f t="shared" si="30"/>
        <v>100</v>
      </c>
      <c r="O161" s="32" t="s">
        <v>349</v>
      </c>
      <c r="P161" s="18">
        <f t="shared" si="31"/>
        <v>0</v>
      </c>
      <c r="Q161" s="18">
        <f t="shared" si="32"/>
        <v>1.0460032216899229E-2</v>
      </c>
      <c r="R161" s="18">
        <f t="shared" si="33"/>
        <v>3.4290730529723205E-3</v>
      </c>
      <c r="S161" s="18">
        <f t="shared" si="34"/>
        <v>4.5951870011350111E-3</v>
      </c>
      <c r="V161" s="19">
        <v>156</v>
      </c>
      <c r="W161" s="15">
        <f t="shared" si="35"/>
        <v>0</v>
      </c>
      <c r="X161" s="20">
        <f t="shared" si="37"/>
        <v>1.5600000000000001E-2</v>
      </c>
      <c r="Y161" s="20">
        <f t="shared" si="38"/>
        <v>166</v>
      </c>
      <c r="Z161" s="15" t="str">
        <f t="shared" si="39"/>
        <v>Bari</v>
      </c>
      <c r="AA161" s="20">
        <f t="shared" si="36"/>
        <v>0</v>
      </c>
    </row>
    <row r="162" spans="2:27" x14ac:dyDescent="0.35">
      <c r="B162" s="19">
        <v>157</v>
      </c>
      <c r="C162" s="32" t="s">
        <v>333</v>
      </c>
      <c r="D162" s="32"/>
      <c r="E162" s="32">
        <v>2.5</v>
      </c>
      <c r="F162" s="32">
        <v>2.5</v>
      </c>
      <c r="G162" s="17">
        <v>5</v>
      </c>
      <c r="I162" s="32" t="s">
        <v>333</v>
      </c>
      <c r="J162" s="18">
        <f t="shared" si="27"/>
        <v>0</v>
      </c>
      <c r="K162" s="18">
        <f t="shared" si="28"/>
        <v>50</v>
      </c>
      <c r="L162" s="18">
        <f t="shared" si="29"/>
        <v>50</v>
      </c>
      <c r="M162" s="17">
        <f t="shared" si="30"/>
        <v>100</v>
      </c>
      <c r="O162" s="32" t="s">
        <v>333</v>
      </c>
      <c r="P162" s="18">
        <f t="shared" si="31"/>
        <v>0</v>
      </c>
      <c r="Q162" s="18">
        <f t="shared" si="32"/>
        <v>1.0460032216899229E-2</v>
      </c>
      <c r="R162" s="18">
        <f t="shared" si="33"/>
        <v>3.4290730529723205E-3</v>
      </c>
      <c r="S162" s="18">
        <f t="shared" si="34"/>
        <v>4.5951870011350111E-3</v>
      </c>
      <c r="V162" s="19">
        <v>157</v>
      </c>
      <c r="W162" s="15">
        <f t="shared" si="35"/>
        <v>0</v>
      </c>
      <c r="X162" s="20">
        <f t="shared" si="37"/>
        <v>1.5700000000000002E-2</v>
      </c>
      <c r="Y162" s="20">
        <f t="shared" si="38"/>
        <v>165</v>
      </c>
      <c r="Z162" s="15" t="str">
        <f t="shared" si="39"/>
        <v>Asante</v>
      </c>
      <c r="AA162" s="20">
        <f t="shared" si="36"/>
        <v>0</v>
      </c>
    </row>
    <row r="163" spans="2:27" x14ac:dyDescent="0.35">
      <c r="B163" s="19">
        <v>158</v>
      </c>
      <c r="C163" s="32" t="s">
        <v>259</v>
      </c>
      <c r="D163" s="32">
        <v>2.5</v>
      </c>
      <c r="E163" s="32">
        <v>0</v>
      </c>
      <c r="F163" s="32">
        <v>2.5</v>
      </c>
      <c r="G163" s="17">
        <v>5</v>
      </c>
      <c r="I163" s="32" t="s">
        <v>259</v>
      </c>
      <c r="J163" s="18">
        <f t="shared" si="27"/>
        <v>50</v>
      </c>
      <c r="K163" s="18">
        <f t="shared" si="28"/>
        <v>0</v>
      </c>
      <c r="L163" s="18">
        <f t="shared" si="29"/>
        <v>50</v>
      </c>
      <c r="M163" s="17">
        <f t="shared" si="30"/>
        <v>100</v>
      </c>
      <c r="O163" s="32" t="s">
        <v>259</v>
      </c>
      <c r="P163" s="18">
        <f t="shared" si="31"/>
        <v>2.0828126301757892E-2</v>
      </c>
      <c r="Q163" s="18">
        <f t="shared" si="32"/>
        <v>0</v>
      </c>
      <c r="R163" s="18">
        <f t="shared" si="33"/>
        <v>3.4290730529723205E-3</v>
      </c>
      <c r="S163" s="18">
        <f t="shared" si="34"/>
        <v>4.5951870011350111E-3</v>
      </c>
      <c r="V163" s="19">
        <v>158</v>
      </c>
      <c r="W163" s="15">
        <f t="shared" si="35"/>
        <v>2.5</v>
      </c>
      <c r="X163" s="20">
        <f t="shared" si="37"/>
        <v>2.5158</v>
      </c>
      <c r="Y163" s="20">
        <f t="shared" si="38"/>
        <v>82</v>
      </c>
      <c r="Z163" s="15" t="str">
        <f t="shared" si="39"/>
        <v>American Languages</v>
      </c>
      <c r="AA163" s="20">
        <f t="shared" si="36"/>
        <v>0</v>
      </c>
    </row>
    <row r="164" spans="2:27" x14ac:dyDescent="0.35">
      <c r="B164" s="19">
        <v>159</v>
      </c>
      <c r="C164" s="32" t="s">
        <v>329</v>
      </c>
      <c r="D164" s="32"/>
      <c r="E164" s="32">
        <v>2.5</v>
      </c>
      <c r="F164" s="32">
        <v>2.5</v>
      </c>
      <c r="G164" s="17">
        <v>5</v>
      </c>
      <c r="I164" s="32" t="s">
        <v>329</v>
      </c>
      <c r="J164" s="18">
        <f t="shared" si="27"/>
        <v>0</v>
      </c>
      <c r="K164" s="18">
        <f t="shared" si="28"/>
        <v>50</v>
      </c>
      <c r="L164" s="18">
        <f t="shared" si="29"/>
        <v>50</v>
      </c>
      <c r="M164" s="17">
        <f t="shared" si="30"/>
        <v>100</v>
      </c>
      <c r="O164" s="32" t="s">
        <v>329</v>
      </c>
      <c r="P164" s="18">
        <f t="shared" si="31"/>
        <v>0</v>
      </c>
      <c r="Q164" s="18">
        <f t="shared" si="32"/>
        <v>1.0460032216899229E-2</v>
      </c>
      <c r="R164" s="18">
        <f t="shared" si="33"/>
        <v>3.4290730529723205E-3</v>
      </c>
      <c r="S164" s="18">
        <f t="shared" si="34"/>
        <v>4.5951870011350111E-3</v>
      </c>
      <c r="V164" s="19">
        <v>159</v>
      </c>
      <c r="W164" s="15">
        <f t="shared" si="35"/>
        <v>0</v>
      </c>
      <c r="X164" s="20">
        <f t="shared" si="37"/>
        <v>1.5900000000000001E-2</v>
      </c>
      <c r="Y164" s="20">
        <f t="shared" si="38"/>
        <v>164</v>
      </c>
      <c r="Z164" s="15" t="str">
        <f t="shared" si="39"/>
        <v>Acehnese</v>
      </c>
      <c r="AA164" s="20">
        <f t="shared" si="36"/>
        <v>0</v>
      </c>
    </row>
    <row r="165" spans="2:27" x14ac:dyDescent="0.35">
      <c r="B165" s="19">
        <v>160</v>
      </c>
      <c r="C165" s="32" t="s">
        <v>341</v>
      </c>
      <c r="D165" s="32"/>
      <c r="E165" s="32">
        <v>2.5</v>
      </c>
      <c r="F165" s="32">
        <v>2.5</v>
      </c>
      <c r="G165" s="17">
        <v>5</v>
      </c>
      <c r="I165" s="32" t="s">
        <v>341</v>
      </c>
      <c r="J165" s="18">
        <f t="shared" si="27"/>
        <v>0</v>
      </c>
      <c r="K165" s="18">
        <f t="shared" si="28"/>
        <v>50</v>
      </c>
      <c r="L165" s="18">
        <f t="shared" si="29"/>
        <v>50</v>
      </c>
      <c r="M165" s="17">
        <f t="shared" si="30"/>
        <v>100</v>
      </c>
      <c r="O165" s="32" t="s">
        <v>341</v>
      </c>
      <c r="P165" s="18">
        <f t="shared" si="31"/>
        <v>0</v>
      </c>
      <c r="Q165" s="18">
        <f t="shared" si="32"/>
        <v>1.0460032216899229E-2</v>
      </c>
      <c r="R165" s="18">
        <f t="shared" si="33"/>
        <v>3.4290730529723205E-3</v>
      </c>
      <c r="S165" s="18">
        <f t="shared" si="34"/>
        <v>4.5951870011350111E-3</v>
      </c>
      <c r="V165" s="19">
        <v>160</v>
      </c>
      <c r="W165" s="15">
        <f t="shared" si="35"/>
        <v>0</v>
      </c>
      <c r="X165" s="20">
        <f t="shared" si="37"/>
        <v>1.6E-2</v>
      </c>
      <c r="Y165" s="20">
        <f t="shared" si="38"/>
        <v>163</v>
      </c>
      <c r="Z165" s="15" t="str">
        <f t="shared" si="39"/>
        <v>Zulu</v>
      </c>
      <c r="AA165" s="20">
        <f t="shared" si="36"/>
        <v>0</v>
      </c>
    </row>
    <row r="166" spans="2:27" x14ac:dyDescent="0.35">
      <c r="B166" s="19">
        <v>161</v>
      </c>
      <c r="C166" s="32" t="s">
        <v>290</v>
      </c>
      <c r="D166" s="32">
        <v>2.5</v>
      </c>
      <c r="E166" s="32">
        <v>2.5</v>
      </c>
      <c r="F166" s="32">
        <v>0</v>
      </c>
      <c r="G166" s="17">
        <v>5</v>
      </c>
      <c r="I166" s="32" t="s">
        <v>290</v>
      </c>
      <c r="J166" s="18">
        <f t="shared" si="27"/>
        <v>50</v>
      </c>
      <c r="K166" s="18">
        <f t="shared" si="28"/>
        <v>50</v>
      </c>
      <c r="L166" s="18">
        <f t="shared" si="29"/>
        <v>0</v>
      </c>
      <c r="M166" s="17">
        <f t="shared" si="30"/>
        <v>100</v>
      </c>
      <c r="O166" s="32" t="s">
        <v>290</v>
      </c>
      <c r="P166" s="18">
        <f t="shared" si="31"/>
        <v>2.0828126301757892E-2</v>
      </c>
      <c r="Q166" s="18">
        <f t="shared" si="32"/>
        <v>1.0460032216899229E-2</v>
      </c>
      <c r="R166" s="18">
        <f t="shared" si="33"/>
        <v>0</v>
      </c>
      <c r="S166" s="18">
        <f t="shared" si="34"/>
        <v>4.5951870011350111E-3</v>
      </c>
      <c r="V166" s="19">
        <v>161</v>
      </c>
      <c r="W166" s="15">
        <f t="shared" si="35"/>
        <v>2.5</v>
      </c>
      <c r="X166" s="20">
        <f t="shared" si="37"/>
        <v>2.5160999999999998</v>
      </c>
      <c r="Y166" s="20">
        <f t="shared" si="38"/>
        <v>81</v>
      </c>
      <c r="Z166" s="15" t="str">
        <f t="shared" si="39"/>
        <v>Twi (Akan)</v>
      </c>
      <c r="AA166" s="20">
        <f t="shared" si="36"/>
        <v>0</v>
      </c>
    </row>
    <row r="167" spans="2:27" x14ac:dyDescent="0.35">
      <c r="B167" s="19">
        <v>162</v>
      </c>
      <c r="C167" s="32" t="s">
        <v>383</v>
      </c>
      <c r="D167" s="32"/>
      <c r="E167" s="32"/>
      <c r="F167" s="32">
        <v>5</v>
      </c>
      <c r="G167" s="17">
        <v>5</v>
      </c>
      <c r="I167" s="32" t="s">
        <v>383</v>
      </c>
      <c r="J167" s="18">
        <f t="shared" si="27"/>
        <v>0</v>
      </c>
      <c r="K167" s="18">
        <f t="shared" si="28"/>
        <v>0</v>
      </c>
      <c r="L167" s="18">
        <f t="shared" si="29"/>
        <v>100</v>
      </c>
      <c r="M167" s="17">
        <f t="shared" si="30"/>
        <v>100</v>
      </c>
      <c r="O167" s="32" t="s">
        <v>383</v>
      </c>
      <c r="P167" s="18">
        <f t="shared" si="31"/>
        <v>0</v>
      </c>
      <c r="Q167" s="18">
        <f t="shared" si="32"/>
        <v>0</v>
      </c>
      <c r="R167" s="18">
        <f t="shared" si="33"/>
        <v>6.8581461059446409E-3</v>
      </c>
      <c r="S167" s="18">
        <f t="shared" si="34"/>
        <v>4.5951870011350111E-3</v>
      </c>
      <c r="V167" s="19">
        <v>162</v>
      </c>
      <c r="W167" s="15">
        <f t="shared" si="35"/>
        <v>0</v>
      </c>
      <c r="X167" s="20">
        <f t="shared" si="37"/>
        <v>1.6199999999999999E-2</v>
      </c>
      <c r="Y167" s="20">
        <f t="shared" si="38"/>
        <v>162</v>
      </c>
      <c r="Z167" s="15" t="str">
        <f t="shared" si="39"/>
        <v>Tswana</v>
      </c>
      <c r="AA167" s="20">
        <f t="shared" si="36"/>
        <v>0</v>
      </c>
    </row>
    <row r="168" spans="2:27" x14ac:dyDescent="0.35">
      <c r="B168" s="19">
        <v>163</v>
      </c>
      <c r="C168" s="32" t="s">
        <v>307</v>
      </c>
      <c r="D168" s="32">
        <v>0</v>
      </c>
      <c r="E168" s="32">
        <v>2.5</v>
      </c>
      <c r="F168" s="32">
        <v>2.5</v>
      </c>
      <c r="G168" s="17">
        <v>5</v>
      </c>
      <c r="I168" s="32" t="s">
        <v>307</v>
      </c>
      <c r="J168" s="18">
        <f t="shared" si="27"/>
        <v>0</v>
      </c>
      <c r="K168" s="18">
        <f t="shared" si="28"/>
        <v>50</v>
      </c>
      <c r="L168" s="18">
        <f t="shared" si="29"/>
        <v>50</v>
      </c>
      <c r="M168" s="17">
        <f t="shared" si="30"/>
        <v>100</v>
      </c>
      <c r="O168" s="32" t="s">
        <v>307</v>
      </c>
      <c r="P168" s="18">
        <f t="shared" si="31"/>
        <v>0</v>
      </c>
      <c r="Q168" s="18">
        <f t="shared" si="32"/>
        <v>1.0460032216899229E-2</v>
      </c>
      <c r="R168" s="18">
        <f t="shared" si="33"/>
        <v>3.4290730529723205E-3</v>
      </c>
      <c r="S168" s="18">
        <f t="shared" si="34"/>
        <v>4.5951870011350111E-3</v>
      </c>
      <c r="V168" s="19">
        <v>163</v>
      </c>
      <c r="W168" s="15">
        <f t="shared" si="35"/>
        <v>0</v>
      </c>
      <c r="X168" s="20">
        <f t="shared" si="37"/>
        <v>1.6300000000000002E-2</v>
      </c>
      <c r="Y168" s="20">
        <f t="shared" si="38"/>
        <v>161</v>
      </c>
      <c r="Z168" s="15" t="str">
        <f t="shared" si="39"/>
        <v>Slovene</v>
      </c>
      <c r="AA168" s="20">
        <f t="shared" si="36"/>
        <v>0</v>
      </c>
    </row>
    <row r="169" spans="2:27" x14ac:dyDescent="0.35">
      <c r="B169" s="19">
        <v>164</v>
      </c>
      <c r="C169" s="32" t="s">
        <v>361</v>
      </c>
      <c r="D169" s="32"/>
      <c r="E169" s="32">
        <v>2.5</v>
      </c>
      <c r="F169" s="32">
        <v>2.5</v>
      </c>
      <c r="G169" s="17">
        <v>5</v>
      </c>
      <c r="I169" s="32" t="s">
        <v>361</v>
      </c>
      <c r="J169" s="18">
        <f t="shared" si="27"/>
        <v>0</v>
      </c>
      <c r="K169" s="18">
        <f t="shared" si="28"/>
        <v>50</v>
      </c>
      <c r="L169" s="18">
        <f t="shared" si="29"/>
        <v>50</v>
      </c>
      <c r="M169" s="17">
        <f t="shared" si="30"/>
        <v>100</v>
      </c>
      <c r="O169" s="32" t="s">
        <v>361</v>
      </c>
      <c r="P169" s="18">
        <f t="shared" si="31"/>
        <v>0</v>
      </c>
      <c r="Q169" s="18">
        <f t="shared" si="32"/>
        <v>1.0460032216899229E-2</v>
      </c>
      <c r="R169" s="18">
        <f t="shared" si="33"/>
        <v>3.4290730529723205E-3</v>
      </c>
      <c r="S169" s="18">
        <f t="shared" si="34"/>
        <v>4.5951870011350111E-3</v>
      </c>
      <c r="V169" s="19">
        <v>164</v>
      </c>
      <c r="W169" s="15">
        <f t="shared" si="35"/>
        <v>0</v>
      </c>
      <c r="X169" s="20">
        <f t="shared" si="37"/>
        <v>1.6400000000000001E-2</v>
      </c>
      <c r="Y169" s="20">
        <f t="shared" si="38"/>
        <v>160</v>
      </c>
      <c r="Z169" s="15" t="str">
        <f t="shared" si="39"/>
        <v>Slovak</v>
      </c>
      <c r="AA169" s="20">
        <f t="shared" si="36"/>
        <v>0</v>
      </c>
    </row>
    <row r="170" spans="2:27" x14ac:dyDescent="0.35">
      <c r="B170" s="19">
        <v>165</v>
      </c>
      <c r="C170" s="32" t="s">
        <v>363</v>
      </c>
      <c r="D170" s="32"/>
      <c r="E170" s="32">
        <v>2.5</v>
      </c>
      <c r="F170" s="32">
        <v>0</v>
      </c>
      <c r="G170" s="17">
        <v>2.5</v>
      </c>
      <c r="I170" s="32" t="s">
        <v>363</v>
      </c>
      <c r="J170" s="18">
        <f t="shared" si="27"/>
        <v>0</v>
      </c>
      <c r="K170" s="18">
        <f t="shared" si="28"/>
        <v>100</v>
      </c>
      <c r="L170" s="18">
        <f t="shared" si="29"/>
        <v>0</v>
      </c>
      <c r="M170" s="17">
        <f t="shared" si="30"/>
        <v>100</v>
      </c>
      <c r="O170" s="32" t="s">
        <v>363</v>
      </c>
      <c r="P170" s="18">
        <f t="shared" si="31"/>
        <v>0</v>
      </c>
      <c r="Q170" s="18">
        <f t="shared" si="32"/>
        <v>1.0460032216899229E-2</v>
      </c>
      <c r="R170" s="18">
        <f t="shared" si="33"/>
        <v>0</v>
      </c>
      <c r="S170" s="18">
        <f t="shared" si="34"/>
        <v>2.2975935005675055E-3</v>
      </c>
      <c r="V170" s="19">
        <v>165</v>
      </c>
      <c r="W170" s="15">
        <f t="shared" si="35"/>
        <v>0</v>
      </c>
      <c r="X170" s="20">
        <f t="shared" si="37"/>
        <v>1.6500000000000001E-2</v>
      </c>
      <c r="Y170" s="20">
        <f t="shared" si="38"/>
        <v>159</v>
      </c>
      <c r="Z170" s="15" t="str">
        <f t="shared" si="39"/>
        <v>Lithuanian</v>
      </c>
      <c r="AA170" s="20">
        <f t="shared" si="36"/>
        <v>0</v>
      </c>
    </row>
    <row r="171" spans="2:27" x14ac:dyDescent="0.35">
      <c r="B171" s="19">
        <v>166</v>
      </c>
      <c r="C171" s="32" t="s">
        <v>368</v>
      </c>
      <c r="D171" s="32"/>
      <c r="E171" s="32">
        <v>2.5</v>
      </c>
      <c r="F171" s="32">
        <v>0</v>
      </c>
      <c r="G171" s="17">
        <v>2.5</v>
      </c>
      <c r="I171" s="32" t="s">
        <v>368</v>
      </c>
      <c r="J171" s="18">
        <f t="shared" si="27"/>
        <v>0</v>
      </c>
      <c r="K171" s="18">
        <f t="shared" si="28"/>
        <v>100</v>
      </c>
      <c r="L171" s="18">
        <f t="shared" si="29"/>
        <v>0</v>
      </c>
      <c r="M171" s="17">
        <f t="shared" si="30"/>
        <v>100</v>
      </c>
      <c r="O171" s="32" t="s">
        <v>368</v>
      </c>
      <c r="P171" s="18">
        <f t="shared" si="31"/>
        <v>0</v>
      </c>
      <c r="Q171" s="18">
        <f t="shared" si="32"/>
        <v>1.0460032216899229E-2</v>
      </c>
      <c r="R171" s="18">
        <f t="shared" si="33"/>
        <v>0</v>
      </c>
      <c r="S171" s="18">
        <f t="shared" si="34"/>
        <v>2.2975935005675055E-3</v>
      </c>
      <c r="V171" s="19">
        <v>166</v>
      </c>
      <c r="W171" s="15">
        <f t="shared" si="35"/>
        <v>0</v>
      </c>
      <c r="X171" s="20">
        <f t="shared" si="37"/>
        <v>1.66E-2</v>
      </c>
      <c r="Y171" s="20">
        <f t="shared" si="38"/>
        <v>158</v>
      </c>
      <c r="Z171" s="15" t="str">
        <f t="shared" si="39"/>
        <v>Kazakh</v>
      </c>
      <c r="AA171" s="20">
        <f t="shared" si="36"/>
        <v>0</v>
      </c>
    </row>
    <row r="172" spans="2:27" x14ac:dyDescent="0.35">
      <c r="B172" s="19">
        <v>167</v>
      </c>
      <c r="C172" s="32" t="s">
        <v>359</v>
      </c>
      <c r="D172" s="32"/>
      <c r="E172" s="32">
        <v>2.5</v>
      </c>
      <c r="F172" s="32">
        <v>0</v>
      </c>
      <c r="G172" s="17">
        <v>2.5</v>
      </c>
      <c r="I172" s="32" t="s">
        <v>359</v>
      </c>
      <c r="J172" s="18">
        <f t="shared" si="27"/>
        <v>0</v>
      </c>
      <c r="K172" s="18">
        <f t="shared" si="28"/>
        <v>100</v>
      </c>
      <c r="L172" s="18">
        <f t="shared" si="29"/>
        <v>0</v>
      </c>
      <c r="M172" s="17">
        <f t="shared" si="30"/>
        <v>100</v>
      </c>
      <c r="O172" s="32" t="s">
        <v>359</v>
      </c>
      <c r="P172" s="18">
        <f t="shared" si="31"/>
        <v>0</v>
      </c>
      <c r="Q172" s="18">
        <f t="shared" si="32"/>
        <v>1.0460032216899229E-2</v>
      </c>
      <c r="R172" s="18">
        <f t="shared" si="33"/>
        <v>0</v>
      </c>
      <c r="S172" s="18">
        <f t="shared" si="34"/>
        <v>2.2975935005675055E-3</v>
      </c>
      <c r="V172" s="19">
        <v>167</v>
      </c>
      <c r="W172" s="15">
        <f t="shared" si="35"/>
        <v>0</v>
      </c>
      <c r="X172" s="20">
        <f t="shared" si="37"/>
        <v>1.67E-2</v>
      </c>
      <c r="Y172" s="20">
        <f t="shared" si="38"/>
        <v>157</v>
      </c>
      <c r="Z172" s="15" t="str">
        <f t="shared" si="39"/>
        <v>Ga</v>
      </c>
      <c r="AA172" s="20">
        <f t="shared" si="36"/>
        <v>0</v>
      </c>
    </row>
    <row r="173" spans="2:27" x14ac:dyDescent="0.35">
      <c r="B173" s="19">
        <v>168</v>
      </c>
      <c r="C173" s="32" t="s">
        <v>379</v>
      </c>
      <c r="D173" s="32"/>
      <c r="E173" s="32">
        <v>2.5</v>
      </c>
      <c r="F173" s="32"/>
      <c r="G173" s="17">
        <v>2.5</v>
      </c>
      <c r="I173" s="32" t="s">
        <v>379</v>
      </c>
      <c r="J173" s="18">
        <f t="shared" si="27"/>
        <v>0</v>
      </c>
      <c r="K173" s="18">
        <f t="shared" si="28"/>
        <v>100</v>
      </c>
      <c r="L173" s="18">
        <f t="shared" si="29"/>
        <v>0</v>
      </c>
      <c r="M173" s="17">
        <f t="shared" si="30"/>
        <v>100</v>
      </c>
      <c r="O173" s="32" t="s">
        <v>379</v>
      </c>
      <c r="P173" s="18">
        <f t="shared" si="31"/>
        <v>0</v>
      </c>
      <c r="Q173" s="18">
        <f t="shared" si="32"/>
        <v>1.0460032216899229E-2</v>
      </c>
      <c r="R173" s="18">
        <f t="shared" si="33"/>
        <v>0</v>
      </c>
      <c r="S173" s="18">
        <f t="shared" si="34"/>
        <v>2.2975935005675055E-3</v>
      </c>
      <c r="V173" s="19">
        <v>168</v>
      </c>
      <c r="W173" s="15">
        <f t="shared" si="35"/>
        <v>0</v>
      </c>
      <c r="X173" s="20">
        <f t="shared" si="37"/>
        <v>1.6800000000000002E-2</v>
      </c>
      <c r="Y173" s="20">
        <f t="shared" si="38"/>
        <v>156</v>
      </c>
      <c r="Z173" s="15" t="str">
        <f t="shared" si="39"/>
        <v>Flemish</v>
      </c>
      <c r="AA173" s="20">
        <f t="shared" si="36"/>
        <v>0</v>
      </c>
    </row>
    <row r="174" spans="2:27" x14ac:dyDescent="0.35">
      <c r="B174" s="19">
        <v>169</v>
      </c>
      <c r="C174" s="32" t="s">
        <v>381</v>
      </c>
      <c r="D174" s="32"/>
      <c r="E174" s="32">
        <v>2.5</v>
      </c>
      <c r="F174" s="32">
        <v>0</v>
      </c>
      <c r="G174" s="17">
        <v>2.5</v>
      </c>
      <c r="I174" s="32" t="s">
        <v>381</v>
      </c>
      <c r="J174" s="18">
        <f t="shared" si="27"/>
        <v>0</v>
      </c>
      <c r="K174" s="18">
        <f t="shared" si="28"/>
        <v>100</v>
      </c>
      <c r="L174" s="18">
        <f t="shared" si="29"/>
        <v>0</v>
      </c>
      <c r="M174" s="17">
        <f t="shared" si="30"/>
        <v>100</v>
      </c>
      <c r="O174" s="32" t="s">
        <v>381</v>
      </c>
      <c r="P174" s="18">
        <f t="shared" si="31"/>
        <v>0</v>
      </c>
      <c r="Q174" s="18">
        <f t="shared" si="32"/>
        <v>1.0460032216899229E-2</v>
      </c>
      <c r="R174" s="18">
        <f t="shared" si="33"/>
        <v>0</v>
      </c>
      <c r="S174" s="18">
        <f t="shared" si="34"/>
        <v>2.2975935005675055E-3</v>
      </c>
      <c r="V174" s="19">
        <v>169</v>
      </c>
      <c r="W174" s="15">
        <f t="shared" si="35"/>
        <v>0</v>
      </c>
      <c r="X174" s="20">
        <f t="shared" si="37"/>
        <v>1.6900000000000002E-2</v>
      </c>
      <c r="Y174" s="20">
        <f t="shared" si="38"/>
        <v>155</v>
      </c>
      <c r="Z174" s="15" t="str">
        <f t="shared" si="39"/>
        <v>Catalan</v>
      </c>
      <c r="AA174" s="20">
        <f t="shared" si="36"/>
        <v>0</v>
      </c>
    </row>
    <row r="175" spans="2:27" x14ac:dyDescent="0.35">
      <c r="B175" s="19">
        <v>170</v>
      </c>
      <c r="C175" s="32" t="s">
        <v>322</v>
      </c>
      <c r="D175" s="32">
        <v>0</v>
      </c>
      <c r="E175" s="32">
        <v>0</v>
      </c>
      <c r="F175" s="32">
        <v>2.5</v>
      </c>
      <c r="G175" s="17">
        <v>2.5</v>
      </c>
      <c r="I175" s="32" t="s">
        <v>322</v>
      </c>
      <c r="J175" s="18">
        <f t="shared" si="27"/>
        <v>0</v>
      </c>
      <c r="K175" s="18">
        <f t="shared" si="28"/>
        <v>0</v>
      </c>
      <c r="L175" s="18">
        <f t="shared" si="29"/>
        <v>100</v>
      </c>
      <c r="M175" s="17">
        <f t="shared" si="30"/>
        <v>100</v>
      </c>
      <c r="O175" s="32" t="s">
        <v>322</v>
      </c>
      <c r="P175" s="18">
        <f t="shared" si="31"/>
        <v>0</v>
      </c>
      <c r="Q175" s="18">
        <f t="shared" si="32"/>
        <v>0</v>
      </c>
      <c r="R175" s="18">
        <f t="shared" si="33"/>
        <v>3.4290730529723205E-3</v>
      </c>
      <c r="S175" s="18">
        <f t="shared" si="34"/>
        <v>2.2975935005675055E-3</v>
      </c>
      <c r="V175" s="19">
        <v>170</v>
      </c>
      <c r="W175" s="15">
        <f t="shared" si="35"/>
        <v>0</v>
      </c>
      <c r="X175" s="20">
        <f t="shared" si="37"/>
        <v>1.7000000000000001E-2</v>
      </c>
      <c r="Y175" s="20">
        <f t="shared" si="38"/>
        <v>154</v>
      </c>
      <c r="Z175" s="15" t="str">
        <f t="shared" si="39"/>
        <v>Balinese</v>
      </c>
      <c r="AA175" s="20">
        <f t="shared" si="36"/>
        <v>0</v>
      </c>
    </row>
    <row r="176" spans="2:27" x14ac:dyDescent="0.35">
      <c r="B176" s="19">
        <v>171</v>
      </c>
      <c r="C176" s="32" t="s">
        <v>345</v>
      </c>
      <c r="D176" s="32"/>
      <c r="E176" s="32">
        <v>0</v>
      </c>
      <c r="F176" s="32">
        <v>2.5</v>
      </c>
      <c r="G176" s="17">
        <v>2.5</v>
      </c>
      <c r="I176" s="32" t="s">
        <v>345</v>
      </c>
      <c r="J176" s="18">
        <f t="shared" si="27"/>
        <v>0</v>
      </c>
      <c r="K176" s="18">
        <f t="shared" si="28"/>
        <v>0</v>
      </c>
      <c r="L176" s="18">
        <f t="shared" si="29"/>
        <v>100</v>
      </c>
      <c r="M176" s="17">
        <f t="shared" si="30"/>
        <v>100</v>
      </c>
      <c r="O176" s="32" t="s">
        <v>345</v>
      </c>
      <c r="P176" s="18">
        <f t="shared" si="31"/>
        <v>0</v>
      </c>
      <c r="Q176" s="18">
        <f t="shared" si="32"/>
        <v>0</v>
      </c>
      <c r="R176" s="18">
        <f t="shared" si="33"/>
        <v>3.4290730529723205E-3</v>
      </c>
      <c r="S176" s="18">
        <f t="shared" si="34"/>
        <v>2.2975935005675055E-3</v>
      </c>
      <c r="V176" s="19">
        <v>171</v>
      </c>
      <c r="W176" s="15">
        <f t="shared" si="35"/>
        <v>0</v>
      </c>
      <c r="X176" s="20">
        <f t="shared" si="37"/>
        <v>1.7100000000000001E-2</v>
      </c>
      <c r="Y176" s="20">
        <f t="shared" si="38"/>
        <v>153</v>
      </c>
      <c r="Z176" s="15" t="str">
        <f t="shared" si="39"/>
        <v>Azeri</v>
      </c>
      <c r="AA176" s="20">
        <f t="shared" si="36"/>
        <v>0</v>
      </c>
    </row>
    <row r="177" spans="2:27" x14ac:dyDescent="0.35">
      <c r="B177" s="19">
        <v>172</v>
      </c>
      <c r="C177" s="32" t="s">
        <v>308</v>
      </c>
      <c r="D177" s="32">
        <v>0</v>
      </c>
      <c r="E177" s="32">
        <v>2.5</v>
      </c>
      <c r="F177" s="32">
        <v>0</v>
      </c>
      <c r="G177" s="17">
        <v>2.5</v>
      </c>
      <c r="I177" s="32" t="s">
        <v>308</v>
      </c>
      <c r="J177" s="18">
        <f t="shared" si="27"/>
        <v>0</v>
      </c>
      <c r="K177" s="18">
        <f t="shared" si="28"/>
        <v>100</v>
      </c>
      <c r="L177" s="18">
        <f t="shared" si="29"/>
        <v>0</v>
      </c>
      <c r="M177" s="17">
        <f t="shared" si="30"/>
        <v>100</v>
      </c>
      <c r="O177" s="32" t="s">
        <v>308</v>
      </c>
      <c r="P177" s="18">
        <f t="shared" si="31"/>
        <v>0</v>
      </c>
      <c r="Q177" s="18">
        <f t="shared" si="32"/>
        <v>1.0460032216899229E-2</v>
      </c>
      <c r="R177" s="18">
        <f t="shared" si="33"/>
        <v>0</v>
      </c>
      <c r="S177" s="18">
        <f t="shared" si="34"/>
        <v>2.2975935005675055E-3</v>
      </c>
      <c r="V177" s="19">
        <v>172</v>
      </c>
      <c r="W177" s="15">
        <f t="shared" si="35"/>
        <v>0</v>
      </c>
      <c r="X177" s="20">
        <f t="shared" si="37"/>
        <v>1.72E-2</v>
      </c>
      <c r="Y177" s="20">
        <f t="shared" si="38"/>
        <v>152</v>
      </c>
      <c r="Z177" s="15" t="str">
        <f t="shared" si="39"/>
        <v>Auslan</v>
      </c>
      <c r="AA177" s="20">
        <f t="shared" si="36"/>
        <v>0</v>
      </c>
    </row>
    <row r="178" spans="2:27" x14ac:dyDescent="0.35">
      <c r="B178" s="19">
        <v>173</v>
      </c>
      <c r="C178" s="32" t="s">
        <v>255</v>
      </c>
      <c r="D178" s="32">
        <v>2.5</v>
      </c>
      <c r="E178" s="32"/>
      <c r="F178" s="32"/>
      <c r="G178" s="17">
        <v>2.5</v>
      </c>
      <c r="I178" s="32" t="s">
        <v>255</v>
      </c>
      <c r="J178" s="18">
        <f t="shared" si="27"/>
        <v>100</v>
      </c>
      <c r="K178" s="18">
        <f t="shared" si="28"/>
        <v>0</v>
      </c>
      <c r="L178" s="18">
        <f t="shared" si="29"/>
        <v>0</v>
      </c>
      <c r="M178" s="17">
        <f t="shared" si="30"/>
        <v>100</v>
      </c>
      <c r="O178" s="32" t="s">
        <v>255</v>
      </c>
      <c r="P178" s="18">
        <f t="shared" si="31"/>
        <v>2.0828126301757892E-2</v>
      </c>
      <c r="Q178" s="18">
        <f t="shared" si="32"/>
        <v>0</v>
      </c>
      <c r="R178" s="18">
        <f t="shared" si="33"/>
        <v>0</v>
      </c>
      <c r="S178" s="18">
        <f t="shared" si="34"/>
        <v>2.2975935005675055E-3</v>
      </c>
      <c r="V178" s="19">
        <v>173</v>
      </c>
      <c r="W178" s="15">
        <f t="shared" si="35"/>
        <v>2.5</v>
      </c>
      <c r="X178" s="20">
        <f t="shared" si="37"/>
        <v>2.5173000000000001</v>
      </c>
      <c r="Y178" s="20">
        <f t="shared" si="38"/>
        <v>80</v>
      </c>
      <c r="Z178" s="15" t="str">
        <f t="shared" si="39"/>
        <v>Armenian</v>
      </c>
      <c r="AA178" s="20">
        <f t="shared" si="36"/>
        <v>0</v>
      </c>
    </row>
    <row r="179" spans="2:27" x14ac:dyDescent="0.35">
      <c r="B179" s="19">
        <v>174</v>
      </c>
      <c r="C179" s="32" t="s">
        <v>358</v>
      </c>
      <c r="D179" s="32"/>
      <c r="E179" s="32">
        <v>2.5</v>
      </c>
      <c r="F179" s="32">
        <v>0</v>
      </c>
      <c r="G179" s="17">
        <v>2.5</v>
      </c>
      <c r="I179" s="32" t="s">
        <v>358</v>
      </c>
      <c r="J179" s="18">
        <f t="shared" si="27"/>
        <v>0</v>
      </c>
      <c r="K179" s="18">
        <f t="shared" si="28"/>
        <v>100</v>
      </c>
      <c r="L179" s="18">
        <f t="shared" si="29"/>
        <v>0</v>
      </c>
      <c r="M179" s="17">
        <f t="shared" si="30"/>
        <v>100</v>
      </c>
      <c r="O179" s="32" t="s">
        <v>358</v>
      </c>
      <c r="P179" s="18">
        <f t="shared" si="31"/>
        <v>0</v>
      </c>
      <c r="Q179" s="18">
        <f t="shared" si="32"/>
        <v>1.0460032216899229E-2</v>
      </c>
      <c r="R179" s="18">
        <f t="shared" si="33"/>
        <v>0</v>
      </c>
      <c r="S179" s="18">
        <f t="shared" si="34"/>
        <v>2.2975935005675055E-3</v>
      </c>
      <c r="V179" s="19">
        <v>174</v>
      </c>
      <c r="W179" s="15">
        <f t="shared" si="35"/>
        <v>0</v>
      </c>
      <c r="X179" s="20">
        <f t="shared" si="37"/>
        <v>1.7400000000000002E-2</v>
      </c>
      <c r="Y179" s="20">
        <f t="shared" si="38"/>
        <v>151</v>
      </c>
      <c r="Z179" s="15" t="str">
        <f t="shared" si="39"/>
        <v>Kikuyu</v>
      </c>
      <c r="AA179" s="20">
        <f t="shared" si="36"/>
        <v>0</v>
      </c>
    </row>
    <row r="180" spans="2:27" x14ac:dyDescent="0.35">
      <c r="B180" s="19">
        <v>175</v>
      </c>
      <c r="C180" s="32" t="s">
        <v>377</v>
      </c>
      <c r="D180" s="32"/>
      <c r="E180" s="32">
        <v>0</v>
      </c>
      <c r="F180" s="32">
        <v>2.5</v>
      </c>
      <c r="G180" s="17">
        <v>2.5</v>
      </c>
      <c r="I180" s="32" t="s">
        <v>377</v>
      </c>
      <c r="J180" s="18">
        <f t="shared" si="27"/>
        <v>0</v>
      </c>
      <c r="K180" s="18">
        <f t="shared" si="28"/>
        <v>0</v>
      </c>
      <c r="L180" s="18">
        <f t="shared" si="29"/>
        <v>100</v>
      </c>
      <c r="M180" s="17">
        <f t="shared" si="30"/>
        <v>100</v>
      </c>
      <c r="O180" s="32" t="s">
        <v>377</v>
      </c>
      <c r="P180" s="18">
        <f t="shared" si="31"/>
        <v>0</v>
      </c>
      <c r="Q180" s="18">
        <f t="shared" si="32"/>
        <v>0</v>
      </c>
      <c r="R180" s="18">
        <f t="shared" si="33"/>
        <v>3.4290730529723205E-3</v>
      </c>
      <c r="S180" s="18">
        <f t="shared" si="34"/>
        <v>2.2975935005675055E-3</v>
      </c>
      <c r="V180" s="19">
        <v>175</v>
      </c>
      <c r="W180" s="15">
        <f t="shared" si="35"/>
        <v>0</v>
      </c>
      <c r="X180" s="20">
        <f t="shared" si="37"/>
        <v>1.7500000000000002E-2</v>
      </c>
      <c r="Y180" s="20">
        <f t="shared" si="38"/>
        <v>150</v>
      </c>
      <c r="Z180" s="15" t="str">
        <f t="shared" si="39"/>
        <v>Ndebele</v>
      </c>
      <c r="AA180" s="20">
        <f t="shared" si="36"/>
        <v>0</v>
      </c>
    </row>
    <row r="181" spans="2:27" x14ac:dyDescent="0.35">
      <c r="B181" s="19">
        <v>176</v>
      </c>
      <c r="C181" s="32" t="s">
        <v>354</v>
      </c>
      <c r="D181" s="32"/>
      <c r="E181" s="32">
        <v>2.5</v>
      </c>
      <c r="F181" s="32">
        <v>0</v>
      </c>
      <c r="G181" s="17">
        <v>2.5</v>
      </c>
      <c r="I181" s="32" t="s">
        <v>354</v>
      </c>
      <c r="J181" s="18">
        <f t="shared" si="27"/>
        <v>0</v>
      </c>
      <c r="K181" s="18">
        <f t="shared" si="28"/>
        <v>100</v>
      </c>
      <c r="L181" s="18">
        <f t="shared" si="29"/>
        <v>0</v>
      </c>
      <c r="M181" s="17">
        <f t="shared" si="30"/>
        <v>100</v>
      </c>
      <c r="O181" s="32" t="s">
        <v>354</v>
      </c>
      <c r="P181" s="18">
        <f t="shared" si="31"/>
        <v>0</v>
      </c>
      <c r="Q181" s="18">
        <f t="shared" si="32"/>
        <v>1.0460032216899229E-2</v>
      </c>
      <c r="R181" s="18">
        <f t="shared" si="33"/>
        <v>0</v>
      </c>
      <c r="S181" s="18">
        <f t="shared" si="34"/>
        <v>2.2975935005675055E-3</v>
      </c>
      <c r="V181" s="19">
        <v>176</v>
      </c>
      <c r="W181" s="15">
        <f t="shared" si="35"/>
        <v>0</v>
      </c>
      <c r="X181" s="20">
        <f t="shared" si="37"/>
        <v>1.7600000000000001E-2</v>
      </c>
      <c r="Y181" s="20">
        <f t="shared" si="38"/>
        <v>149</v>
      </c>
      <c r="Z181" s="15" t="str">
        <f t="shared" si="39"/>
        <v>Maltese</v>
      </c>
      <c r="AA181" s="20">
        <f t="shared" si="36"/>
        <v>0</v>
      </c>
    </row>
    <row r="182" spans="2:27" x14ac:dyDescent="0.35">
      <c r="B182" s="19">
        <v>177</v>
      </c>
      <c r="C182" s="32" t="s">
        <v>284</v>
      </c>
      <c r="D182" s="32">
        <v>0</v>
      </c>
      <c r="E182" s="32">
        <v>0</v>
      </c>
      <c r="F182" s="32">
        <v>2.5</v>
      </c>
      <c r="G182" s="17">
        <v>2.5</v>
      </c>
      <c r="I182" s="32" t="s">
        <v>284</v>
      </c>
      <c r="J182" s="18">
        <f t="shared" si="27"/>
        <v>0</v>
      </c>
      <c r="K182" s="18">
        <f t="shared" si="28"/>
        <v>0</v>
      </c>
      <c r="L182" s="18">
        <f t="shared" si="29"/>
        <v>100</v>
      </c>
      <c r="M182" s="17">
        <f t="shared" si="30"/>
        <v>100</v>
      </c>
      <c r="O182" s="32" t="s">
        <v>284</v>
      </c>
      <c r="P182" s="18">
        <f t="shared" si="31"/>
        <v>0</v>
      </c>
      <c r="Q182" s="18">
        <f t="shared" si="32"/>
        <v>0</v>
      </c>
      <c r="R182" s="18">
        <f t="shared" si="33"/>
        <v>3.4290730529723205E-3</v>
      </c>
      <c r="S182" s="18">
        <f t="shared" si="34"/>
        <v>2.2975935005675055E-3</v>
      </c>
      <c r="V182" s="19">
        <v>177</v>
      </c>
      <c r="W182" s="15">
        <f t="shared" si="35"/>
        <v>0</v>
      </c>
      <c r="X182" s="20">
        <f t="shared" si="37"/>
        <v>1.77E-2</v>
      </c>
      <c r="Y182" s="20">
        <f t="shared" si="38"/>
        <v>148</v>
      </c>
      <c r="Z182" s="15" t="str">
        <f t="shared" si="39"/>
        <v>Harari</v>
      </c>
      <c r="AA182" s="20">
        <f t="shared" si="36"/>
        <v>0</v>
      </c>
    </row>
    <row r="183" spans="2:27" x14ac:dyDescent="0.35">
      <c r="B183" s="19">
        <v>178</v>
      </c>
      <c r="C183" s="32" t="s">
        <v>351</v>
      </c>
      <c r="D183" s="32"/>
      <c r="E183" s="32">
        <v>2.5</v>
      </c>
      <c r="F183" s="32">
        <v>0</v>
      </c>
      <c r="G183" s="17">
        <v>2.5</v>
      </c>
      <c r="I183" s="32" t="s">
        <v>351</v>
      </c>
      <c r="J183" s="18">
        <f t="shared" si="27"/>
        <v>0</v>
      </c>
      <c r="K183" s="18">
        <f t="shared" si="28"/>
        <v>100</v>
      </c>
      <c r="L183" s="18">
        <f t="shared" si="29"/>
        <v>0</v>
      </c>
      <c r="M183" s="17">
        <f t="shared" si="30"/>
        <v>100</v>
      </c>
      <c r="O183" s="32" t="s">
        <v>351</v>
      </c>
      <c r="P183" s="18">
        <f t="shared" si="31"/>
        <v>0</v>
      </c>
      <c r="Q183" s="18">
        <f t="shared" si="32"/>
        <v>1.0460032216899229E-2</v>
      </c>
      <c r="R183" s="18">
        <f t="shared" si="33"/>
        <v>0</v>
      </c>
      <c r="S183" s="18">
        <f t="shared" si="34"/>
        <v>2.2975935005675055E-3</v>
      </c>
      <c r="V183" s="19">
        <v>178</v>
      </c>
      <c r="W183" s="15">
        <f t="shared" si="35"/>
        <v>0</v>
      </c>
      <c r="X183" s="20">
        <f t="shared" si="37"/>
        <v>1.78E-2</v>
      </c>
      <c r="Y183" s="20">
        <f t="shared" si="38"/>
        <v>147</v>
      </c>
      <c r="Z183" s="15" t="str">
        <f t="shared" si="39"/>
        <v>Tongan</v>
      </c>
      <c r="AA183" s="20">
        <f t="shared" si="36"/>
        <v>0</v>
      </c>
    </row>
    <row r="184" spans="2:27" x14ac:dyDescent="0.35">
      <c r="B184" s="19">
        <v>179</v>
      </c>
      <c r="C184" s="32" t="s">
        <v>299</v>
      </c>
      <c r="D184" s="32">
        <v>0</v>
      </c>
      <c r="E184" s="32">
        <v>0</v>
      </c>
      <c r="F184" s="32">
        <v>2.5</v>
      </c>
      <c r="G184" s="17">
        <v>2.5</v>
      </c>
      <c r="I184" s="32" t="s">
        <v>299</v>
      </c>
      <c r="J184" s="18">
        <f t="shared" si="27"/>
        <v>0</v>
      </c>
      <c r="K184" s="18">
        <f t="shared" si="28"/>
        <v>0</v>
      </c>
      <c r="L184" s="18">
        <f t="shared" si="29"/>
        <v>100</v>
      </c>
      <c r="M184" s="17">
        <f t="shared" si="30"/>
        <v>100</v>
      </c>
      <c r="O184" s="32" t="s">
        <v>299</v>
      </c>
      <c r="P184" s="18">
        <f t="shared" si="31"/>
        <v>0</v>
      </c>
      <c r="Q184" s="18">
        <f t="shared" si="32"/>
        <v>0</v>
      </c>
      <c r="R184" s="18">
        <f t="shared" si="33"/>
        <v>3.4290730529723205E-3</v>
      </c>
      <c r="S184" s="18">
        <f t="shared" si="34"/>
        <v>2.2975935005675055E-3</v>
      </c>
      <c r="V184" s="19">
        <v>179</v>
      </c>
      <c r="W184" s="15">
        <f t="shared" si="35"/>
        <v>0</v>
      </c>
      <c r="X184" s="20">
        <f t="shared" si="37"/>
        <v>1.7899999999999999E-2</v>
      </c>
      <c r="Y184" s="20">
        <f t="shared" si="38"/>
        <v>146</v>
      </c>
      <c r="Z184" s="15" t="str">
        <f t="shared" si="39"/>
        <v>Kreole / Creole (African)</v>
      </c>
      <c r="AA184" s="20">
        <f t="shared" si="36"/>
        <v>0</v>
      </c>
    </row>
    <row r="185" spans="2:27" x14ac:dyDescent="0.35">
      <c r="B185" s="19">
        <v>180</v>
      </c>
      <c r="C185" s="32" t="s">
        <v>336</v>
      </c>
      <c r="D185" s="32"/>
      <c r="E185" s="32">
        <v>2.5</v>
      </c>
      <c r="F185" s="32"/>
      <c r="G185" s="17">
        <v>2.5</v>
      </c>
      <c r="I185" s="32" t="s">
        <v>336</v>
      </c>
      <c r="J185" s="18">
        <f t="shared" si="27"/>
        <v>0</v>
      </c>
      <c r="K185" s="18">
        <f t="shared" si="28"/>
        <v>100</v>
      </c>
      <c r="L185" s="18">
        <f t="shared" si="29"/>
        <v>0</v>
      </c>
      <c r="M185" s="17">
        <f t="shared" si="30"/>
        <v>100</v>
      </c>
      <c r="O185" s="32" t="s">
        <v>336</v>
      </c>
      <c r="P185" s="18">
        <f t="shared" si="31"/>
        <v>0</v>
      </c>
      <c r="Q185" s="18">
        <f t="shared" si="32"/>
        <v>1.0460032216899229E-2</v>
      </c>
      <c r="R185" s="18">
        <f t="shared" si="33"/>
        <v>0</v>
      </c>
      <c r="S185" s="18">
        <f t="shared" si="34"/>
        <v>2.2975935005675055E-3</v>
      </c>
      <c r="V185" s="19">
        <v>180</v>
      </c>
      <c r="W185" s="15">
        <f t="shared" si="35"/>
        <v>0</v>
      </c>
      <c r="X185" s="20">
        <f t="shared" si="37"/>
        <v>1.8000000000000002E-2</v>
      </c>
      <c r="Y185" s="20">
        <f t="shared" si="38"/>
        <v>145</v>
      </c>
      <c r="Z185" s="15" t="str">
        <f t="shared" si="39"/>
        <v>Kirundi / Nyarwandwa / Rundi</v>
      </c>
      <c r="AA185" s="20">
        <f t="shared" si="36"/>
        <v>0</v>
      </c>
    </row>
    <row r="186" spans="2:27" x14ac:dyDescent="0.35">
      <c r="B186" s="19">
        <v>181</v>
      </c>
      <c r="C186" s="32" t="s">
        <v>365</v>
      </c>
      <c r="D186" s="32"/>
      <c r="E186" s="32">
        <v>2.5</v>
      </c>
      <c r="F186" s="32">
        <v>0</v>
      </c>
      <c r="G186" s="17">
        <v>2.5</v>
      </c>
      <c r="I186" s="32" t="s">
        <v>365</v>
      </c>
      <c r="J186" s="18">
        <f t="shared" si="27"/>
        <v>0</v>
      </c>
      <c r="K186" s="18">
        <f t="shared" si="28"/>
        <v>100</v>
      </c>
      <c r="L186" s="18">
        <f t="shared" si="29"/>
        <v>0</v>
      </c>
      <c r="M186" s="17">
        <f t="shared" si="30"/>
        <v>100</v>
      </c>
      <c r="O186" s="32" t="s">
        <v>365</v>
      </c>
      <c r="P186" s="18">
        <f t="shared" si="31"/>
        <v>0</v>
      </c>
      <c r="Q186" s="18">
        <f t="shared" si="32"/>
        <v>1.0460032216899229E-2</v>
      </c>
      <c r="R186" s="18">
        <f t="shared" si="33"/>
        <v>0</v>
      </c>
      <c r="S186" s="18">
        <f t="shared" si="34"/>
        <v>2.2975935005675055E-3</v>
      </c>
      <c r="V186" s="19">
        <v>181</v>
      </c>
      <c r="W186" s="15">
        <f t="shared" si="35"/>
        <v>0</v>
      </c>
      <c r="X186" s="20">
        <f t="shared" si="37"/>
        <v>1.8100000000000002E-2</v>
      </c>
      <c r="Y186" s="20">
        <f t="shared" si="38"/>
        <v>144</v>
      </c>
      <c r="Z186" s="15" t="str">
        <f t="shared" si="39"/>
        <v>Hokkien</v>
      </c>
      <c r="AA186" s="20">
        <f t="shared" si="36"/>
        <v>0</v>
      </c>
    </row>
    <row r="187" spans="2:27" x14ac:dyDescent="0.35">
      <c r="B187" s="19">
        <v>182</v>
      </c>
      <c r="C187" s="32" t="s">
        <v>350</v>
      </c>
      <c r="D187" s="32"/>
      <c r="E187" s="32">
        <v>2.5</v>
      </c>
      <c r="F187" s="32">
        <v>0</v>
      </c>
      <c r="G187" s="17">
        <v>2.5</v>
      </c>
      <c r="I187" s="32" t="s">
        <v>350</v>
      </c>
      <c r="J187" s="18">
        <f t="shared" si="27"/>
        <v>0</v>
      </c>
      <c r="K187" s="18">
        <f t="shared" si="28"/>
        <v>100</v>
      </c>
      <c r="L187" s="18">
        <f t="shared" si="29"/>
        <v>0</v>
      </c>
      <c r="M187" s="17">
        <f t="shared" si="30"/>
        <v>100</v>
      </c>
      <c r="O187" s="32" t="s">
        <v>350</v>
      </c>
      <c r="P187" s="18">
        <f t="shared" si="31"/>
        <v>0</v>
      </c>
      <c r="Q187" s="18">
        <f t="shared" si="32"/>
        <v>1.0460032216899229E-2</v>
      </c>
      <c r="R187" s="18">
        <f t="shared" si="33"/>
        <v>0</v>
      </c>
      <c r="S187" s="18">
        <f t="shared" si="34"/>
        <v>2.2975935005675055E-3</v>
      </c>
      <c r="V187" s="19">
        <v>182</v>
      </c>
      <c r="W187" s="15">
        <f t="shared" si="35"/>
        <v>0</v>
      </c>
      <c r="X187" s="20">
        <f t="shared" si="37"/>
        <v>1.8200000000000001E-2</v>
      </c>
      <c r="Y187" s="20">
        <f t="shared" si="38"/>
        <v>143</v>
      </c>
      <c r="Z187" s="15" t="str">
        <f t="shared" si="39"/>
        <v>Bosnian</v>
      </c>
      <c r="AA187" s="20">
        <f t="shared" si="36"/>
        <v>0</v>
      </c>
    </row>
    <row r="188" spans="2:27" x14ac:dyDescent="0.35">
      <c r="B188" s="19">
        <v>183</v>
      </c>
      <c r="C188" s="32" t="s">
        <v>265</v>
      </c>
      <c r="D188" s="32">
        <v>0</v>
      </c>
      <c r="E188" s="32">
        <v>2.5</v>
      </c>
      <c r="F188" s="32"/>
      <c r="G188" s="17">
        <v>2.5</v>
      </c>
      <c r="I188" s="32" t="s">
        <v>265</v>
      </c>
      <c r="J188" s="18">
        <f t="shared" si="27"/>
        <v>0</v>
      </c>
      <c r="K188" s="18">
        <f t="shared" si="28"/>
        <v>100</v>
      </c>
      <c r="L188" s="18">
        <f t="shared" si="29"/>
        <v>0</v>
      </c>
      <c r="M188" s="17">
        <f t="shared" si="30"/>
        <v>100</v>
      </c>
      <c r="O188" s="32" t="s">
        <v>265</v>
      </c>
      <c r="P188" s="18">
        <f t="shared" si="31"/>
        <v>0</v>
      </c>
      <c r="Q188" s="18">
        <f t="shared" si="32"/>
        <v>1.0460032216899229E-2</v>
      </c>
      <c r="R188" s="18">
        <f t="shared" si="33"/>
        <v>0</v>
      </c>
      <c r="S188" s="18">
        <f t="shared" si="34"/>
        <v>2.2975935005675055E-3</v>
      </c>
      <c r="V188" s="19">
        <v>183</v>
      </c>
      <c r="W188" s="15">
        <f t="shared" si="35"/>
        <v>0</v>
      </c>
      <c r="X188" s="20">
        <f t="shared" si="37"/>
        <v>1.83E-2</v>
      </c>
      <c r="Y188" s="20">
        <f t="shared" si="38"/>
        <v>142</v>
      </c>
      <c r="Z188" s="15" t="str">
        <f t="shared" si="39"/>
        <v>Kashmiri</v>
      </c>
      <c r="AA188" s="20">
        <f t="shared" si="36"/>
        <v>0</v>
      </c>
    </row>
    <row r="189" spans="2:27" x14ac:dyDescent="0.35">
      <c r="B189" s="19">
        <v>184</v>
      </c>
      <c r="C189" s="32" t="s">
        <v>385</v>
      </c>
      <c r="D189" s="32"/>
      <c r="E189" s="32"/>
      <c r="F189" s="32">
        <v>2.5</v>
      </c>
      <c r="G189" s="17">
        <v>2.5</v>
      </c>
      <c r="I189" s="32" t="s">
        <v>385</v>
      </c>
      <c r="J189" s="18">
        <f t="shared" si="27"/>
        <v>0</v>
      </c>
      <c r="K189" s="18">
        <f t="shared" si="28"/>
        <v>0</v>
      </c>
      <c r="L189" s="18">
        <f t="shared" si="29"/>
        <v>100</v>
      </c>
      <c r="M189" s="17">
        <f t="shared" si="30"/>
        <v>100</v>
      </c>
      <c r="O189" s="32" t="s">
        <v>385</v>
      </c>
      <c r="P189" s="18">
        <f t="shared" si="31"/>
        <v>0</v>
      </c>
      <c r="Q189" s="18">
        <f t="shared" si="32"/>
        <v>0</v>
      </c>
      <c r="R189" s="18">
        <f t="shared" si="33"/>
        <v>3.4290730529723205E-3</v>
      </c>
      <c r="S189" s="18">
        <f t="shared" si="34"/>
        <v>2.2975935005675055E-3</v>
      </c>
      <c r="V189" s="19">
        <v>184</v>
      </c>
      <c r="W189" s="15">
        <f t="shared" si="35"/>
        <v>0</v>
      </c>
      <c r="X189" s="20">
        <f t="shared" si="37"/>
        <v>1.84E-2</v>
      </c>
      <c r="Y189" s="20">
        <f t="shared" si="38"/>
        <v>141</v>
      </c>
      <c r="Z189" s="15" t="str">
        <f t="shared" si="39"/>
        <v>Czech</v>
      </c>
      <c r="AA189" s="20">
        <f t="shared" si="36"/>
        <v>0</v>
      </c>
    </row>
    <row r="190" spans="2:27" x14ac:dyDescent="0.35">
      <c r="B190" s="19">
        <v>185</v>
      </c>
      <c r="C190" s="32" t="s">
        <v>309</v>
      </c>
      <c r="D190" s="32">
        <v>2.5</v>
      </c>
      <c r="E190" s="32"/>
      <c r="F190" s="32"/>
      <c r="G190" s="17">
        <v>2.5</v>
      </c>
      <c r="I190" s="32" t="s">
        <v>309</v>
      </c>
      <c r="J190" s="18">
        <f t="shared" si="27"/>
        <v>100</v>
      </c>
      <c r="K190" s="18">
        <f t="shared" si="28"/>
        <v>0</v>
      </c>
      <c r="L190" s="18">
        <f t="shared" si="29"/>
        <v>0</v>
      </c>
      <c r="M190" s="17">
        <f t="shared" si="30"/>
        <v>100</v>
      </c>
      <c r="O190" s="32" t="s">
        <v>309</v>
      </c>
      <c r="P190" s="18">
        <f t="shared" si="31"/>
        <v>2.0828126301757892E-2</v>
      </c>
      <c r="Q190" s="18">
        <f t="shared" si="32"/>
        <v>0</v>
      </c>
      <c r="R190" s="18">
        <f t="shared" si="33"/>
        <v>0</v>
      </c>
      <c r="S190" s="18">
        <f t="shared" si="34"/>
        <v>2.2975935005675055E-3</v>
      </c>
      <c r="V190" s="19">
        <v>185</v>
      </c>
      <c r="W190" s="15">
        <f t="shared" si="35"/>
        <v>2.5</v>
      </c>
      <c r="X190" s="20">
        <f t="shared" si="37"/>
        <v>2.5185</v>
      </c>
      <c r="Y190" s="20">
        <f t="shared" si="38"/>
        <v>79</v>
      </c>
      <c r="Z190" s="15" t="str">
        <f t="shared" si="39"/>
        <v>Finnish</v>
      </c>
      <c r="AA190" s="20">
        <f t="shared" si="36"/>
        <v>0</v>
      </c>
    </row>
    <row r="191" spans="2:27" x14ac:dyDescent="0.35">
      <c r="B191" s="19">
        <v>186</v>
      </c>
      <c r="C191" s="32" t="s">
        <v>291</v>
      </c>
      <c r="D191" s="32">
        <v>0</v>
      </c>
      <c r="E191" s="32">
        <v>2.5</v>
      </c>
      <c r="F191" s="32">
        <v>0</v>
      </c>
      <c r="G191" s="17">
        <v>2.5</v>
      </c>
      <c r="I191" s="32" t="s">
        <v>291</v>
      </c>
      <c r="J191" s="18">
        <f t="shared" si="27"/>
        <v>0</v>
      </c>
      <c r="K191" s="18">
        <f t="shared" si="28"/>
        <v>100</v>
      </c>
      <c r="L191" s="18">
        <f t="shared" si="29"/>
        <v>0</v>
      </c>
      <c r="M191" s="17">
        <f t="shared" si="30"/>
        <v>100</v>
      </c>
      <c r="O191" s="32" t="s">
        <v>291</v>
      </c>
      <c r="P191" s="18">
        <f t="shared" si="31"/>
        <v>0</v>
      </c>
      <c r="Q191" s="18">
        <f t="shared" si="32"/>
        <v>1.0460032216899229E-2</v>
      </c>
      <c r="R191" s="18">
        <f t="shared" si="33"/>
        <v>0</v>
      </c>
      <c r="S191" s="18">
        <f t="shared" si="34"/>
        <v>2.2975935005675055E-3</v>
      </c>
      <c r="V191" s="19">
        <v>186</v>
      </c>
      <c r="W191" s="15">
        <f t="shared" si="35"/>
        <v>0</v>
      </c>
      <c r="X191" s="20">
        <f t="shared" si="37"/>
        <v>1.8600000000000002E-2</v>
      </c>
      <c r="Y191" s="20">
        <f t="shared" si="38"/>
        <v>140</v>
      </c>
      <c r="Z191" s="15" t="str">
        <f t="shared" si="39"/>
        <v>Croatian</v>
      </c>
      <c r="AA191" s="20">
        <f t="shared" si="36"/>
        <v>0</v>
      </c>
    </row>
    <row r="192" spans="2:27" x14ac:dyDescent="0.35">
      <c r="B192" s="19">
        <v>187</v>
      </c>
      <c r="C192" s="32" t="s">
        <v>320</v>
      </c>
      <c r="D192" s="32">
        <v>2.5</v>
      </c>
      <c r="E192" s="32">
        <v>0</v>
      </c>
      <c r="F192" s="32"/>
      <c r="G192" s="17">
        <v>2.5</v>
      </c>
      <c r="I192" s="32" t="s">
        <v>320</v>
      </c>
      <c r="J192" s="18">
        <f t="shared" si="27"/>
        <v>100</v>
      </c>
      <c r="K192" s="18">
        <f t="shared" si="28"/>
        <v>0</v>
      </c>
      <c r="L192" s="18">
        <f t="shared" si="29"/>
        <v>0</v>
      </c>
      <c r="M192" s="17">
        <f t="shared" si="30"/>
        <v>100</v>
      </c>
      <c r="O192" s="32" t="s">
        <v>320</v>
      </c>
      <c r="P192" s="18">
        <f t="shared" si="31"/>
        <v>2.0828126301757892E-2</v>
      </c>
      <c r="Q192" s="18">
        <f t="shared" si="32"/>
        <v>0</v>
      </c>
      <c r="R192" s="18">
        <f t="shared" si="33"/>
        <v>0</v>
      </c>
      <c r="S192" s="18">
        <f t="shared" si="34"/>
        <v>2.2975935005675055E-3</v>
      </c>
      <c r="V192" s="19">
        <v>187</v>
      </c>
      <c r="W192" s="15">
        <f t="shared" si="35"/>
        <v>2.5</v>
      </c>
      <c r="X192" s="20">
        <f t="shared" si="37"/>
        <v>2.5186999999999999</v>
      </c>
      <c r="Y192" s="20">
        <f t="shared" si="38"/>
        <v>78</v>
      </c>
      <c r="Z192" s="15" t="str">
        <f t="shared" si="39"/>
        <v>Bulgarian</v>
      </c>
      <c r="AA192" s="20">
        <f t="shared" si="36"/>
        <v>0</v>
      </c>
    </row>
    <row r="193" spans="2:27" x14ac:dyDescent="0.35">
      <c r="B193" s="19">
        <v>188</v>
      </c>
      <c r="C193" s="32" t="s">
        <v>293</v>
      </c>
      <c r="D193" s="32">
        <v>2.5</v>
      </c>
      <c r="E193" s="32">
        <v>0</v>
      </c>
      <c r="F193" s="32"/>
      <c r="G193" s="17">
        <v>2.5</v>
      </c>
      <c r="I193" s="32" t="s">
        <v>293</v>
      </c>
      <c r="J193" s="18">
        <f t="shared" si="27"/>
        <v>100</v>
      </c>
      <c r="K193" s="18">
        <f t="shared" si="28"/>
        <v>0</v>
      </c>
      <c r="L193" s="18">
        <f t="shared" si="29"/>
        <v>0</v>
      </c>
      <c r="M193" s="17">
        <f t="shared" si="30"/>
        <v>100</v>
      </c>
      <c r="O193" s="32" t="s">
        <v>293</v>
      </c>
      <c r="P193" s="18">
        <f t="shared" si="31"/>
        <v>2.0828126301757892E-2</v>
      </c>
      <c r="Q193" s="18">
        <f t="shared" si="32"/>
        <v>0</v>
      </c>
      <c r="R193" s="18">
        <f t="shared" si="33"/>
        <v>0</v>
      </c>
      <c r="S193" s="18">
        <f t="shared" si="34"/>
        <v>2.2975935005675055E-3</v>
      </c>
      <c r="V193" s="19">
        <v>188</v>
      </c>
      <c r="W193" s="15">
        <f t="shared" si="35"/>
        <v>2.5</v>
      </c>
      <c r="X193" s="20">
        <f t="shared" si="37"/>
        <v>2.5188000000000001</v>
      </c>
      <c r="Y193" s="20">
        <f t="shared" si="38"/>
        <v>77</v>
      </c>
      <c r="Z193" s="15" t="str">
        <f t="shared" si="39"/>
        <v>Danish</v>
      </c>
      <c r="AA193" s="20">
        <f t="shared" si="36"/>
        <v>0</v>
      </c>
    </row>
    <row r="194" spans="2:27" x14ac:dyDescent="0.35">
      <c r="B194" s="19">
        <v>189</v>
      </c>
      <c r="C194" s="32" t="s">
        <v>253</v>
      </c>
      <c r="D194" s="32">
        <v>2.5</v>
      </c>
      <c r="E194" s="32"/>
      <c r="F194" s="32"/>
      <c r="G194" s="17">
        <v>2.5</v>
      </c>
      <c r="I194" s="32" t="s">
        <v>253</v>
      </c>
      <c r="J194" s="18">
        <f t="shared" si="27"/>
        <v>100</v>
      </c>
      <c r="K194" s="18">
        <f t="shared" si="28"/>
        <v>0</v>
      </c>
      <c r="L194" s="18">
        <f t="shared" si="29"/>
        <v>0</v>
      </c>
      <c r="M194" s="17">
        <f t="shared" si="30"/>
        <v>100</v>
      </c>
      <c r="O194" s="32" t="s">
        <v>253</v>
      </c>
      <c r="P194" s="18">
        <f t="shared" si="31"/>
        <v>2.0828126301757892E-2</v>
      </c>
      <c r="Q194" s="18">
        <f t="shared" si="32"/>
        <v>0</v>
      </c>
      <c r="R194" s="18">
        <f t="shared" si="33"/>
        <v>0</v>
      </c>
      <c r="S194" s="18">
        <f t="shared" si="34"/>
        <v>2.2975935005675055E-3</v>
      </c>
      <c r="V194" s="19">
        <v>189</v>
      </c>
      <c r="W194" s="15">
        <f t="shared" si="35"/>
        <v>2.5</v>
      </c>
      <c r="X194" s="20">
        <f t="shared" si="37"/>
        <v>2.5188999999999999</v>
      </c>
      <c r="Y194" s="20">
        <f t="shared" si="38"/>
        <v>76</v>
      </c>
      <c r="Z194" s="15" t="str">
        <f t="shared" si="39"/>
        <v>Akan</v>
      </c>
      <c r="AA194" s="20">
        <f t="shared" si="36"/>
        <v>0</v>
      </c>
    </row>
    <row r="195" spans="2:27" x14ac:dyDescent="0.35">
      <c r="B195" s="19">
        <v>190</v>
      </c>
      <c r="C195" s="32" t="s">
        <v>278</v>
      </c>
      <c r="D195" s="32">
        <v>2.5</v>
      </c>
      <c r="E195" s="32">
        <v>0</v>
      </c>
      <c r="F195" s="32"/>
      <c r="G195" s="17">
        <v>2.5</v>
      </c>
      <c r="I195" s="32" t="s">
        <v>278</v>
      </c>
      <c r="J195" s="18">
        <f t="shared" si="27"/>
        <v>100</v>
      </c>
      <c r="K195" s="18">
        <f t="shared" si="28"/>
        <v>0</v>
      </c>
      <c r="L195" s="18">
        <f t="shared" si="29"/>
        <v>0</v>
      </c>
      <c r="M195" s="17">
        <f t="shared" si="30"/>
        <v>100</v>
      </c>
      <c r="O195" s="32" t="s">
        <v>278</v>
      </c>
      <c r="P195" s="18">
        <f t="shared" si="31"/>
        <v>2.0828126301757892E-2</v>
      </c>
      <c r="Q195" s="18">
        <f t="shared" si="32"/>
        <v>0</v>
      </c>
      <c r="R195" s="18">
        <f t="shared" si="33"/>
        <v>0</v>
      </c>
      <c r="S195" s="18">
        <f t="shared" si="34"/>
        <v>2.2975935005675055E-3</v>
      </c>
      <c r="V195" s="19">
        <v>190</v>
      </c>
      <c r="W195" s="15">
        <f t="shared" si="35"/>
        <v>2.5</v>
      </c>
      <c r="X195" s="20">
        <f t="shared" si="37"/>
        <v>2.5190000000000001</v>
      </c>
      <c r="Y195" s="20">
        <f t="shared" si="38"/>
        <v>75</v>
      </c>
      <c r="Z195" s="15" t="str">
        <f t="shared" si="39"/>
        <v>Dhivehi</v>
      </c>
      <c r="AA195" s="20">
        <f t="shared" si="36"/>
        <v>0</v>
      </c>
    </row>
    <row r="196" spans="2:27" x14ac:dyDescent="0.35">
      <c r="B196" s="19">
        <v>191</v>
      </c>
      <c r="C196" s="32" t="s">
        <v>386</v>
      </c>
      <c r="D196" s="32"/>
      <c r="E196" s="32"/>
      <c r="F196" s="32">
        <v>2.5</v>
      </c>
      <c r="G196" s="17">
        <v>2.5</v>
      </c>
      <c r="I196" s="32" t="s">
        <v>386</v>
      </c>
      <c r="J196" s="18">
        <f t="shared" si="27"/>
        <v>0</v>
      </c>
      <c r="K196" s="18">
        <f t="shared" si="28"/>
        <v>0</v>
      </c>
      <c r="L196" s="18">
        <f t="shared" si="29"/>
        <v>100</v>
      </c>
      <c r="M196" s="17">
        <f t="shared" si="30"/>
        <v>100</v>
      </c>
      <c r="O196" s="32" t="s">
        <v>386</v>
      </c>
      <c r="P196" s="18">
        <f t="shared" si="31"/>
        <v>0</v>
      </c>
      <c r="Q196" s="18">
        <f t="shared" si="32"/>
        <v>0</v>
      </c>
      <c r="R196" s="18">
        <f t="shared" si="33"/>
        <v>3.4290730529723205E-3</v>
      </c>
      <c r="S196" s="18">
        <f t="shared" si="34"/>
        <v>2.2975935005675055E-3</v>
      </c>
      <c r="V196" s="19">
        <v>191</v>
      </c>
      <c r="W196" s="15">
        <f t="shared" si="35"/>
        <v>0</v>
      </c>
      <c r="X196" s="20">
        <f t="shared" si="37"/>
        <v>1.9100000000000002E-2</v>
      </c>
      <c r="Y196" s="20">
        <f t="shared" si="38"/>
        <v>139</v>
      </c>
      <c r="Z196" s="15" t="str">
        <f t="shared" si="39"/>
        <v>Norwegian</v>
      </c>
      <c r="AA196" s="20">
        <f t="shared" si="36"/>
        <v>0</v>
      </c>
    </row>
    <row r="197" spans="2:27" x14ac:dyDescent="0.35">
      <c r="B197" s="19">
        <v>192</v>
      </c>
      <c r="C197" s="32" t="s">
        <v>369</v>
      </c>
      <c r="D197" s="32"/>
      <c r="E197" s="32">
        <v>2.5</v>
      </c>
      <c r="F197" s="32"/>
      <c r="G197" s="17">
        <v>2.5</v>
      </c>
      <c r="I197" s="32" t="s">
        <v>369</v>
      </c>
      <c r="J197" s="18">
        <f t="shared" si="27"/>
        <v>0</v>
      </c>
      <c r="K197" s="18">
        <f t="shared" si="28"/>
        <v>100</v>
      </c>
      <c r="L197" s="18">
        <f t="shared" si="29"/>
        <v>0</v>
      </c>
      <c r="M197" s="17">
        <f t="shared" si="30"/>
        <v>100</v>
      </c>
      <c r="O197" s="32" t="s">
        <v>369</v>
      </c>
      <c r="P197" s="18">
        <f t="shared" si="31"/>
        <v>0</v>
      </c>
      <c r="Q197" s="18">
        <f t="shared" si="32"/>
        <v>1.0460032216899229E-2</v>
      </c>
      <c r="R197" s="18">
        <f t="shared" si="33"/>
        <v>0</v>
      </c>
      <c r="S197" s="18">
        <f t="shared" si="34"/>
        <v>2.2975935005675055E-3</v>
      </c>
      <c r="V197" s="19">
        <v>192</v>
      </c>
      <c r="W197" s="15">
        <f t="shared" si="35"/>
        <v>0</v>
      </c>
      <c r="X197" s="20">
        <f t="shared" si="37"/>
        <v>1.9200000000000002E-2</v>
      </c>
      <c r="Y197" s="20">
        <f t="shared" si="38"/>
        <v>138</v>
      </c>
      <c r="Z197" s="15" t="str">
        <f t="shared" si="39"/>
        <v>Assamese</v>
      </c>
      <c r="AA197" s="20">
        <f t="shared" si="36"/>
        <v>0</v>
      </c>
    </row>
    <row r="198" spans="2:27" x14ac:dyDescent="0.35">
      <c r="B198" s="19">
        <v>193</v>
      </c>
      <c r="C198" s="32" t="s">
        <v>347</v>
      </c>
      <c r="D198" s="32"/>
      <c r="E198" s="32">
        <v>2.5</v>
      </c>
      <c r="F198" s="32"/>
      <c r="G198" s="17">
        <v>2.5</v>
      </c>
      <c r="I198" s="32" t="s">
        <v>347</v>
      </c>
      <c r="J198" s="18">
        <f t="shared" ref="J198:J221" si="40">D198/$G198*100</f>
        <v>0</v>
      </c>
      <c r="K198" s="18">
        <f t="shared" ref="K198:K221" si="41">E198/$G198*100</f>
        <v>100</v>
      </c>
      <c r="L198" s="18">
        <f t="shared" ref="L198:L221" si="42">F198/$G198*100</f>
        <v>0</v>
      </c>
      <c r="M198" s="17">
        <f t="shared" ref="M198:M221" si="43">G198/$G198*100</f>
        <v>100</v>
      </c>
      <c r="O198" s="32" t="s">
        <v>347</v>
      </c>
      <c r="P198" s="18">
        <f t="shared" ref="P198:P221" si="44">D198/D$221*100</f>
        <v>0</v>
      </c>
      <c r="Q198" s="18">
        <f t="shared" ref="Q198:Q221" si="45">E198/E$221*100</f>
        <v>1.0460032216899229E-2</v>
      </c>
      <c r="R198" s="18">
        <f t="shared" ref="R198:R221" si="46">F198/F$221*100</f>
        <v>0</v>
      </c>
      <c r="S198" s="18">
        <f t="shared" ref="S198:S221" si="47">G198/G$221*100</f>
        <v>2.2975935005675055E-3</v>
      </c>
      <c r="V198" s="19">
        <v>193</v>
      </c>
      <c r="W198" s="15">
        <f t="shared" ref="W198:W220" si="48">VLOOKUP($V198,$B$6:$G$220,2+$V$3)</f>
        <v>0</v>
      </c>
      <c r="X198" s="20">
        <f t="shared" si="37"/>
        <v>1.9300000000000001E-2</v>
      </c>
      <c r="Y198" s="20">
        <f t="shared" si="38"/>
        <v>137</v>
      </c>
      <c r="Z198" s="15" t="str">
        <f t="shared" si="39"/>
        <v>Tulu</v>
      </c>
      <c r="AA198" s="20">
        <f t="shared" ref="AA198:AA220" si="49">VLOOKUP(MATCH(V198,Y$6:Y$220,0),$B$6:$G$220,2+$V$3)</f>
        <v>0</v>
      </c>
    </row>
    <row r="199" spans="2:27" x14ac:dyDescent="0.35">
      <c r="B199" s="19">
        <v>194</v>
      </c>
      <c r="C199" s="32" t="s">
        <v>392</v>
      </c>
      <c r="D199" s="32"/>
      <c r="E199" s="32"/>
      <c r="F199" s="32">
        <v>2.5</v>
      </c>
      <c r="G199" s="17">
        <v>2.5</v>
      </c>
      <c r="I199" s="32" t="s">
        <v>392</v>
      </c>
      <c r="J199" s="18">
        <f t="shared" si="40"/>
        <v>0</v>
      </c>
      <c r="K199" s="18">
        <f t="shared" si="41"/>
        <v>0</v>
      </c>
      <c r="L199" s="18">
        <f t="shared" si="42"/>
        <v>100</v>
      </c>
      <c r="M199" s="17">
        <f t="shared" si="43"/>
        <v>100</v>
      </c>
      <c r="O199" s="32" t="s">
        <v>392</v>
      </c>
      <c r="P199" s="18">
        <f t="shared" si="44"/>
        <v>0</v>
      </c>
      <c r="Q199" s="18">
        <f t="shared" si="45"/>
        <v>0</v>
      </c>
      <c r="R199" s="18">
        <f t="shared" si="46"/>
        <v>3.4290730529723205E-3</v>
      </c>
      <c r="S199" s="18">
        <f t="shared" si="47"/>
        <v>2.2975935005675055E-3</v>
      </c>
      <c r="V199" s="19">
        <v>194</v>
      </c>
      <c r="W199" s="15">
        <f t="shared" si="48"/>
        <v>0</v>
      </c>
      <c r="X199" s="20">
        <f t="shared" ref="X199:X220" si="50">W199+0.0001*V199</f>
        <v>1.9400000000000001E-2</v>
      </c>
      <c r="Y199" s="20">
        <f t="shared" ref="Y199:Y220" si="51">RANK(X199,X$5:X$220)</f>
        <v>136</v>
      </c>
      <c r="Z199" s="15" t="str">
        <f t="shared" ref="Z199:Z220" si="52">VLOOKUP(MATCH(V199,Y$6:Y$220,0),$B$6:$G$220,2)</f>
        <v>Oriya</v>
      </c>
      <c r="AA199" s="20">
        <f t="shared" si="49"/>
        <v>0</v>
      </c>
    </row>
    <row r="200" spans="2:27" x14ac:dyDescent="0.35">
      <c r="B200" s="19">
        <v>195</v>
      </c>
      <c r="C200" s="32" t="s">
        <v>375</v>
      </c>
      <c r="D200" s="32"/>
      <c r="E200" s="32">
        <v>2.5</v>
      </c>
      <c r="F200" s="32"/>
      <c r="G200" s="17">
        <v>2.5</v>
      </c>
      <c r="I200" s="32" t="s">
        <v>375</v>
      </c>
      <c r="J200" s="18">
        <f t="shared" si="40"/>
        <v>0</v>
      </c>
      <c r="K200" s="18">
        <f t="shared" si="41"/>
        <v>100</v>
      </c>
      <c r="L200" s="18">
        <f t="shared" si="42"/>
        <v>0</v>
      </c>
      <c r="M200" s="17">
        <f t="shared" si="43"/>
        <v>100</v>
      </c>
      <c r="O200" s="32" t="s">
        <v>375</v>
      </c>
      <c r="P200" s="18">
        <f t="shared" si="44"/>
        <v>0</v>
      </c>
      <c r="Q200" s="18">
        <f t="shared" si="45"/>
        <v>1.0460032216899229E-2</v>
      </c>
      <c r="R200" s="18">
        <f t="shared" si="46"/>
        <v>0</v>
      </c>
      <c r="S200" s="18">
        <f t="shared" si="47"/>
        <v>2.2975935005675055E-3</v>
      </c>
      <c r="V200" s="19">
        <v>195</v>
      </c>
      <c r="W200" s="15">
        <f t="shared" si="48"/>
        <v>0</v>
      </c>
      <c r="X200" s="20">
        <f t="shared" si="50"/>
        <v>1.95E-2</v>
      </c>
      <c r="Y200" s="20">
        <f t="shared" si="51"/>
        <v>135</v>
      </c>
      <c r="Z200" s="15" t="str">
        <f t="shared" si="52"/>
        <v>Ilokano</v>
      </c>
      <c r="AA200" s="20">
        <f t="shared" si="49"/>
        <v>0</v>
      </c>
    </row>
    <row r="201" spans="2:27" x14ac:dyDescent="0.35">
      <c r="B201" s="19">
        <v>196</v>
      </c>
      <c r="C201" s="32" t="s">
        <v>393</v>
      </c>
      <c r="D201" s="32"/>
      <c r="E201" s="32"/>
      <c r="F201" s="32">
        <v>2.5</v>
      </c>
      <c r="G201" s="17">
        <v>2.5</v>
      </c>
      <c r="I201" s="32" t="s">
        <v>393</v>
      </c>
      <c r="J201" s="18">
        <f t="shared" si="40"/>
        <v>0</v>
      </c>
      <c r="K201" s="18">
        <f t="shared" si="41"/>
        <v>0</v>
      </c>
      <c r="L201" s="18">
        <f t="shared" si="42"/>
        <v>100</v>
      </c>
      <c r="M201" s="17">
        <f t="shared" si="43"/>
        <v>100</v>
      </c>
      <c r="O201" s="32" t="s">
        <v>393</v>
      </c>
      <c r="P201" s="18">
        <f t="shared" si="44"/>
        <v>0</v>
      </c>
      <c r="Q201" s="18">
        <f t="shared" si="45"/>
        <v>0</v>
      </c>
      <c r="R201" s="18">
        <f t="shared" si="46"/>
        <v>3.4290730529723205E-3</v>
      </c>
      <c r="S201" s="18">
        <f t="shared" si="47"/>
        <v>2.2975935005675055E-3</v>
      </c>
      <c r="V201" s="19">
        <v>196</v>
      </c>
      <c r="W201" s="15">
        <f t="shared" si="48"/>
        <v>0</v>
      </c>
      <c r="X201" s="20">
        <f t="shared" si="50"/>
        <v>1.9599999999999999E-2</v>
      </c>
      <c r="Y201" s="20">
        <f t="shared" si="51"/>
        <v>134</v>
      </c>
      <c r="Z201" s="15" t="str">
        <f t="shared" si="52"/>
        <v>Hungarian</v>
      </c>
      <c r="AA201" s="20">
        <f t="shared" si="49"/>
        <v>0</v>
      </c>
    </row>
    <row r="202" spans="2:27" x14ac:dyDescent="0.35">
      <c r="B202" s="19">
        <v>197</v>
      </c>
      <c r="C202" s="32" t="s">
        <v>321</v>
      </c>
      <c r="D202" s="32">
        <v>0</v>
      </c>
      <c r="E202" s="32">
        <v>0</v>
      </c>
      <c r="F202" s="32">
        <v>2.5</v>
      </c>
      <c r="G202" s="17">
        <v>2.5</v>
      </c>
      <c r="I202" s="32" t="s">
        <v>321</v>
      </c>
      <c r="J202" s="18">
        <f t="shared" si="40"/>
        <v>0</v>
      </c>
      <c r="K202" s="18">
        <f t="shared" si="41"/>
        <v>0</v>
      </c>
      <c r="L202" s="18">
        <f t="shared" si="42"/>
        <v>100</v>
      </c>
      <c r="M202" s="17">
        <f t="shared" si="43"/>
        <v>100</v>
      </c>
      <c r="O202" s="32" t="s">
        <v>321</v>
      </c>
      <c r="P202" s="18">
        <f t="shared" si="44"/>
        <v>0</v>
      </c>
      <c r="Q202" s="18">
        <f t="shared" si="45"/>
        <v>0</v>
      </c>
      <c r="R202" s="18">
        <f t="shared" si="46"/>
        <v>3.4290730529723205E-3</v>
      </c>
      <c r="S202" s="18">
        <f t="shared" si="47"/>
        <v>2.2975935005675055E-3</v>
      </c>
      <c r="V202" s="19">
        <v>197</v>
      </c>
      <c r="W202" s="15">
        <f t="shared" si="48"/>
        <v>0</v>
      </c>
      <c r="X202" s="20">
        <f t="shared" si="50"/>
        <v>1.9700000000000002E-2</v>
      </c>
      <c r="Y202" s="20">
        <f t="shared" si="51"/>
        <v>133</v>
      </c>
      <c r="Z202" s="15" t="str">
        <f t="shared" si="52"/>
        <v>Romanian</v>
      </c>
      <c r="AA202" s="20">
        <f t="shared" si="49"/>
        <v>0</v>
      </c>
    </row>
    <row r="203" spans="2:27" x14ac:dyDescent="0.35">
      <c r="B203" s="19">
        <v>198</v>
      </c>
      <c r="C203" s="32" t="s">
        <v>384</v>
      </c>
      <c r="D203" s="32"/>
      <c r="E203" s="32"/>
      <c r="F203" s="32">
        <v>2.5</v>
      </c>
      <c r="G203" s="17">
        <v>2.5</v>
      </c>
      <c r="I203" s="32" t="s">
        <v>384</v>
      </c>
      <c r="J203" s="18">
        <f t="shared" si="40"/>
        <v>0</v>
      </c>
      <c r="K203" s="18">
        <f t="shared" si="41"/>
        <v>0</v>
      </c>
      <c r="L203" s="18">
        <f t="shared" si="42"/>
        <v>100</v>
      </c>
      <c r="M203" s="17">
        <f t="shared" si="43"/>
        <v>100</v>
      </c>
      <c r="O203" s="32" t="s">
        <v>384</v>
      </c>
      <c r="P203" s="18">
        <f t="shared" si="44"/>
        <v>0</v>
      </c>
      <c r="Q203" s="18">
        <f t="shared" si="45"/>
        <v>0</v>
      </c>
      <c r="R203" s="18">
        <f t="shared" si="46"/>
        <v>3.4290730529723205E-3</v>
      </c>
      <c r="S203" s="18">
        <f t="shared" si="47"/>
        <v>2.2975935005675055E-3</v>
      </c>
      <c r="V203" s="19">
        <v>198</v>
      </c>
      <c r="W203" s="15">
        <f t="shared" si="48"/>
        <v>0</v>
      </c>
      <c r="X203" s="20">
        <f t="shared" si="50"/>
        <v>1.9800000000000002E-2</v>
      </c>
      <c r="Y203" s="20">
        <f t="shared" si="51"/>
        <v>132</v>
      </c>
      <c r="Z203" s="15" t="str">
        <f t="shared" si="52"/>
        <v>Polish</v>
      </c>
      <c r="AA203" s="20">
        <f t="shared" si="49"/>
        <v>0</v>
      </c>
    </row>
    <row r="204" spans="2:27" x14ac:dyDescent="0.35">
      <c r="B204" s="19">
        <v>199</v>
      </c>
      <c r="C204" s="32" t="s">
        <v>378</v>
      </c>
      <c r="D204" s="32"/>
      <c r="E204" s="32">
        <v>2.5</v>
      </c>
      <c r="F204" s="32">
        <v>0</v>
      </c>
      <c r="G204" s="17">
        <v>2.5</v>
      </c>
      <c r="I204" s="32" t="s">
        <v>378</v>
      </c>
      <c r="J204" s="18">
        <f t="shared" si="40"/>
        <v>0</v>
      </c>
      <c r="K204" s="18">
        <f t="shared" si="41"/>
        <v>100</v>
      </c>
      <c r="L204" s="18">
        <f t="shared" si="42"/>
        <v>0</v>
      </c>
      <c r="M204" s="17">
        <f t="shared" si="43"/>
        <v>100</v>
      </c>
      <c r="O204" s="32" t="s">
        <v>378</v>
      </c>
      <c r="P204" s="18">
        <f t="shared" si="44"/>
        <v>0</v>
      </c>
      <c r="Q204" s="18">
        <f t="shared" si="45"/>
        <v>1.0460032216899229E-2</v>
      </c>
      <c r="R204" s="18">
        <f t="shared" si="46"/>
        <v>0</v>
      </c>
      <c r="S204" s="18">
        <f t="shared" si="47"/>
        <v>2.2975935005675055E-3</v>
      </c>
      <c r="V204" s="19">
        <v>199</v>
      </c>
      <c r="W204" s="15">
        <f t="shared" si="48"/>
        <v>0</v>
      </c>
      <c r="X204" s="20">
        <f t="shared" si="50"/>
        <v>1.9900000000000001E-2</v>
      </c>
      <c r="Y204" s="20">
        <f t="shared" si="51"/>
        <v>131</v>
      </c>
      <c r="Z204" s="15" t="str">
        <f t="shared" si="52"/>
        <v>Ilonggo</v>
      </c>
      <c r="AA204" s="20">
        <f t="shared" si="49"/>
        <v>0</v>
      </c>
    </row>
    <row r="205" spans="2:27" x14ac:dyDescent="0.35">
      <c r="B205" s="19">
        <v>200</v>
      </c>
      <c r="C205" s="32" t="s">
        <v>371</v>
      </c>
      <c r="D205" s="32"/>
      <c r="E205" s="32">
        <v>0</v>
      </c>
      <c r="F205" s="32">
        <v>2.5</v>
      </c>
      <c r="G205" s="17">
        <v>2.5</v>
      </c>
      <c r="I205" s="32" t="s">
        <v>371</v>
      </c>
      <c r="J205" s="18">
        <f t="shared" si="40"/>
        <v>0</v>
      </c>
      <c r="K205" s="18">
        <f t="shared" si="41"/>
        <v>0</v>
      </c>
      <c r="L205" s="18">
        <f t="shared" si="42"/>
        <v>100</v>
      </c>
      <c r="M205" s="17">
        <f t="shared" si="43"/>
        <v>100</v>
      </c>
      <c r="O205" s="32" t="s">
        <v>371</v>
      </c>
      <c r="P205" s="18">
        <f t="shared" si="44"/>
        <v>0</v>
      </c>
      <c r="Q205" s="18">
        <f t="shared" si="45"/>
        <v>0</v>
      </c>
      <c r="R205" s="18">
        <f t="shared" si="46"/>
        <v>3.4290730529723205E-3</v>
      </c>
      <c r="S205" s="18">
        <f t="shared" si="47"/>
        <v>2.2975935005675055E-3</v>
      </c>
      <c r="V205" s="19">
        <v>200</v>
      </c>
      <c r="W205" s="15">
        <f t="shared" si="48"/>
        <v>0</v>
      </c>
      <c r="X205" s="20">
        <f t="shared" si="50"/>
        <v>0.02</v>
      </c>
      <c r="Y205" s="20">
        <f t="shared" si="51"/>
        <v>130</v>
      </c>
      <c r="Z205" s="15" t="str">
        <f t="shared" si="52"/>
        <v>Dutch</v>
      </c>
      <c r="AA205" s="20">
        <f t="shared" si="49"/>
        <v>0</v>
      </c>
    </row>
    <row r="206" spans="2:27" x14ac:dyDescent="0.35">
      <c r="B206" s="19">
        <v>201</v>
      </c>
      <c r="C206" s="32" t="s">
        <v>391</v>
      </c>
      <c r="D206" s="32"/>
      <c r="E206" s="32"/>
      <c r="F206" s="32">
        <v>2.5</v>
      </c>
      <c r="G206" s="17">
        <v>2.5</v>
      </c>
      <c r="I206" s="32" t="s">
        <v>391</v>
      </c>
      <c r="J206" s="18">
        <f t="shared" si="40"/>
        <v>0</v>
      </c>
      <c r="K206" s="18">
        <f t="shared" si="41"/>
        <v>0</v>
      </c>
      <c r="L206" s="18">
        <f t="shared" si="42"/>
        <v>100</v>
      </c>
      <c r="M206" s="17">
        <f t="shared" si="43"/>
        <v>100</v>
      </c>
      <c r="O206" s="32" t="s">
        <v>391</v>
      </c>
      <c r="P206" s="18">
        <f t="shared" si="44"/>
        <v>0</v>
      </c>
      <c r="Q206" s="18">
        <f t="shared" si="45"/>
        <v>0</v>
      </c>
      <c r="R206" s="18">
        <f t="shared" si="46"/>
        <v>3.4290730529723205E-3</v>
      </c>
      <c r="S206" s="18">
        <f t="shared" si="47"/>
        <v>2.2975935005675055E-3</v>
      </c>
      <c r="V206" s="19">
        <v>201</v>
      </c>
      <c r="W206" s="15">
        <f t="shared" si="48"/>
        <v>0</v>
      </c>
      <c r="X206" s="20">
        <f t="shared" si="50"/>
        <v>2.01E-2</v>
      </c>
      <c r="Y206" s="20">
        <f t="shared" si="51"/>
        <v>129</v>
      </c>
      <c r="Z206" s="15" t="str">
        <f t="shared" si="52"/>
        <v>Konkani</v>
      </c>
      <c r="AA206" s="20">
        <f t="shared" si="49"/>
        <v>0</v>
      </c>
    </row>
    <row r="207" spans="2:27" x14ac:dyDescent="0.35">
      <c r="B207" s="19">
        <v>202</v>
      </c>
      <c r="C207" s="32" t="s">
        <v>279</v>
      </c>
      <c r="D207" s="32">
        <v>0</v>
      </c>
      <c r="E207" s="32">
        <v>2.5</v>
      </c>
      <c r="F207" s="32">
        <v>0</v>
      </c>
      <c r="G207" s="17">
        <v>2.5</v>
      </c>
      <c r="I207" s="32" t="s">
        <v>279</v>
      </c>
      <c r="J207" s="18">
        <f t="shared" si="40"/>
        <v>0</v>
      </c>
      <c r="K207" s="18">
        <f t="shared" si="41"/>
        <v>100</v>
      </c>
      <c r="L207" s="18">
        <f t="shared" si="42"/>
        <v>0</v>
      </c>
      <c r="M207" s="17">
        <f t="shared" si="43"/>
        <v>100</v>
      </c>
      <c r="O207" s="32" t="s">
        <v>279</v>
      </c>
      <c r="P207" s="18">
        <f t="shared" si="44"/>
        <v>0</v>
      </c>
      <c r="Q207" s="18">
        <f t="shared" si="45"/>
        <v>1.0460032216899229E-2</v>
      </c>
      <c r="R207" s="18">
        <f t="shared" si="46"/>
        <v>0</v>
      </c>
      <c r="S207" s="18">
        <f t="shared" si="47"/>
        <v>2.2975935005675055E-3</v>
      </c>
      <c r="V207" s="19">
        <v>202</v>
      </c>
      <c r="W207" s="15">
        <f t="shared" si="48"/>
        <v>0</v>
      </c>
      <c r="X207" s="20">
        <f t="shared" si="50"/>
        <v>2.0200000000000003E-2</v>
      </c>
      <c r="Y207" s="20">
        <f t="shared" si="51"/>
        <v>128</v>
      </c>
      <c r="Z207" s="15" t="str">
        <f t="shared" si="52"/>
        <v>Greek</v>
      </c>
      <c r="AA207" s="20">
        <f t="shared" si="49"/>
        <v>0</v>
      </c>
    </row>
    <row r="208" spans="2:27" x14ac:dyDescent="0.35">
      <c r="B208" s="19">
        <v>203</v>
      </c>
      <c r="C208" s="32" t="s">
        <v>382</v>
      </c>
      <c r="D208" s="32"/>
      <c r="E208" s="32">
        <v>2.5</v>
      </c>
      <c r="F208" s="32"/>
      <c r="G208" s="17">
        <v>2.5</v>
      </c>
      <c r="I208" s="32" t="s">
        <v>382</v>
      </c>
      <c r="J208" s="18">
        <f t="shared" si="40"/>
        <v>0</v>
      </c>
      <c r="K208" s="18">
        <f t="shared" si="41"/>
        <v>100</v>
      </c>
      <c r="L208" s="18">
        <f t="shared" si="42"/>
        <v>0</v>
      </c>
      <c r="M208" s="17">
        <f t="shared" si="43"/>
        <v>100</v>
      </c>
      <c r="O208" s="32" t="s">
        <v>382</v>
      </c>
      <c r="P208" s="18">
        <f t="shared" si="44"/>
        <v>0</v>
      </c>
      <c r="Q208" s="18">
        <f t="shared" si="45"/>
        <v>1.0460032216899229E-2</v>
      </c>
      <c r="R208" s="18">
        <f t="shared" si="46"/>
        <v>0</v>
      </c>
      <c r="S208" s="18">
        <f t="shared" si="47"/>
        <v>2.2975935005675055E-3</v>
      </c>
      <c r="V208" s="19">
        <v>203</v>
      </c>
      <c r="W208" s="15">
        <f t="shared" si="48"/>
        <v>0</v>
      </c>
      <c r="X208" s="20">
        <f t="shared" si="50"/>
        <v>2.0300000000000002E-2</v>
      </c>
      <c r="Y208" s="20">
        <f t="shared" si="51"/>
        <v>127</v>
      </c>
      <c r="Z208" s="15" t="str">
        <f t="shared" si="52"/>
        <v>Mongolian</v>
      </c>
      <c r="AA208" s="20">
        <f t="shared" si="49"/>
        <v>0</v>
      </c>
    </row>
    <row r="209" spans="2:27" x14ac:dyDescent="0.35">
      <c r="B209" s="19">
        <v>204</v>
      </c>
      <c r="C209" s="32" t="s">
        <v>323</v>
      </c>
      <c r="D209" s="32">
        <v>2.5</v>
      </c>
      <c r="E209" s="32"/>
      <c r="F209" s="32"/>
      <c r="G209" s="17">
        <v>2.5</v>
      </c>
      <c r="I209" s="32" t="s">
        <v>323</v>
      </c>
      <c r="J209" s="18">
        <f t="shared" si="40"/>
        <v>100</v>
      </c>
      <c r="K209" s="18">
        <f t="shared" si="41"/>
        <v>0</v>
      </c>
      <c r="L209" s="18">
        <f t="shared" si="42"/>
        <v>0</v>
      </c>
      <c r="M209" s="17">
        <f t="shared" si="43"/>
        <v>100</v>
      </c>
      <c r="O209" s="32" t="s">
        <v>323</v>
      </c>
      <c r="P209" s="18">
        <f t="shared" si="44"/>
        <v>2.0828126301757892E-2</v>
      </c>
      <c r="Q209" s="18">
        <f t="shared" si="45"/>
        <v>0</v>
      </c>
      <c r="R209" s="18">
        <f t="shared" si="46"/>
        <v>0</v>
      </c>
      <c r="S209" s="18">
        <f t="shared" si="47"/>
        <v>2.2975935005675055E-3</v>
      </c>
      <c r="V209" s="19">
        <v>204</v>
      </c>
      <c r="W209" s="15">
        <f t="shared" si="48"/>
        <v>2.5</v>
      </c>
      <c r="X209" s="20">
        <f t="shared" si="50"/>
        <v>2.5204</v>
      </c>
      <c r="Y209" s="20">
        <f t="shared" si="51"/>
        <v>74</v>
      </c>
      <c r="Z209" s="15" t="str">
        <f t="shared" si="52"/>
        <v>Dzonkha</v>
      </c>
      <c r="AA209" s="20">
        <f t="shared" si="49"/>
        <v>0</v>
      </c>
    </row>
    <row r="210" spans="2:27" x14ac:dyDescent="0.35">
      <c r="B210" s="19">
        <v>205</v>
      </c>
      <c r="C210" s="32" t="s">
        <v>372</v>
      </c>
      <c r="D210" s="32"/>
      <c r="E210" s="32">
        <v>2.5</v>
      </c>
      <c r="F210" s="32"/>
      <c r="G210" s="17">
        <v>2.5</v>
      </c>
      <c r="I210" s="32" t="s">
        <v>372</v>
      </c>
      <c r="J210" s="18">
        <f t="shared" si="40"/>
        <v>0</v>
      </c>
      <c r="K210" s="18">
        <f t="shared" si="41"/>
        <v>100</v>
      </c>
      <c r="L210" s="18">
        <f t="shared" si="42"/>
        <v>0</v>
      </c>
      <c r="M210" s="17">
        <f t="shared" si="43"/>
        <v>100</v>
      </c>
      <c r="O210" s="32" t="s">
        <v>372</v>
      </c>
      <c r="P210" s="18">
        <f t="shared" si="44"/>
        <v>0</v>
      </c>
      <c r="Q210" s="18">
        <f t="shared" si="45"/>
        <v>1.0460032216899229E-2</v>
      </c>
      <c r="R210" s="18">
        <f t="shared" si="46"/>
        <v>0</v>
      </c>
      <c r="S210" s="18">
        <f t="shared" si="47"/>
        <v>2.2975935005675055E-3</v>
      </c>
      <c r="V210" s="19">
        <v>205</v>
      </c>
      <c r="W210" s="15">
        <f t="shared" si="48"/>
        <v>0</v>
      </c>
      <c r="X210" s="20">
        <f t="shared" si="50"/>
        <v>2.0500000000000001E-2</v>
      </c>
      <c r="Y210" s="20">
        <f t="shared" si="51"/>
        <v>126</v>
      </c>
      <c r="Z210" s="15" t="str">
        <f t="shared" si="52"/>
        <v>Mauritian Creole</v>
      </c>
      <c r="AA210" s="20">
        <f t="shared" si="49"/>
        <v>0</v>
      </c>
    </row>
    <row r="211" spans="2:27" x14ac:dyDescent="0.35">
      <c r="B211" s="19">
        <v>206</v>
      </c>
      <c r="C211" s="32" t="s">
        <v>374</v>
      </c>
      <c r="D211" s="32"/>
      <c r="E211" s="32">
        <v>2.5</v>
      </c>
      <c r="F211" s="32"/>
      <c r="G211" s="17">
        <v>2.5</v>
      </c>
      <c r="I211" s="32" t="s">
        <v>374</v>
      </c>
      <c r="J211" s="18">
        <f t="shared" si="40"/>
        <v>0</v>
      </c>
      <c r="K211" s="18">
        <f t="shared" si="41"/>
        <v>100</v>
      </c>
      <c r="L211" s="18">
        <f t="shared" si="42"/>
        <v>0</v>
      </c>
      <c r="M211" s="17">
        <f t="shared" si="43"/>
        <v>100</v>
      </c>
      <c r="O211" s="32" t="s">
        <v>374</v>
      </c>
      <c r="P211" s="18">
        <f t="shared" si="44"/>
        <v>0</v>
      </c>
      <c r="Q211" s="18">
        <f t="shared" si="45"/>
        <v>1.0460032216899229E-2</v>
      </c>
      <c r="R211" s="18">
        <f t="shared" si="46"/>
        <v>0</v>
      </c>
      <c r="S211" s="18">
        <f t="shared" si="47"/>
        <v>2.2975935005675055E-3</v>
      </c>
      <c r="V211" s="19">
        <v>206</v>
      </c>
      <c r="W211" s="15">
        <f t="shared" si="48"/>
        <v>0</v>
      </c>
      <c r="X211" s="20">
        <f t="shared" si="50"/>
        <v>2.06E-2</v>
      </c>
      <c r="Y211" s="20">
        <f t="shared" si="51"/>
        <v>125</v>
      </c>
      <c r="Z211" s="15" t="str">
        <f t="shared" si="52"/>
        <v>Bisaya/Visaya</v>
      </c>
      <c r="AA211" s="20">
        <f t="shared" si="49"/>
        <v>0</v>
      </c>
    </row>
    <row r="212" spans="2:27" x14ac:dyDescent="0.35">
      <c r="B212" s="19">
        <v>207</v>
      </c>
      <c r="C212" s="32" t="s">
        <v>260</v>
      </c>
      <c r="D212" s="32">
        <v>0</v>
      </c>
      <c r="E212" s="32">
        <v>0</v>
      </c>
      <c r="F212" s="32">
        <v>2.5</v>
      </c>
      <c r="G212" s="17">
        <v>2.5</v>
      </c>
      <c r="I212" s="32" t="s">
        <v>260</v>
      </c>
      <c r="J212" s="18">
        <f t="shared" si="40"/>
        <v>0</v>
      </c>
      <c r="K212" s="18">
        <f t="shared" si="41"/>
        <v>0</v>
      </c>
      <c r="L212" s="18">
        <f t="shared" si="42"/>
        <v>100</v>
      </c>
      <c r="M212" s="17">
        <f t="shared" si="43"/>
        <v>100</v>
      </c>
      <c r="O212" s="32" t="s">
        <v>260</v>
      </c>
      <c r="P212" s="18">
        <f t="shared" si="44"/>
        <v>0</v>
      </c>
      <c r="Q212" s="18">
        <f t="shared" si="45"/>
        <v>0</v>
      </c>
      <c r="R212" s="18">
        <f t="shared" si="46"/>
        <v>3.4290730529723205E-3</v>
      </c>
      <c r="S212" s="18">
        <f t="shared" si="47"/>
        <v>2.2975935005675055E-3</v>
      </c>
      <c r="V212" s="19">
        <v>207</v>
      </c>
      <c r="W212" s="15">
        <f t="shared" si="48"/>
        <v>0</v>
      </c>
      <c r="X212" s="20">
        <f t="shared" si="50"/>
        <v>2.07E-2</v>
      </c>
      <c r="Y212" s="20">
        <f t="shared" si="51"/>
        <v>124</v>
      </c>
      <c r="Z212" s="15" t="str">
        <f t="shared" si="52"/>
        <v>Cebuano</v>
      </c>
      <c r="AA212" s="20">
        <f t="shared" si="49"/>
        <v>0</v>
      </c>
    </row>
    <row r="213" spans="2:27" x14ac:dyDescent="0.35">
      <c r="B213" s="19">
        <v>208</v>
      </c>
      <c r="C213" s="32" t="s">
        <v>389</v>
      </c>
      <c r="D213" s="32"/>
      <c r="E213" s="32"/>
      <c r="F213" s="32">
        <v>2.5</v>
      </c>
      <c r="G213" s="17">
        <v>2.5</v>
      </c>
      <c r="I213" s="32" t="s">
        <v>389</v>
      </c>
      <c r="J213" s="18">
        <f t="shared" si="40"/>
        <v>0</v>
      </c>
      <c r="K213" s="18">
        <f t="shared" si="41"/>
        <v>0</v>
      </c>
      <c r="L213" s="18">
        <f t="shared" si="42"/>
        <v>100</v>
      </c>
      <c r="M213" s="17">
        <f t="shared" si="43"/>
        <v>100</v>
      </c>
      <c r="O213" s="32" t="s">
        <v>389</v>
      </c>
      <c r="P213" s="18">
        <f t="shared" si="44"/>
        <v>0</v>
      </c>
      <c r="Q213" s="18">
        <f t="shared" si="45"/>
        <v>0</v>
      </c>
      <c r="R213" s="18">
        <f t="shared" si="46"/>
        <v>3.4290730529723205E-3</v>
      </c>
      <c r="S213" s="18">
        <f t="shared" si="47"/>
        <v>2.2975935005675055E-3</v>
      </c>
      <c r="V213" s="19">
        <v>208</v>
      </c>
      <c r="W213" s="15">
        <f t="shared" si="48"/>
        <v>0</v>
      </c>
      <c r="X213" s="20">
        <f t="shared" si="50"/>
        <v>2.0800000000000003E-2</v>
      </c>
      <c r="Y213" s="20">
        <f t="shared" si="51"/>
        <v>123</v>
      </c>
      <c r="Z213" s="15" t="str">
        <f t="shared" si="52"/>
        <v>German</v>
      </c>
      <c r="AA213" s="20">
        <f t="shared" si="49"/>
        <v>0</v>
      </c>
    </row>
    <row r="214" spans="2:27" x14ac:dyDescent="0.35">
      <c r="B214" s="19">
        <v>209</v>
      </c>
      <c r="C214" s="32" t="s">
        <v>380</v>
      </c>
      <c r="D214" s="32"/>
      <c r="E214" s="32">
        <v>0</v>
      </c>
      <c r="F214" s="32">
        <v>2.5</v>
      </c>
      <c r="G214" s="17">
        <v>2.5</v>
      </c>
      <c r="I214" s="32" t="s">
        <v>380</v>
      </c>
      <c r="J214" s="18">
        <f t="shared" si="40"/>
        <v>0</v>
      </c>
      <c r="K214" s="18">
        <f t="shared" si="41"/>
        <v>0</v>
      </c>
      <c r="L214" s="18">
        <f t="shared" si="42"/>
        <v>100</v>
      </c>
      <c r="M214" s="17">
        <f t="shared" si="43"/>
        <v>100</v>
      </c>
      <c r="O214" s="32" t="s">
        <v>380</v>
      </c>
      <c r="P214" s="18">
        <f t="shared" si="44"/>
        <v>0</v>
      </c>
      <c r="Q214" s="18">
        <f t="shared" si="45"/>
        <v>0</v>
      </c>
      <c r="R214" s="18">
        <f t="shared" si="46"/>
        <v>3.4290730529723205E-3</v>
      </c>
      <c r="S214" s="18">
        <f t="shared" si="47"/>
        <v>2.2975935005675055E-3</v>
      </c>
      <c r="V214" s="19">
        <v>209</v>
      </c>
      <c r="W214" s="15">
        <f t="shared" si="48"/>
        <v>0</v>
      </c>
      <c r="X214" s="20">
        <f t="shared" si="50"/>
        <v>2.0900000000000002E-2</v>
      </c>
      <c r="Y214" s="20">
        <f t="shared" si="51"/>
        <v>122</v>
      </c>
      <c r="Z214" s="15" t="str">
        <f t="shared" si="52"/>
        <v>Japanese</v>
      </c>
      <c r="AA214" s="20">
        <f t="shared" si="49"/>
        <v>0</v>
      </c>
    </row>
    <row r="215" spans="2:27" x14ac:dyDescent="0.35">
      <c r="B215" s="19">
        <v>210</v>
      </c>
      <c r="C215" s="32" t="s">
        <v>360</v>
      </c>
      <c r="D215" s="32"/>
      <c r="E215" s="32">
        <v>2.5</v>
      </c>
      <c r="F215" s="32"/>
      <c r="G215" s="17">
        <v>2.5</v>
      </c>
      <c r="I215" s="32" t="s">
        <v>360</v>
      </c>
      <c r="J215" s="18">
        <f t="shared" si="40"/>
        <v>0</v>
      </c>
      <c r="K215" s="18">
        <f t="shared" si="41"/>
        <v>100</v>
      </c>
      <c r="L215" s="18">
        <f t="shared" si="42"/>
        <v>0</v>
      </c>
      <c r="M215" s="17">
        <f t="shared" si="43"/>
        <v>100</v>
      </c>
      <c r="O215" s="32" t="s">
        <v>360</v>
      </c>
      <c r="P215" s="18">
        <f t="shared" si="44"/>
        <v>0</v>
      </c>
      <c r="Q215" s="18">
        <f t="shared" si="45"/>
        <v>1.0460032216899229E-2</v>
      </c>
      <c r="R215" s="18">
        <f t="shared" si="46"/>
        <v>0</v>
      </c>
      <c r="S215" s="18">
        <f t="shared" si="47"/>
        <v>2.2975935005675055E-3</v>
      </c>
      <c r="V215" s="19">
        <v>210</v>
      </c>
      <c r="W215" s="15">
        <f t="shared" si="48"/>
        <v>0</v>
      </c>
      <c r="X215" s="20">
        <f t="shared" si="50"/>
        <v>2.1000000000000001E-2</v>
      </c>
      <c r="Y215" s="20">
        <f t="shared" si="51"/>
        <v>121</v>
      </c>
      <c r="Z215" s="15" t="str">
        <f t="shared" si="52"/>
        <v>Kannada</v>
      </c>
      <c r="AA215" s="20">
        <f t="shared" si="49"/>
        <v>0</v>
      </c>
    </row>
    <row r="216" spans="2:27" x14ac:dyDescent="0.35">
      <c r="B216" s="19">
        <v>211</v>
      </c>
      <c r="C216" s="32" t="s">
        <v>314</v>
      </c>
      <c r="D216" s="32">
        <v>0</v>
      </c>
      <c r="E216" s="32"/>
      <c r="F216" s="32">
        <v>2.5</v>
      </c>
      <c r="G216" s="17">
        <v>2.5</v>
      </c>
      <c r="I216" s="32" t="s">
        <v>314</v>
      </c>
      <c r="J216" s="18">
        <f t="shared" si="40"/>
        <v>0</v>
      </c>
      <c r="K216" s="18">
        <f t="shared" si="41"/>
        <v>0</v>
      </c>
      <c r="L216" s="18">
        <f t="shared" si="42"/>
        <v>100</v>
      </c>
      <c r="M216" s="17">
        <f t="shared" si="43"/>
        <v>100</v>
      </c>
      <c r="O216" s="32" t="s">
        <v>314</v>
      </c>
      <c r="P216" s="18">
        <f t="shared" si="44"/>
        <v>0</v>
      </c>
      <c r="Q216" s="18">
        <f t="shared" si="45"/>
        <v>0</v>
      </c>
      <c r="R216" s="18">
        <f t="shared" si="46"/>
        <v>3.4290730529723205E-3</v>
      </c>
      <c r="S216" s="18">
        <f t="shared" si="47"/>
        <v>2.2975935005675055E-3</v>
      </c>
      <c r="V216" s="19">
        <v>211</v>
      </c>
      <c r="W216" s="15">
        <f t="shared" si="48"/>
        <v>0</v>
      </c>
      <c r="X216" s="20">
        <f t="shared" si="50"/>
        <v>2.1100000000000001E-2</v>
      </c>
      <c r="Y216" s="20">
        <f t="shared" si="51"/>
        <v>120</v>
      </c>
      <c r="Z216" s="15" t="str">
        <f t="shared" si="52"/>
        <v>Marathi</v>
      </c>
      <c r="AA216" s="20">
        <f t="shared" si="49"/>
        <v>0</v>
      </c>
    </row>
    <row r="217" spans="2:27" x14ac:dyDescent="0.35">
      <c r="B217" s="19">
        <v>212</v>
      </c>
      <c r="C217" s="32" t="s">
        <v>316</v>
      </c>
      <c r="D217" s="32">
        <v>0</v>
      </c>
      <c r="E217" s="32">
        <v>2.5</v>
      </c>
      <c r="F217" s="32">
        <v>0</v>
      </c>
      <c r="G217" s="17">
        <v>2.5</v>
      </c>
      <c r="I217" s="32" t="s">
        <v>316</v>
      </c>
      <c r="J217" s="18">
        <f t="shared" si="40"/>
        <v>0</v>
      </c>
      <c r="K217" s="18">
        <f t="shared" si="41"/>
        <v>100</v>
      </c>
      <c r="L217" s="18">
        <f t="shared" si="42"/>
        <v>0</v>
      </c>
      <c r="M217" s="17">
        <f t="shared" si="43"/>
        <v>100</v>
      </c>
      <c r="O217" s="32" t="s">
        <v>316</v>
      </c>
      <c r="P217" s="18">
        <f t="shared" si="44"/>
        <v>0</v>
      </c>
      <c r="Q217" s="18">
        <f t="shared" si="45"/>
        <v>1.0460032216899229E-2</v>
      </c>
      <c r="R217" s="18">
        <f t="shared" si="46"/>
        <v>0</v>
      </c>
      <c r="S217" s="18">
        <f t="shared" si="47"/>
        <v>2.2975935005675055E-3</v>
      </c>
      <c r="V217" s="19">
        <v>212</v>
      </c>
      <c r="W217" s="15">
        <f t="shared" si="48"/>
        <v>0</v>
      </c>
      <c r="X217" s="20">
        <f t="shared" si="50"/>
        <v>2.12E-2</v>
      </c>
      <c r="Y217" s="20">
        <f t="shared" si="51"/>
        <v>119</v>
      </c>
      <c r="Z217" s="15" t="str">
        <f t="shared" si="52"/>
        <v>Tagalog</v>
      </c>
      <c r="AA217" s="20">
        <f t="shared" si="49"/>
        <v>0</v>
      </c>
    </row>
    <row r="218" spans="2:27" x14ac:dyDescent="0.35">
      <c r="B218" s="19">
        <v>213</v>
      </c>
      <c r="C218" s="32" t="s">
        <v>390</v>
      </c>
      <c r="D218" s="32"/>
      <c r="E218" s="32"/>
      <c r="F218" s="32">
        <v>2.5</v>
      </c>
      <c r="G218" s="17">
        <v>2.5</v>
      </c>
      <c r="I218" s="32" t="s">
        <v>390</v>
      </c>
      <c r="J218" s="18">
        <f t="shared" si="40"/>
        <v>0</v>
      </c>
      <c r="K218" s="18">
        <f t="shared" si="41"/>
        <v>0</v>
      </c>
      <c r="L218" s="18">
        <f t="shared" si="42"/>
        <v>100</v>
      </c>
      <c r="M218" s="17">
        <f t="shared" si="43"/>
        <v>100</v>
      </c>
      <c r="O218" s="32" t="s">
        <v>390</v>
      </c>
      <c r="P218" s="18">
        <f t="shared" si="44"/>
        <v>0</v>
      </c>
      <c r="Q218" s="18">
        <f t="shared" si="45"/>
        <v>0</v>
      </c>
      <c r="R218" s="18">
        <f t="shared" si="46"/>
        <v>3.4290730529723205E-3</v>
      </c>
      <c r="S218" s="18">
        <f t="shared" si="47"/>
        <v>2.2975935005675055E-3</v>
      </c>
      <c r="V218" s="19">
        <v>213</v>
      </c>
      <c r="W218" s="15">
        <f t="shared" si="48"/>
        <v>0</v>
      </c>
      <c r="X218" s="20">
        <f t="shared" si="50"/>
        <v>2.1299999999999999E-2</v>
      </c>
      <c r="Y218" s="20">
        <f t="shared" si="51"/>
        <v>118</v>
      </c>
      <c r="Z218" s="15" t="str">
        <f t="shared" si="52"/>
        <v>Telugu</v>
      </c>
      <c r="AA218" s="20">
        <f t="shared" si="49"/>
        <v>0</v>
      </c>
    </row>
    <row r="219" spans="2:27" x14ac:dyDescent="0.35">
      <c r="B219" s="19">
        <v>214</v>
      </c>
      <c r="C219" s="32" t="s">
        <v>387</v>
      </c>
      <c r="D219" s="32"/>
      <c r="E219" s="32"/>
      <c r="F219" s="32">
        <v>2.5</v>
      </c>
      <c r="G219" s="17">
        <v>2.5</v>
      </c>
      <c r="I219" s="32" t="s">
        <v>387</v>
      </c>
      <c r="J219" s="18">
        <f t="shared" si="40"/>
        <v>0</v>
      </c>
      <c r="K219" s="18">
        <f t="shared" si="41"/>
        <v>0</v>
      </c>
      <c r="L219" s="18">
        <f t="shared" si="42"/>
        <v>100</v>
      </c>
      <c r="M219" s="17">
        <f t="shared" si="43"/>
        <v>100</v>
      </c>
      <c r="O219" s="32" t="s">
        <v>387</v>
      </c>
      <c r="P219" s="18">
        <f t="shared" si="44"/>
        <v>0</v>
      </c>
      <c r="Q219" s="18">
        <f t="shared" si="45"/>
        <v>0</v>
      </c>
      <c r="R219" s="18">
        <f t="shared" si="46"/>
        <v>3.4290730529723205E-3</v>
      </c>
      <c r="S219" s="18">
        <f t="shared" si="47"/>
        <v>2.2975935005675055E-3</v>
      </c>
      <c r="V219" s="19">
        <v>214</v>
      </c>
      <c r="W219" s="15">
        <f t="shared" si="48"/>
        <v>0</v>
      </c>
      <c r="X219" s="20">
        <f t="shared" si="50"/>
        <v>2.1400000000000002E-2</v>
      </c>
      <c r="Y219" s="20">
        <f t="shared" si="51"/>
        <v>117</v>
      </c>
      <c r="Z219" s="15" t="str">
        <f t="shared" si="52"/>
        <v>Filipino</v>
      </c>
      <c r="AA219" s="20">
        <f t="shared" si="49"/>
        <v>0</v>
      </c>
    </row>
    <row r="220" spans="2:27" x14ac:dyDescent="0.35">
      <c r="B220" s="19">
        <v>215</v>
      </c>
      <c r="C220" s="32" t="s">
        <v>388</v>
      </c>
      <c r="D220" s="32"/>
      <c r="E220" s="32"/>
      <c r="F220" s="32">
        <v>2.5</v>
      </c>
      <c r="G220" s="17">
        <v>2.5</v>
      </c>
      <c r="I220" s="32" t="s">
        <v>388</v>
      </c>
      <c r="J220" s="18">
        <f t="shared" si="40"/>
        <v>0</v>
      </c>
      <c r="K220" s="18">
        <f t="shared" si="41"/>
        <v>0</v>
      </c>
      <c r="L220" s="18">
        <f t="shared" si="42"/>
        <v>100</v>
      </c>
      <c r="M220" s="17">
        <f t="shared" si="43"/>
        <v>100</v>
      </c>
      <c r="O220" s="32" t="s">
        <v>388</v>
      </c>
      <c r="P220" s="18">
        <f t="shared" si="44"/>
        <v>0</v>
      </c>
      <c r="Q220" s="18">
        <f t="shared" si="45"/>
        <v>0</v>
      </c>
      <c r="R220" s="18">
        <f t="shared" si="46"/>
        <v>3.4290730529723205E-3</v>
      </c>
      <c r="S220" s="18">
        <f t="shared" si="47"/>
        <v>2.2975935005675055E-3</v>
      </c>
      <c r="V220" s="19">
        <v>215</v>
      </c>
      <c r="W220" s="15">
        <f t="shared" si="48"/>
        <v>0</v>
      </c>
      <c r="X220" s="20">
        <f t="shared" si="50"/>
        <v>2.1500000000000002E-2</v>
      </c>
      <c r="Y220" s="20">
        <f t="shared" si="51"/>
        <v>116</v>
      </c>
      <c r="Z220" s="15" t="str">
        <f t="shared" si="52"/>
        <v>Gujarati</v>
      </c>
      <c r="AA220" s="20">
        <f t="shared" si="49"/>
        <v>0</v>
      </c>
    </row>
    <row r="221" spans="2:27" x14ac:dyDescent="0.35">
      <c r="C221" s="22" t="s">
        <v>7</v>
      </c>
      <c r="D221" s="22">
        <f>SUM(D5:D220)</f>
        <v>12003</v>
      </c>
      <c r="E221" s="22">
        <f t="shared" ref="E221:G221" si="53">SUM(E5:E220)</f>
        <v>23900.5</v>
      </c>
      <c r="F221" s="22">
        <f t="shared" si="53"/>
        <v>72906</v>
      </c>
      <c r="G221" s="22">
        <f t="shared" si="53"/>
        <v>108809.5</v>
      </c>
      <c r="I221" s="22" t="s">
        <v>7</v>
      </c>
      <c r="J221" s="22">
        <f t="shared" si="40"/>
        <v>11.031205914924708</v>
      </c>
      <c r="K221" s="22">
        <f t="shared" si="41"/>
        <v>21.965453384125468</v>
      </c>
      <c r="L221" s="22">
        <f t="shared" si="42"/>
        <v>67.003340700949821</v>
      </c>
      <c r="M221" s="22">
        <f t="shared" si="43"/>
        <v>100</v>
      </c>
      <c r="O221" s="22" t="s">
        <v>7</v>
      </c>
      <c r="P221" s="22">
        <f t="shared" si="44"/>
        <v>100</v>
      </c>
      <c r="Q221" s="22">
        <f t="shared" si="45"/>
        <v>100</v>
      </c>
      <c r="R221" s="22">
        <f t="shared" si="46"/>
        <v>100</v>
      </c>
      <c r="S221" s="22">
        <f t="shared" si="47"/>
        <v>100</v>
      </c>
    </row>
    <row r="222" spans="2:27" x14ac:dyDescent="0.35">
      <c r="C222" s="5"/>
      <c r="G222" s="5"/>
      <c r="I222" s="5"/>
      <c r="O222" s="5"/>
    </row>
    <row r="223" spans="2:27" x14ac:dyDescent="0.35">
      <c r="C223" s="5"/>
      <c r="G223" s="5"/>
      <c r="I223" s="5"/>
      <c r="O223" s="5"/>
    </row>
    <row r="224" spans="2:27" x14ac:dyDescent="0.35">
      <c r="C224" s="5"/>
      <c r="G224" s="5"/>
      <c r="I224" s="5"/>
      <c r="O224" s="5"/>
    </row>
    <row r="225" spans="3:15" x14ac:dyDescent="0.35">
      <c r="C225" s="5"/>
      <c r="G225" s="5"/>
      <c r="I225" s="5"/>
      <c r="O225" s="5"/>
    </row>
    <row r="226" spans="3:15" x14ac:dyDescent="0.35">
      <c r="C226" s="5"/>
      <c r="G226" s="5"/>
      <c r="I226" s="5"/>
      <c r="O226" s="5"/>
    </row>
    <row r="227" spans="3:15" x14ac:dyDescent="0.35">
      <c r="C227" s="5"/>
      <c r="G227" s="5"/>
      <c r="I227" s="5"/>
      <c r="O227" s="5"/>
    </row>
    <row r="228" spans="3:15" x14ac:dyDescent="0.35">
      <c r="C228" s="5"/>
      <c r="G228" s="5"/>
      <c r="I228" s="5"/>
      <c r="O228" s="5"/>
    </row>
    <row r="229" spans="3:15" x14ac:dyDescent="0.35">
      <c r="C229" s="5"/>
      <c r="G229" s="5"/>
      <c r="I229" s="5"/>
      <c r="O229" s="5"/>
    </row>
    <row r="230" spans="3:15" x14ac:dyDescent="0.35">
      <c r="C230" s="5"/>
      <c r="G230" s="5"/>
      <c r="I230" s="5"/>
      <c r="O230" s="5"/>
    </row>
    <row r="231" spans="3:15" x14ac:dyDescent="0.35">
      <c r="C231" s="5"/>
      <c r="G231" s="5"/>
      <c r="I231" s="5"/>
      <c r="O231" s="5"/>
    </row>
    <row r="232" spans="3:15" x14ac:dyDescent="0.35">
      <c r="C232" s="5"/>
      <c r="G232" s="5"/>
      <c r="I232" s="5"/>
      <c r="O232" s="5"/>
    </row>
    <row r="233" spans="3:15" x14ac:dyDescent="0.35">
      <c r="C233" s="5"/>
      <c r="G233" s="5"/>
      <c r="I233" s="5"/>
      <c r="O233" s="5"/>
    </row>
    <row r="234" spans="3:15" x14ac:dyDescent="0.35">
      <c r="C234" s="5"/>
      <c r="G234" s="5"/>
      <c r="I234" s="5"/>
      <c r="O234" s="5"/>
    </row>
    <row r="235" spans="3:15" x14ac:dyDescent="0.35">
      <c r="C235" s="5"/>
      <c r="G235" s="5"/>
      <c r="I235" s="5"/>
      <c r="O235" s="5"/>
    </row>
    <row r="236" spans="3:15" x14ac:dyDescent="0.35">
      <c r="C236" s="5"/>
      <c r="G236" s="5"/>
      <c r="I236" s="5"/>
      <c r="O236" s="5"/>
    </row>
    <row r="237" spans="3:15" x14ac:dyDescent="0.35">
      <c r="C237" s="5"/>
      <c r="G237" s="5"/>
      <c r="I237" s="5"/>
      <c r="O237" s="5"/>
    </row>
    <row r="238" spans="3:15" x14ac:dyDescent="0.35">
      <c r="C238" s="5"/>
      <c r="G238" s="5"/>
      <c r="I238" s="5"/>
      <c r="O238" s="5"/>
    </row>
    <row r="239" spans="3:15" x14ac:dyDescent="0.35">
      <c r="C239" s="5"/>
      <c r="G239" s="5"/>
      <c r="I239" s="5"/>
      <c r="O239" s="5"/>
    </row>
    <row r="240" spans="3:15" x14ac:dyDescent="0.35">
      <c r="C240" s="5"/>
      <c r="G240" s="5"/>
      <c r="I240" s="5"/>
      <c r="O240" s="5"/>
    </row>
    <row r="241" spans="3:15" x14ac:dyDescent="0.35">
      <c r="C241" s="5"/>
      <c r="G241" s="5"/>
      <c r="I241" s="5"/>
      <c r="O241" s="5"/>
    </row>
    <row r="242" spans="3:15" x14ac:dyDescent="0.35">
      <c r="C242" s="5"/>
      <c r="G242" s="5"/>
      <c r="I242" s="5"/>
      <c r="O242" s="5"/>
    </row>
    <row r="243" spans="3:15" x14ac:dyDescent="0.35">
      <c r="C243" s="5"/>
      <c r="G243" s="5"/>
      <c r="I243" s="5"/>
      <c r="O243" s="5"/>
    </row>
    <row r="244" spans="3:15" x14ac:dyDescent="0.35">
      <c r="C244" s="5"/>
      <c r="G244" s="5"/>
      <c r="I244" s="5"/>
      <c r="O244" s="5"/>
    </row>
    <row r="245" spans="3:15" x14ac:dyDescent="0.35">
      <c r="C245" s="5"/>
      <c r="G245" s="5"/>
      <c r="I245" s="5"/>
      <c r="O245" s="5"/>
    </row>
    <row r="246" spans="3:15" x14ac:dyDescent="0.35">
      <c r="C246" s="5"/>
      <c r="G246" s="5"/>
      <c r="I246" s="5"/>
      <c r="O246" s="5"/>
    </row>
    <row r="247" spans="3:15" x14ac:dyDescent="0.35">
      <c r="C247" s="5"/>
      <c r="G247" s="5"/>
      <c r="I247" s="5"/>
      <c r="O247" s="5"/>
    </row>
    <row r="248" spans="3:15" x14ac:dyDescent="0.35">
      <c r="C248" s="5"/>
      <c r="G248" s="5"/>
      <c r="I248" s="5"/>
      <c r="O248" s="5"/>
    </row>
    <row r="249" spans="3:15" x14ac:dyDescent="0.35">
      <c r="C249" s="5"/>
      <c r="G249" s="5"/>
      <c r="I249" s="5"/>
      <c r="O249" s="5"/>
    </row>
    <row r="250" spans="3:15" x14ac:dyDescent="0.35">
      <c r="C250" s="5"/>
      <c r="G250" s="5"/>
      <c r="I250" s="5"/>
      <c r="O250" s="5"/>
    </row>
    <row r="251" spans="3:15" x14ac:dyDescent="0.35">
      <c r="C251" s="5"/>
      <c r="G251" s="5"/>
      <c r="I251" s="5"/>
      <c r="O251" s="5"/>
    </row>
    <row r="252" spans="3:15" x14ac:dyDescent="0.35">
      <c r="C252" s="5"/>
      <c r="G252" s="5"/>
      <c r="I252" s="5"/>
      <c r="O252" s="5"/>
    </row>
    <row r="253" spans="3:15" x14ac:dyDescent="0.35">
      <c r="C253" s="5"/>
      <c r="G253" s="5"/>
      <c r="I253" s="6" t="s">
        <v>6</v>
      </c>
      <c r="O253" s="6" t="s">
        <v>6</v>
      </c>
    </row>
    <row r="254" spans="3:15" x14ac:dyDescent="0.35">
      <c r="C254" s="5"/>
      <c r="G254" s="5"/>
      <c r="I254" s="6" t="s">
        <v>6</v>
      </c>
      <c r="O254" s="6" t="s">
        <v>6</v>
      </c>
    </row>
    <row r="255" spans="3:15" x14ac:dyDescent="0.35">
      <c r="C255" s="5"/>
      <c r="G255" s="5"/>
      <c r="I255" s="6" t="s">
        <v>6</v>
      </c>
      <c r="O255" s="6" t="s">
        <v>6</v>
      </c>
    </row>
    <row r="256" spans="3:15" x14ac:dyDescent="0.35">
      <c r="C256" s="5"/>
      <c r="G256" s="5"/>
      <c r="I256" s="6" t="s">
        <v>6</v>
      </c>
      <c r="O256" s="6" t="s">
        <v>6</v>
      </c>
    </row>
    <row r="257" spans="3:15" x14ac:dyDescent="0.35">
      <c r="C257" s="5"/>
      <c r="G257" s="5"/>
      <c r="I257" s="6" t="s">
        <v>6</v>
      </c>
      <c r="O257" s="6" t="s">
        <v>6</v>
      </c>
    </row>
    <row r="258" spans="3:15" x14ac:dyDescent="0.35">
      <c r="C258" s="5"/>
      <c r="G258" s="5"/>
      <c r="I258" s="6" t="s">
        <v>6</v>
      </c>
      <c r="O258" s="6" t="s">
        <v>6</v>
      </c>
    </row>
    <row r="259" spans="3:15" x14ac:dyDescent="0.35">
      <c r="C259" s="5"/>
      <c r="G259" s="5"/>
      <c r="I259" s="6" t="s">
        <v>6</v>
      </c>
      <c r="O259" s="6" t="s">
        <v>6</v>
      </c>
    </row>
    <row r="260" spans="3:15" x14ac:dyDescent="0.35">
      <c r="C260" s="5"/>
      <c r="G260" s="5"/>
      <c r="I260" s="6" t="s">
        <v>6</v>
      </c>
      <c r="O260" s="6" t="s">
        <v>6</v>
      </c>
    </row>
    <row r="261" spans="3:15" x14ac:dyDescent="0.35">
      <c r="C261" s="5"/>
      <c r="G261" s="5"/>
      <c r="I261" s="6" t="s">
        <v>6</v>
      </c>
      <c r="O261" s="6" t="s">
        <v>6</v>
      </c>
    </row>
    <row r="262" spans="3:15" x14ac:dyDescent="0.35">
      <c r="C262" s="5"/>
      <c r="G262" s="5"/>
      <c r="I262" s="6" t="s">
        <v>6</v>
      </c>
      <c r="O262" s="6" t="s">
        <v>6</v>
      </c>
    </row>
    <row r="263" spans="3:15" x14ac:dyDescent="0.35">
      <c r="C263" s="5"/>
      <c r="G263" s="5"/>
      <c r="I263" s="6" t="s">
        <v>6</v>
      </c>
      <c r="O263" s="6" t="s">
        <v>6</v>
      </c>
    </row>
    <row r="264" spans="3:15" x14ac:dyDescent="0.35">
      <c r="C264" s="5"/>
      <c r="G264" s="5"/>
      <c r="I264" s="6" t="s">
        <v>6</v>
      </c>
      <c r="O264" s="6" t="s">
        <v>6</v>
      </c>
    </row>
    <row r="265" spans="3:15" x14ac:dyDescent="0.35">
      <c r="C265" s="5"/>
      <c r="G265" s="5"/>
      <c r="I265" s="6" t="s">
        <v>6</v>
      </c>
      <c r="O265" s="6" t="s">
        <v>6</v>
      </c>
    </row>
    <row r="266" spans="3:15" x14ac:dyDescent="0.35">
      <c r="C266" s="5"/>
      <c r="G266" s="5"/>
      <c r="I266" s="6" t="s">
        <v>6</v>
      </c>
      <c r="O266" s="6" t="s">
        <v>6</v>
      </c>
    </row>
    <row r="267" spans="3:15" x14ac:dyDescent="0.35">
      <c r="C267" s="5"/>
      <c r="G267" s="5"/>
      <c r="I267" s="6" t="s">
        <v>6</v>
      </c>
      <c r="O267" s="6" t="s">
        <v>6</v>
      </c>
    </row>
    <row r="268" spans="3:15" x14ac:dyDescent="0.35">
      <c r="C268" s="5"/>
      <c r="G268" s="5"/>
      <c r="I268" s="6" t="s">
        <v>6</v>
      </c>
      <c r="O268" s="6" t="s">
        <v>6</v>
      </c>
    </row>
    <row r="269" spans="3:15" x14ac:dyDescent="0.35">
      <c r="C269" s="6" t="s">
        <v>6</v>
      </c>
      <c r="I269" s="6" t="s">
        <v>6</v>
      </c>
      <c r="O269" s="6" t="s">
        <v>6</v>
      </c>
    </row>
    <row r="270" spans="3:15" x14ac:dyDescent="0.35">
      <c r="C270" s="6" t="s">
        <v>6</v>
      </c>
      <c r="I270" s="6" t="s">
        <v>6</v>
      </c>
      <c r="O270" s="6" t="s">
        <v>6</v>
      </c>
    </row>
    <row r="271" spans="3:15" x14ac:dyDescent="0.35">
      <c r="C271" s="6" t="s">
        <v>6</v>
      </c>
      <c r="I271" s="6" t="s">
        <v>6</v>
      </c>
      <c r="O271" s="6" t="s">
        <v>6</v>
      </c>
    </row>
    <row r="272" spans="3:15" x14ac:dyDescent="0.35">
      <c r="C272" s="6" t="s">
        <v>6</v>
      </c>
      <c r="I272" s="6" t="s">
        <v>6</v>
      </c>
      <c r="O272" s="6" t="s">
        <v>6</v>
      </c>
    </row>
    <row r="273" spans="3:15" x14ac:dyDescent="0.35">
      <c r="C273" s="6" t="s">
        <v>6</v>
      </c>
      <c r="I273" s="6" t="s">
        <v>6</v>
      </c>
      <c r="O273" s="6" t="s">
        <v>6</v>
      </c>
    </row>
    <row r="274" spans="3:15" x14ac:dyDescent="0.35">
      <c r="C274" s="6" t="s">
        <v>6</v>
      </c>
      <c r="I274" s="6" t="s">
        <v>6</v>
      </c>
      <c r="O274" s="6" t="s">
        <v>6</v>
      </c>
    </row>
    <row r="275" spans="3:15" x14ac:dyDescent="0.35">
      <c r="C275" s="6" t="s">
        <v>6</v>
      </c>
      <c r="I275" s="6" t="s">
        <v>6</v>
      </c>
      <c r="O275" s="6" t="s">
        <v>6</v>
      </c>
    </row>
    <row r="276" spans="3:15" x14ac:dyDescent="0.35">
      <c r="C276" s="6" t="s">
        <v>6</v>
      </c>
      <c r="I276" s="6" t="s">
        <v>6</v>
      </c>
      <c r="O276" s="6" t="s">
        <v>6</v>
      </c>
    </row>
    <row r="277" spans="3:15" x14ac:dyDescent="0.35">
      <c r="C277" s="6" t="s">
        <v>6</v>
      </c>
      <c r="I277" s="6" t="s">
        <v>6</v>
      </c>
      <c r="O277" s="6" t="s">
        <v>6</v>
      </c>
    </row>
    <row r="278" spans="3:15" x14ac:dyDescent="0.35">
      <c r="C278" s="6" t="s">
        <v>6</v>
      </c>
      <c r="I278" s="6" t="s">
        <v>6</v>
      </c>
      <c r="O278" s="6" t="s">
        <v>6</v>
      </c>
    </row>
    <row r="279" spans="3:15" x14ac:dyDescent="0.35">
      <c r="C279" s="6" t="s">
        <v>6</v>
      </c>
      <c r="I279" s="6" t="s">
        <v>6</v>
      </c>
      <c r="O279" s="6" t="s">
        <v>6</v>
      </c>
    </row>
    <row r="280" spans="3:15" x14ac:dyDescent="0.35">
      <c r="C280" s="6" t="s">
        <v>6</v>
      </c>
      <c r="I280" s="6" t="s">
        <v>6</v>
      </c>
      <c r="O280" s="6" t="s">
        <v>6</v>
      </c>
    </row>
    <row r="281" spans="3:15" x14ac:dyDescent="0.35">
      <c r="C281" s="6" t="s">
        <v>6</v>
      </c>
      <c r="I281" s="6" t="s">
        <v>6</v>
      </c>
      <c r="O281" s="6" t="s">
        <v>6</v>
      </c>
    </row>
    <row r="282" spans="3:15" x14ac:dyDescent="0.35">
      <c r="C282" s="6" t="s">
        <v>6</v>
      </c>
      <c r="I282" s="6" t="s">
        <v>6</v>
      </c>
      <c r="O282" s="6" t="s">
        <v>6</v>
      </c>
    </row>
    <row r="283" spans="3:15" x14ac:dyDescent="0.35">
      <c r="C283" s="6" t="s">
        <v>6</v>
      </c>
      <c r="I283" s="6" t="s">
        <v>6</v>
      </c>
      <c r="O283" s="6" t="s">
        <v>6</v>
      </c>
    </row>
    <row r="284" spans="3:15" x14ac:dyDescent="0.35">
      <c r="C284" s="6" t="s">
        <v>6</v>
      </c>
      <c r="I284" s="6" t="s">
        <v>6</v>
      </c>
      <c r="O284" s="6" t="s">
        <v>6</v>
      </c>
    </row>
    <row r="285" spans="3:15" x14ac:dyDescent="0.35">
      <c r="C285" s="6" t="s">
        <v>6</v>
      </c>
      <c r="I285" s="6" t="s">
        <v>6</v>
      </c>
      <c r="O285" s="6" t="s">
        <v>6</v>
      </c>
    </row>
    <row r="286" spans="3:15" x14ac:dyDescent="0.35">
      <c r="C286" s="6" t="s">
        <v>6</v>
      </c>
      <c r="I286" s="6" t="s">
        <v>6</v>
      </c>
      <c r="O286" s="6" t="s">
        <v>6</v>
      </c>
    </row>
    <row r="287" spans="3:15" x14ac:dyDescent="0.35">
      <c r="C287" s="6" t="s">
        <v>6</v>
      </c>
      <c r="I287" s="6" t="s">
        <v>6</v>
      </c>
      <c r="O287" s="6" t="s">
        <v>6</v>
      </c>
    </row>
    <row r="288" spans="3:15" x14ac:dyDescent="0.35">
      <c r="C288" s="6" t="s">
        <v>6</v>
      </c>
      <c r="I288" s="6" t="s">
        <v>6</v>
      </c>
      <c r="O288" s="6" t="s">
        <v>6</v>
      </c>
    </row>
    <row r="289" spans="3:15" x14ac:dyDescent="0.35">
      <c r="C289" s="6" t="s">
        <v>6</v>
      </c>
      <c r="I289" s="6" t="s">
        <v>6</v>
      </c>
      <c r="O289" s="6" t="s">
        <v>6</v>
      </c>
    </row>
    <row r="290" spans="3:15" x14ac:dyDescent="0.35">
      <c r="C290" s="6" t="s">
        <v>6</v>
      </c>
      <c r="I290" s="6" t="s">
        <v>6</v>
      </c>
      <c r="O290" s="6" t="s">
        <v>6</v>
      </c>
    </row>
    <row r="291" spans="3:15" x14ac:dyDescent="0.35">
      <c r="C291" s="6" t="s">
        <v>6</v>
      </c>
      <c r="I291" s="6" t="s">
        <v>6</v>
      </c>
      <c r="O291" s="6" t="s">
        <v>6</v>
      </c>
    </row>
    <row r="292" spans="3:15" x14ac:dyDescent="0.35">
      <c r="C292" s="6" t="s">
        <v>6</v>
      </c>
      <c r="I292" s="6" t="s">
        <v>6</v>
      </c>
      <c r="O292" s="6" t="s">
        <v>6</v>
      </c>
    </row>
    <row r="293" spans="3:15" x14ac:dyDescent="0.35">
      <c r="C293" s="6" t="s">
        <v>6</v>
      </c>
      <c r="I293" s="6" t="s">
        <v>6</v>
      </c>
      <c r="O293" s="6" t="s">
        <v>6</v>
      </c>
    </row>
    <row r="294" spans="3:15" x14ac:dyDescent="0.35">
      <c r="C294" s="6" t="s">
        <v>6</v>
      </c>
      <c r="I294" s="6" t="s">
        <v>6</v>
      </c>
      <c r="O294" s="6" t="s">
        <v>6</v>
      </c>
    </row>
    <row r="295" spans="3:15" x14ac:dyDescent="0.35">
      <c r="C295" s="6" t="s">
        <v>6</v>
      </c>
      <c r="I295" s="6" t="s">
        <v>6</v>
      </c>
      <c r="O295" s="6" t="s">
        <v>6</v>
      </c>
    </row>
    <row r="296" spans="3:15" x14ac:dyDescent="0.35">
      <c r="C296" s="6" t="s">
        <v>6</v>
      </c>
      <c r="I296" s="6" t="s">
        <v>6</v>
      </c>
      <c r="O296" s="6" t="s">
        <v>6</v>
      </c>
    </row>
    <row r="297" spans="3:15" x14ac:dyDescent="0.35">
      <c r="C297" s="6" t="s">
        <v>6</v>
      </c>
      <c r="I297" s="6" t="s">
        <v>6</v>
      </c>
      <c r="O297" s="6" t="s">
        <v>6</v>
      </c>
    </row>
    <row r="298" spans="3:15" x14ac:dyDescent="0.35">
      <c r="C298" s="6" t="s">
        <v>6</v>
      </c>
      <c r="I298" s="6" t="s">
        <v>6</v>
      </c>
      <c r="O298" s="6" t="s">
        <v>6</v>
      </c>
    </row>
    <row r="299" spans="3:15" x14ac:dyDescent="0.35">
      <c r="C299" s="6" t="s">
        <v>6</v>
      </c>
      <c r="I299" s="6" t="s">
        <v>6</v>
      </c>
      <c r="O299" s="6" t="s">
        <v>6</v>
      </c>
    </row>
    <row r="300" spans="3:15" x14ac:dyDescent="0.35">
      <c r="C300" s="6" t="s">
        <v>6</v>
      </c>
      <c r="I300" s="6" t="s">
        <v>6</v>
      </c>
      <c r="O300" s="6" t="s">
        <v>6</v>
      </c>
    </row>
    <row r="301" spans="3:15" x14ac:dyDescent="0.35">
      <c r="C301" s="6" t="s">
        <v>6</v>
      </c>
      <c r="I301" s="6" t="s">
        <v>6</v>
      </c>
      <c r="O301" s="6" t="s">
        <v>6</v>
      </c>
    </row>
    <row r="302" spans="3:15" x14ac:dyDescent="0.35">
      <c r="C302" s="6" t="s">
        <v>6</v>
      </c>
      <c r="I302" s="6" t="s">
        <v>6</v>
      </c>
      <c r="O302" s="6" t="s">
        <v>6</v>
      </c>
    </row>
    <row r="303" spans="3:15" x14ac:dyDescent="0.35">
      <c r="C303" s="6" t="s">
        <v>6</v>
      </c>
      <c r="I303" s="6" t="s">
        <v>6</v>
      </c>
      <c r="O303" s="6" t="s">
        <v>6</v>
      </c>
    </row>
    <row r="304" spans="3:15" x14ac:dyDescent="0.35">
      <c r="C304" s="6" t="s">
        <v>6</v>
      </c>
      <c r="I304" s="6" t="s">
        <v>6</v>
      </c>
      <c r="O304" s="6" t="s">
        <v>6</v>
      </c>
    </row>
    <row r="305" spans="3:15" x14ac:dyDescent="0.35">
      <c r="C305" s="6" t="s">
        <v>6</v>
      </c>
      <c r="I305" s="6" t="s">
        <v>6</v>
      </c>
      <c r="O305" s="6" t="s">
        <v>6</v>
      </c>
    </row>
    <row r="306" spans="3:15" x14ac:dyDescent="0.35">
      <c r="C306" s="6" t="s">
        <v>6</v>
      </c>
      <c r="I306" s="6" t="s">
        <v>6</v>
      </c>
      <c r="O306" s="6" t="s">
        <v>6</v>
      </c>
    </row>
    <row r="307" spans="3:15" x14ac:dyDescent="0.35">
      <c r="C307" s="6" t="s">
        <v>6</v>
      </c>
      <c r="I307" s="6" t="s">
        <v>6</v>
      </c>
      <c r="O307" s="6" t="s">
        <v>6</v>
      </c>
    </row>
    <row r="308" spans="3:15" x14ac:dyDescent="0.35">
      <c r="C308" s="6" t="s">
        <v>6</v>
      </c>
      <c r="I308" s="6" t="s">
        <v>6</v>
      </c>
      <c r="O308" s="6" t="s">
        <v>6</v>
      </c>
    </row>
    <row r="309" spans="3:15" x14ac:dyDescent="0.35">
      <c r="C309" s="6" t="s">
        <v>6</v>
      </c>
      <c r="I309" s="6" t="s">
        <v>6</v>
      </c>
      <c r="O309" s="6" t="s">
        <v>6</v>
      </c>
    </row>
    <row r="310" spans="3:15" x14ac:dyDescent="0.35">
      <c r="C310" s="6" t="s">
        <v>6</v>
      </c>
      <c r="I310" s="6" t="s">
        <v>6</v>
      </c>
      <c r="O310" s="6" t="s">
        <v>6</v>
      </c>
    </row>
    <row r="311" spans="3:15" x14ac:dyDescent="0.35">
      <c r="C311" s="6" t="s">
        <v>6</v>
      </c>
      <c r="I311" s="6" t="s">
        <v>6</v>
      </c>
      <c r="O311" s="6" t="s">
        <v>6</v>
      </c>
    </row>
    <row r="312" spans="3:15" x14ac:dyDescent="0.35">
      <c r="C312" s="6" t="s">
        <v>6</v>
      </c>
      <c r="I312" s="6" t="s">
        <v>6</v>
      </c>
      <c r="O312" s="6" t="s">
        <v>6</v>
      </c>
    </row>
    <row r="313" spans="3:15" x14ac:dyDescent="0.35">
      <c r="C313" s="6" t="s">
        <v>6</v>
      </c>
      <c r="I313" s="6" t="s">
        <v>6</v>
      </c>
      <c r="O313" s="6" t="s">
        <v>6</v>
      </c>
    </row>
    <row r="314" spans="3:15" x14ac:dyDescent="0.35">
      <c r="C314" s="6" t="s">
        <v>6</v>
      </c>
      <c r="I314" s="6" t="s">
        <v>6</v>
      </c>
      <c r="O314" s="6" t="s">
        <v>6</v>
      </c>
    </row>
    <row r="315" spans="3:15" x14ac:dyDescent="0.35">
      <c r="C315" s="6" t="s">
        <v>6</v>
      </c>
      <c r="I315" s="6" t="s">
        <v>6</v>
      </c>
      <c r="O315" s="6" t="s">
        <v>6</v>
      </c>
    </row>
    <row r="316" spans="3:15" x14ac:dyDescent="0.35">
      <c r="C316" s="6" t="s">
        <v>6</v>
      </c>
      <c r="I316" s="6" t="s">
        <v>6</v>
      </c>
      <c r="O316" s="6" t="s">
        <v>6</v>
      </c>
    </row>
    <row r="317" spans="3:15" x14ac:dyDescent="0.35">
      <c r="C317" s="6" t="s">
        <v>6</v>
      </c>
      <c r="I317" s="6" t="s">
        <v>6</v>
      </c>
      <c r="O317" s="6" t="s">
        <v>6</v>
      </c>
    </row>
    <row r="318" spans="3:15" x14ac:dyDescent="0.35">
      <c r="C318" s="6" t="s">
        <v>6</v>
      </c>
      <c r="I318" s="6" t="s">
        <v>6</v>
      </c>
      <c r="O318" s="6" t="s">
        <v>6</v>
      </c>
    </row>
    <row r="319" spans="3:15" x14ac:dyDescent="0.35">
      <c r="C319" s="6" t="s">
        <v>6</v>
      </c>
      <c r="I319" s="6" t="s">
        <v>6</v>
      </c>
      <c r="O319" s="6" t="s">
        <v>6</v>
      </c>
    </row>
    <row r="320" spans="3:15" x14ac:dyDescent="0.35">
      <c r="C320" s="6" t="s">
        <v>6</v>
      </c>
      <c r="I320" s="6" t="s">
        <v>6</v>
      </c>
      <c r="O320" s="6" t="s">
        <v>6</v>
      </c>
    </row>
    <row r="558" spans="9:15" x14ac:dyDescent="0.35">
      <c r="I558" s="6" t="s">
        <v>6</v>
      </c>
      <c r="O558" s="6" t="s">
        <v>6</v>
      </c>
    </row>
    <row r="559" spans="9:15" x14ac:dyDescent="0.35">
      <c r="I559" s="6" t="s">
        <v>6</v>
      </c>
      <c r="O559" s="6" t="s">
        <v>6</v>
      </c>
    </row>
  </sheetData>
  <sheetProtection sheet="1" objects="1" scenarios="1"/>
  <sortState xmlns:xlrd2="http://schemas.microsoft.com/office/spreadsheetml/2017/richdata2" ref="C5:G268">
    <sortCondition descending="1" ref="G5:G268"/>
  </sortState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defaultSize="0" autoLine="0" autoPict="0">
                <anchor moveWithCells="1">
                  <from>
                    <xdr:col>21</xdr:col>
                    <xdr:colOff>6350</xdr:colOff>
                    <xdr:row>2</xdr:row>
                    <xdr:rowOff>0</xdr:rowOff>
                  </from>
                  <to>
                    <xdr:col>24</xdr:col>
                    <xdr:colOff>31750</xdr:colOff>
                    <xdr:row>3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B0E9-FA2D-4EA7-B194-507C6E5B80D9}">
  <sheetPr>
    <tabColor theme="1" tint="0.34998626667073579"/>
    <pageSetUpPr fitToPage="1"/>
  </sheetPr>
  <dimension ref="B1:AA559"/>
  <sheetViews>
    <sheetView showGridLines="0" showRowColHeaders="0" zoomScale="90" zoomScaleNormal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49" sqref="K49"/>
    </sheetView>
  </sheetViews>
  <sheetFormatPr defaultRowHeight="14.5" x14ac:dyDescent="0.35"/>
  <cols>
    <col min="1" max="1" width="0.7265625" style="5" customWidth="1"/>
    <col min="2" max="2" width="0.7265625" style="33" customWidth="1"/>
    <col min="3" max="3" width="11.26953125" style="40" customWidth="1"/>
    <col min="4" max="7" width="6.36328125" style="5" customWidth="1"/>
    <col min="8" max="8" width="1.36328125" style="5" customWidth="1"/>
    <col min="9" max="9" width="11.90625" style="6" customWidth="1"/>
    <col min="10" max="12" width="6.36328125" style="5" customWidth="1"/>
    <col min="13" max="13" width="6.36328125" style="7" customWidth="1"/>
    <col min="14" max="14" width="1.36328125" style="5" customWidth="1"/>
    <col min="15" max="15" width="11.26953125" style="6" customWidth="1"/>
    <col min="16" max="19" width="6.36328125" style="5" customWidth="1"/>
    <col min="20" max="20" width="3.6328125" style="3" customWidth="1"/>
    <col min="21" max="21" width="4" style="3" customWidth="1"/>
    <col min="22" max="22" width="3" style="33" customWidth="1"/>
    <col min="23" max="23" width="6.54296875" style="3" customWidth="1"/>
    <col min="24" max="25" width="5.08984375" style="3" customWidth="1"/>
    <col min="26" max="26" width="15" style="15" bestFit="1" customWidth="1"/>
    <col min="27" max="27" width="8.26953125" style="15" customWidth="1"/>
    <col min="28" max="28" width="10.26953125" style="5" customWidth="1"/>
    <col min="29" max="16384" width="8.7265625" style="5"/>
  </cols>
  <sheetData>
    <row r="1" spans="2:27" ht="23" x14ac:dyDescent="0.5">
      <c r="C1" s="34" t="s">
        <v>513</v>
      </c>
    </row>
    <row r="2" spans="2:27" x14ac:dyDescent="0.35">
      <c r="C2" s="6" t="s">
        <v>507</v>
      </c>
      <c r="V2" s="35" t="s">
        <v>512</v>
      </c>
    </row>
    <row r="3" spans="2:27" x14ac:dyDescent="0.35">
      <c r="C3" s="25" t="s">
        <v>476</v>
      </c>
      <c r="D3" s="26"/>
      <c r="E3" s="26"/>
      <c r="F3" s="26"/>
      <c r="G3" s="26"/>
      <c r="H3" s="26"/>
      <c r="I3" s="25" t="s">
        <v>477</v>
      </c>
      <c r="J3" s="25"/>
      <c r="K3" s="25"/>
      <c r="L3" s="25"/>
      <c r="M3" s="28"/>
      <c r="N3" s="25"/>
      <c r="O3" s="25" t="s">
        <v>478</v>
      </c>
      <c r="P3" s="26"/>
      <c r="V3" s="36">
        <v>1</v>
      </c>
    </row>
    <row r="4" spans="2:27" ht="21" x14ac:dyDescent="0.35">
      <c r="C4" s="37"/>
      <c r="D4" s="38" t="s">
        <v>397</v>
      </c>
      <c r="E4" s="38" t="s">
        <v>3</v>
      </c>
      <c r="F4" s="38" t="s">
        <v>5</v>
      </c>
      <c r="G4" s="39" t="s">
        <v>7</v>
      </c>
      <c r="I4" s="37"/>
      <c r="J4" s="38" t="s">
        <v>397</v>
      </c>
      <c r="K4" s="38" t="s">
        <v>3</v>
      </c>
      <c r="L4" s="38" t="s">
        <v>5</v>
      </c>
      <c r="M4" s="39" t="s">
        <v>7</v>
      </c>
      <c r="O4" s="37"/>
      <c r="P4" s="38" t="s">
        <v>397</v>
      </c>
      <c r="Q4" s="38" t="s">
        <v>3</v>
      </c>
      <c r="R4" s="38" t="s">
        <v>5</v>
      </c>
      <c r="S4" s="39" t="s">
        <v>7</v>
      </c>
    </row>
    <row r="5" spans="2:27" x14ac:dyDescent="0.35">
      <c r="B5" s="33">
        <v>1</v>
      </c>
      <c r="C5" s="32" t="s">
        <v>398</v>
      </c>
      <c r="D5" s="17">
        <v>2.5</v>
      </c>
      <c r="E5" s="17">
        <v>8</v>
      </c>
      <c r="F5" s="17">
        <v>36</v>
      </c>
      <c r="G5" s="17">
        <f>SUM(D5:F5)</f>
        <v>46.5</v>
      </c>
      <c r="I5" s="32" t="s">
        <v>398</v>
      </c>
      <c r="J5" s="18">
        <f>D5/$G5*100</f>
        <v>5.376344086021505</v>
      </c>
      <c r="K5" s="18">
        <f t="shared" ref="K5:M20" si="0">E5/$G5*100</f>
        <v>17.20430107526882</v>
      </c>
      <c r="L5" s="18">
        <f t="shared" si="0"/>
        <v>77.41935483870968</v>
      </c>
      <c r="M5" s="17">
        <f t="shared" si="0"/>
        <v>100</v>
      </c>
      <c r="O5" s="32" t="s">
        <v>398</v>
      </c>
      <c r="P5" s="18">
        <f>D5/D$84*100</f>
        <v>2.1322870911339501E-2</v>
      </c>
      <c r="Q5" s="18">
        <f t="shared" ref="Q5:S5" si="1">E5/E$84*100</f>
        <v>3.6014946202674113E-2</v>
      </c>
      <c r="R5" s="18">
        <f t="shared" si="1"/>
        <v>5.5939709424287151E-2</v>
      </c>
      <c r="S5" s="18">
        <f t="shared" si="1"/>
        <v>4.7307780349467157E-2</v>
      </c>
      <c r="U5" s="19" t="s">
        <v>2</v>
      </c>
      <c r="V5" s="33">
        <v>1</v>
      </c>
      <c r="W5" s="20">
        <f t="shared" ref="W5:W36" si="2">VLOOKUP($V5,$B$5:$G$83,2+$V$3)</f>
        <v>2.5</v>
      </c>
      <c r="X5" s="20">
        <f>W5+0.0001*V5</f>
        <v>2.5001000000000002</v>
      </c>
      <c r="Y5" s="20">
        <f>RANK(X5,X$5:X$83)</f>
        <v>60</v>
      </c>
      <c r="Z5" s="20" t="str">
        <f>VLOOKUP(MATCH(V5,Y$5:Y$83,0),$B$5:$G$83,2)</f>
        <v>Casey</v>
      </c>
      <c r="AA5" s="20">
        <f t="shared" ref="AA5:AA36" si="3">VLOOKUP(MATCH(V5,Y$5:Y$83,0),$B$5:$G$83,2+$V$3)</f>
        <v>2198</v>
      </c>
    </row>
    <row r="6" spans="2:27" x14ac:dyDescent="0.35">
      <c r="B6" s="33">
        <v>2</v>
      </c>
      <c r="C6" s="32" t="s">
        <v>469</v>
      </c>
      <c r="D6" s="17">
        <v>2.5</v>
      </c>
      <c r="E6" s="17">
        <v>15</v>
      </c>
      <c r="F6" s="17">
        <v>56</v>
      </c>
      <c r="G6" s="17">
        <f t="shared" ref="G6:G69" si="4">SUM(D6:F6)</f>
        <v>73.5</v>
      </c>
      <c r="I6" s="32" t="s">
        <v>469</v>
      </c>
      <c r="J6" s="18">
        <f t="shared" ref="J6:M69" si="5">D6/$G6*100</f>
        <v>3.4013605442176873</v>
      </c>
      <c r="K6" s="18">
        <f t="shared" si="0"/>
        <v>20.408163265306122</v>
      </c>
      <c r="L6" s="18">
        <f t="shared" si="0"/>
        <v>76.19047619047619</v>
      </c>
      <c r="M6" s="17">
        <f t="shared" si="0"/>
        <v>100</v>
      </c>
      <c r="O6" s="32" t="s">
        <v>469</v>
      </c>
      <c r="P6" s="18">
        <f t="shared" ref="P6:P69" si="6">D6/D$84*100</f>
        <v>2.1322870911339501E-2</v>
      </c>
      <c r="Q6" s="18">
        <f t="shared" ref="Q6:Q69" si="7">E6/E$84*100</f>
        <v>6.7528024130013964E-2</v>
      </c>
      <c r="R6" s="18">
        <f t="shared" ref="R6:R69" si="8">F6/F$84*100</f>
        <v>8.701732577111336E-2</v>
      </c>
      <c r="S6" s="18">
        <f t="shared" ref="S6:S69" si="9">G6/G$84*100</f>
        <v>7.4776814100770667E-2</v>
      </c>
      <c r="U6" s="19" t="s">
        <v>3</v>
      </c>
      <c r="V6" s="33">
        <v>2</v>
      </c>
      <c r="W6" s="20">
        <f t="shared" si="2"/>
        <v>2.5</v>
      </c>
      <c r="X6" s="20">
        <f t="shared" ref="X6:X69" si="10">W6+0.0001*V6</f>
        <v>2.5002</v>
      </c>
      <c r="Y6" s="20">
        <f t="shared" ref="Y6:Y69" si="11">RANK(X6,X$5:X$83)</f>
        <v>59</v>
      </c>
      <c r="Z6" s="20" t="str">
        <f t="shared" ref="Z6:Z69" si="12">VLOOKUP(MATCH(V6,Y$5:Y$83,0),$B$5:$G$83,2)</f>
        <v>Greater Dandenong</v>
      </c>
      <c r="AA6" s="20">
        <f t="shared" si="3"/>
        <v>1833</v>
      </c>
    </row>
    <row r="7" spans="2:27" x14ac:dyDescent="0.35">
      <c r="B7" s="33">
        <v>3</v>
      </c>
      <c r="C7" s="32" t="s">
        <v>437</v>
      </c>
      <c r="D7" s="17">
        <v>8</v>
      </c>
      <c r="E7" s="17">
        <v>153</v>
      </c>
      <c r="F7" s="17">
        <v>886</v>
      </c>
      <c r="G7" s="17">
        <f t="shared" si="4"/>
        <v>1047</v>
      </c>
      <c r="I7" s="32" t="s">
        <v>437</v>
      </c>
      <c r="J7" s="18">
        <f t="shared" si="5"/>
        <v>0.76408787010506207</v>
      </c>
      <c r="K7" s="18">
        <f t="shared" si="0"/>
        <v>14.613180515759314</v>
      </c>
      <c r="L7" s="18">
        <f t="shared" si="0"/>
        <v>84.622731614135631</v>
      </c>
      <c r="M7" s="17">
        <f t="shared" si="0"/>
        <v>100</v>
      </c>
      <c r="O7" s="32" t="s">
        <v>437</v>
      </c>
      <c r="P7" s="18">
        <f t="shared" si="6"/>
        <v>6.8233186916286409E-2</v>
      </c>
      <c r="Q7" s="18">
        <f t="shared" si="7"/>
        <v>0.68878584612614235</v>
      </c>
      <c r="R7" s="18">
        <f t="shared" si="8"/>
        <v>1.3767384041644006</v>
      </c>
      <c r="S7" s="18">
        <f t="shared" si="9"/>
        <v>1.065188086578325</v>
      </c>
      <c r="U7" s="19" t="s">
        <v>5</v>
      </c>
      <c r="V7" s="33">
        <v>3</v>
      </c>
      <c r="W7" s="20">
        <f t="shared" si="2"/>
        <v>8</v>
      </c>
      <c r="X7" s="20">
        <f t="shared" si="10"/>
        <v>8.0002999999999993</v>
      </c>
      <c r="Y7" s="20">
        <f t="shared" si="11"/>
        <v>45</v>
      </c>
      <c r="Z7" s="20" t="str">
        <f t="shared" si="12"/>
        <v>Hume</v>
      </c>
      <c r="AA7" s="20">
        <f t="shared" si="3"/>
        <v>1469</v>
      </c>
    </row>
    <row r="8" spans="2:27" x14ac:dyDescent="0.35">
      <c r="B8" s="33">
        <v>4</v>
      </c>
      <c r="C8" s="32" t="s">
        <v>438</v>
      </c>
      <c r="D8" s="17">
        <v>59</v>
      </c>
      <c r="E8" s="17">
        <v>241</v>
      </c>
      <c r="F8" s="17">
        <v>535</v>
      </c>
      <c r="G8" s="17">
        <f t="shared" si="4"/>
        <v>835</v>
      </c>
      <c r="I8" s="32" t="s">
        <v>438</v>
      </c>
      <c r="J8" s="18">
        <f t="shared" si="5"/>
        <v>7.0658682634730532</v>
      </c>
      <c r="K8" s="18">
        <f t="shared" si="0"/>
        <v>28.862275449101798</v>
      </c>
      <c r="L8" s="18">
        <f t="shared" si="0"/>
        <v>64.071856287425149</v>
      </c>
      <c r="M8" s="17">
        <f t="shared" si="0"/>
        <v>100</v>
      </c>
      <c r="O8" s="32" t="s">
        <v>438</v>
      </c>
      <c r="P8" s="18">
        <f t="shared" si="6"/>
        <v>0.50321975350761228</v>
      </c>
      <c r="Q8" s="18">
        <f t="shared" si="7"/>
        <v>1.0849502543555576</v>
      </c>
      <c r="R8" s="18">
        <f t="shared" si="8"/>
        <v>0.8313262372776008</v>
      </c>
      <c r="S8" s="18">
        <f t="shared" si="9"/>
        <v>0.84950530304957139</v>
      </c>
      <c r="U8" s="19" t="s">
        <v>7</v>
      </c>
      <c r="V8" s="33">
        <v>4</v>
      </c>
      <c r="W8" s="20">
        <f t="shared" si="2"/>
        <v>59</v>
      </c>
      <c r="X8" s="20">
        <f t="shared" si="10"/>
        <v>59.000399999999999</v>
      </c>
      <c r="Y8" s="20">
        <f t="shared" si="11"/>
        <v>24</v>
      </c>
      <c r="Z8" s="20" t="str">
        <f t="shared" si="12"/>
        <v>Wyndham</v>
      </c>
      <c r="AA8" s="20">
        <f t="shared" si="3"/>
        <v>1250</v>
      </c>
    </row>
    <row r="9" spans="2:27" x14ac:dyDescent="0.35">
      <c r="B9" s="33">
        <v>5</v>
      </c>
      <c r="C9" s="32" t="s">
        <v>399</v>
      </c>
      <c r="D9" s="17">
        <v>7</v>
      </c>
      <c r="E9" s="17">
        <v>44</v>
      </c>
      <c r="F9" s="17">
        <v>109</v>
      </c>
      <c r="G9" s="17">
        <f t="shared" si="4"/>
        <v>160</v>
      </c>
      <c r="I9" s="32" t="s">
        <v>399</v>
      </c>
      <c r="J9" s="18">
        <f t="shared" si="5"/>
        <v>4.375</v>
      </c>
      <c r="K9" s="18">
        <f t="shared" si="0"/>
        <v>27.500000000000004</v>
      </c>
      <c r="L9" s="18">
        <f t="shared" si="0"/>
        <v>68.125</v>
      </c>
      <c r="M9" s="17">
        <f t="shared" si="0"/>
        <v>100</v>
      </c>
      <c r="O9" s="32" t="s">
        <v>399</v>
      </c>
      <c r="P9" s="18">
        <f t="shared" si="6"/>
        <v>5.9704038551750611E-2</v>
      </c>
      <c r="Q9" s="18">
        <f t="shared" si="7"/>
        <v>0.19808220411470759</v>
      </c>
      <c r="R9" s="18">
        <f t="shared" si="8"/>
        <v>0.16937300909020278</v>
      </c>
      <c r="S9" s="18">
        <f t="shared" si="9"/>
        <v>0.16277945926698373</v>
      </c>
      <c r="V9" s="33">
        <v>5</v>
      </c>
      <c r="W9" s="20">
        <f t="shared" si="2"/>
        <v>7</v>
      </c>
      <c r="X9" s="20">
        <f t="shared" si="10"/>
        <v>7.0004999999999997</v>
      </c>
      <c r="Y9" s="20">
        <f t="shared" si="11"/>
        <v>46</v>
      </c>
      <c r="Z9" s="20" t="str">
        <f t="shared" si="12"/>
        <v>Brimbank</v>
      </c>
      <c r="AA9" s="20">
        <f t="shared" si="3"/>
        <v>800</v>
      </c>
    </row>
    <row r="10" spans="2:27" x14ac:dyDescent="0.35">
      <c r="B10" s="33">
        <v>6</v>
      </c>
      <c r="C10" s="32" t="s">
        <v>400</v>
      </c>
      <c r="D10" s="17">
        <v>2.5</v>
      </c>
      <c r="E10" s="17">
        <v>54</v>
      </c>
      <c r="F10" s="17">
        <v>117</v>
      </c>
      <c r="G10" s="17">
        <f t="shared" si="4"/>
        <v>173.5</v>
      </c>
      <c r="I10" s="32" t="s">
        <v>400</v>
      </c>
      <c r="J10" s="18">
        <f t="shared" si="5"/>
        <v>1.4409221902017291</v>
      </c>
      <c r="K10" s="18">
        <f t="shared" si="0"/>
        <v>31.123919308357351</v>
      </c>
      <c r="L10" s="18">
        <f t="shared" si="0"/>
        <v>67.435158501440924</v>
      </c>
      <c r="M10" s="17">
        <f t="shared" si="0"/>
        <v>100</v>
      </c>
      <c r="O10" s="32" t="s">
        <v>400</v>
      </c>
      <c r="P10" s="18">
        <f t="shared" si="6"/>
        <v>2.1322870911339501E-2</v>
      </c>
      <c r="Q10" s="18">
        <f t="shared" si="7"/>
        <v>0.24310088686805023</v>
      </c>
      <c r="R10" s="18">
        <f t="shared" si="8"/>
        <v>0.18180405562893326</v>
      </c>
      <c r="S10" s="18">
        <f t="shared" si="9"/>
        <v>0.1765139761426355</v>
      </c>
      <c r="V10" s="33">
        <v>6</v>
      </c>
      <c r="W10" s="20">
        <f t="shared" si="2"/>
        <v>2.5</v>
      </c>
      <c r="X10" s="20">
        <f t="shared" si="10"/>
        <v>2.5005999999999999</v>
      </c>
      <c r="Y10" s="20">
        <f t="shared" si="11"/>
        <v>58</v>
      </c>
      <c r="Z10" s="20" t="str">
        <f t="shared" si="12"/>
        <v>Whittlesea</v>
      </c>
      <c r="AA10" s="20">
        <f t="shared" si="3"/>
        <v>713</v>
      </c>
    </row>
    <row r="11" spans="2:27" x14ac:dyDescent="0.35">
      <c r="B11" s="33">
        <v>7</v>
      </c>
      <c r="C11" s="32" t="s">
        <v>439</v>
      </c>
      <c r="D11" s="17">
        <v>24</v>
      </c>
      <c r="E11" s="17">
        <v>154</v>
      </c>
      <c r="F11" s="17">
        <v>360</v>
      </c>
      <c r="G11" s="17">
        <f t="shared" si="4"/>
        <v>538</v>
      </c>
      <c r="I11" s="32" t="s">
        <v>439</v>
      </c>
      <c r="J11" s="18">
        <f t="shared" si="5"/>
        <v>4.4609665427509295</v>
      </c>
      <c r="K11" s="18">
        <f t="shared" si="0"/>
        <v>28.624535315985128</v>
      </c>
      <c r="L11" s="18">
        <f t="shared" si="0"/>
        <v>66.914498141263948</v>
      </c>
      <c r="M11" s="17">
        <f t="shared" si="0"/>
        <v>100</v>
      </c>
      <c r="O11" s="32" t="s">
        <v>439</v>
      </c>
      <c r="P11" s="18">
        <f t="shared" si="6"/>
        <v>0.20469956074885923</v>
      </c>
      <c r="Q11" s="18">
        <f t="shared" si="7"/>
        <v>0.69328771440147663</v>
      </c>
      <c r="R11" s="18">
        <f t="shared" si="8"/>
        <v>0.55939709424287165</v>
      </c>
      <c r="S11" s="18">
        <f t="shared" si="9"/>
        <v>0.54734593178523283</v>
      </c>
      <c r="V11" s="33">
        <v>7</v>
      </c>
      <c r="W11" s="20">
        <f t="shared" si="2"/>
        <v>24</v>
      </c>
      <c r="X11" s="20">
        <f t="shared" si="10"/>
        <v>24.000699999999998</v>
      </c>
      <c r="Y11" s="20">
        <f t="shared" si="11"/>
        <v>36</v>
      </c>
      <c r="Z11" s="20" t="str">
        <f t="shared" si="12"/>
        <v>Melton</v>
      </c>
      <c r="AA11" s="20">
        <f t="shared" si="3"/>
        <v>507</v>
      </c>
    </row>
    <row r="12" spans="2:27" x14ac:dyDescent="0.35">
      <c r="B12" s="33">
        <v>8</v>
      </c>
      <c r="C12" s="32" t="s">
        <v>470</v>
      </c>
      <c r="D12" s="17">
        <v>2.5</v>
      </c>
      <c r="E12" s="17">
        <v>14</v>
      </c>
      <c r="F12" s="17">
        <v>54</v>
      </c>
      <c r="G12" s="17">
        <f t="shared" si="4"/>
        <v>70.5</v>
      </c>
      <c r="I12" s="32" t="s">
        <v>470</v>
      </c>
      <c r="J12" s="18">
        <f t="shared" si="5"/>
        <v>3.5460992907801421</v>
      </c>
      <c r="K12" s="18">
        <f t="shared" si="0"/>
        <v>19.858156028368796</v>
      </c>
      <c r="L12" s="18">
        <f t="shared" si="0"/>
        <v>76.59574468085107</v>
      </c>
      <c r="M12" s="17">
        <f t="shared" si="0"/>
        <v>100</v>
      </c>
      <c r="O12" s="32" t="s">
        <v>470</v>
      </c>
      <c r="P12" s="18">
        <f t="shared" si="6"/>
        <v>2.1322870911339501E-2</v>
      </c>
      <c r="Q12" s="18">
        <f t="shared" si="7"/>
        <v>6.3026155854679689E-2</v>
      </c>
      <c r="R12" s="18">
        <f t="shared" si="8"/>
        <v>8.3909564136430734E-2</v>
      </c>
      <c r="S12" s="18">
        <f t="shared" si="9"/>
        <v>7.1724699239514716E-2</v>
      </c>
      <c r="V12" s="33">
        <v>8</v>
      </c>
      <c r="W12" s="20">
        <f t="shared" si="2"/>
        <v>2.5</v>
      </c>
      <c r="X12" s="20">
        <f t="shared" si="10"/>
        <v>2.5007999999999999</v>
      </c>
      <c r="Y12" s="20">
        <f t="shared" si="11"/>
        <v>57</v>
      </c>
      <c r="Z12" s="20" t="str">
        <f t="shared" si="12"/>
        <v>Darebin</v>
      </c>
      <c r="AA12" s="20">
        <f t="shared" si="3"/>
        <v>267</v>
      </c>
    </row>
    <row r="13" spans="2:27" x14ac:dyDescent="0.35">
      <c r="B13" s="33">
        <v>9</v>
      </c>
      <c r="C13" s="32" t="s">
        <v>440</v>
      </c>
      <c r="D13" s="17">
        <v>56</v>
      </c>
      <c r="E13" s="17">
        <v>541</v>
      </c>
      <c r="F13" s="17">
        <v>1495</v>
      </c>
      <c r="G13" s="17">
        <f t="shared" si="4"/>
        <v>2092</v>
      </c>
      <c r="I13" s="32" t="s">
        <v>440</v>
      </c>
      <c r="J13" s="18">
        <f t="shared" si="5"/>
        <v>2.676864244741874</v>
      </c>
      <c r="K13" s="18">
        <f t="shared" si="0"/>
        <v>25.860420650095602</v>
      </c>
      <c r="L13" s="18">
        <f t="shared" si="0"/>
        <v>71.462715105162516</v>
      </c>
      <c r="M13" s="17">
        <f t="shared" si="0"/>
        <v>100</v>
      </c>
      <c r="O13" s="32" t="s">
        <v>440</v>
      </c>
      <c r="P13" s="18">
        <f t="shared" si="6"/>
        <v>0.47763230841400489</v>
      </c>
      <c r="Q13" s="18">
        <f t="shared" si="7"/>
        <v>2.4355107369558366</v>
      </c>
      <c r="R13" s="18">
        <f t="shared" si="8"/>
        <v>2.3230518219252585</v>
      </c>
      <c r="S13" s="18">
        <f t="shared" si="9"/>
        <v>2.1283414299158125</v>
      </c>
      <c r="V13" s="33">
        <v>9</v>
      </c>
      <c r="W13" s="20">
        <f t="shared" si="2"/>
        <v>56</v>
      </c>
      <c r="X13" s="20">
        <f t="shared" si="10"/>
        <v>56.000900000000001</v>
      </c>
      <c r="Y13" s="20">
        <f t="shared" si="11"/>
        <v>27</v>
      </c>
      <c r="Z13" s="20" t="str">
        <f t="shared" si="12"/>
        <v>Greater Bendigo</v>
      </c>
      <c r="AA13" s="20">
        <f t="shared" si="3"/>
        <v>229</v>
      </c>
    </row>
    <row r="14" spans="2:27" x14ac:dyDescent="0.35">
      <c r="B14" s="33">
        <v>10</v>
      </c>
      <c r="C14" s="32" t="s">
        <v>441</v>
      </c>
      <c r="D14" s="17">
        <v>800</v>
      </c>
      <c r="E14" s="17">
        <v>908</v>
      </c>
      <c r="F14" s="17">
        <v>1466</v>
      </c>
      <c r="G14" s="17">
        <f t="shared" si="4"/>
        <v>3174</v>
      </c>
      <c r="I14" s="32" t="s">
        <v>441</v>
      </c>
      <c r="J14" s="18">
        <f t="shared" si="5"/>
        <v>25.204788909892876</v>
      </c>
      <c r="K14" s="18">
        <f t="shared" si="0"/>
        <v>28.607435412728417</v>
      </c>
      <c r="L14" s="18">
        <f t="shared" si="0"/>
        <v>46.187775677378703</v>
      </c>
      <c r="M14" s="17">
        <f t="shared" si="0"/>
        <v>100</v>
      </c>
      <c r="O14" s="32" t="s">
        <v>441</v>
      </c>
      <c r="P14" s="18">
        <f t="shared" si="6"/>
        <v>6.823318691628641</v>
      </c>
      <c r="Q14" s="18">
        <f t="shared" si="7"/>
        <v>4.0876963940035118</v>
      </c>
      <c r="R14" s="18">
        <f t="shared" si="8"/>
        <v>2.2779892782223605</v>
      </c>
      <c r="S14" s="18">
        <f t="shared" si="9"/>
        <v>3.2291375232087902</v>
      </c>
      <c r="V14" s="33">
        <v>10</v>
      </c>
      <c r="W14" s="20">
        <f t="shared" si="2"/>
        <v>800</v>
      </c>
      <c r="X14" s="20">
        <f t="shared" si="10"/>
        <v>800.00099999999998</v>
      </c>
      <c r="Y14" s="20">
        <f t="shared" si="11"/>
        <v>5</v>
      </c>
      <c r="Z14" s="20" t="str">
        <f t="shared" si="12"/>
        <v>Greater Geelong</v>
      </c>
      <c r="AA14" s="20">
        <f t="shared" si="3"/>
        <v>221</v>
      </c>
    </row>
    <row r="15" spans="2:27" x14ac:dyDescent="0.35">
      <c r="B15" s="33">
        <v>11</v>
      </c>
      <c r="C15" s="32" t="s">
        <v>401</v>
      </c>
      <c r="D15" s="17">
        <v>2.5</v>
      </c>
      <c r="E15" s="17">
        <v>2.5</v>
      </c>
      <c r="F15" s="17">
        <v>13</v>
      </c>
      <c r="G15" s="17">
        <f t="shared" si="4"/>
        <v>18</v>
      </c>
      <c r="I15" s="32" t="s">
        <v>401</v>
      </c>
      <c r="J15" s="18">
        <f t="shared" si="5"/>
        <v>13.888888888888889</v>
      </c>
      <c r="K15" s="18">
        <f t="shared" si="0"/>
        <v>13.888888888888889</v>
      </c>
      <c r="L15" s="18">
        <f t="shared" si="0"/>
        <v>72.222222222222214</v>
      </c>
      <c r="M15" s="17">
        <f t="shared" si="0"/>
        <v>100</v>
      </c>
      <c r="O15" s="32" t="s">
        <v>401</v>
      </c>
      <c r="P15" s="18">
        <f t="shared" si="6"/>
        <v>2.1322870911339501E-2</v>
      </c>
      <c r="Q15" s="18">
        <f t="shared" si="7"/>
        <v>1.1254670688335659E-2</v>
      </c>
      <c r="R15" s="18">
        <f t="shared" si="8"/>
        <v>2.0200450625437027E-2</v>
      </c>
      <c r="S15" s="18">
        <f t="shared" si="9"/>
        <v>1.8312689167535673E-2</v>
      </c>
      <c r="V15" s="33">
        <v>11</v>
      </c>
      <c r="W15" s="20">
        <f t="shared" si="2"/>
        <v>2.5</v>
      </c>
      <c r="X15" s="20">
        <f t="shared" si="10"/>
        <v>2.5011000000000001</v>
      </c>
      <c r="Y15" s="20">
        <f t="shared" si="11"/>
        <v>56</v>
      </c>
      <c r="Z15" s="20" t="str">
        <f t="shared" si="12"/>
        <v>Moreland</v>
      </c>
      <c r="AA15" s="20">
        <f t="shared" si="3"/>
        <v>213</v>
      </c>
    </row>
    <row r="16" spans="2:27" x14ac:dyDescent="0.35">
      <c r="B16" s="33">
        <v>12</v>
      </c>
      <c r="C16" s="32" t="s">
        <v>402</v>
      </c>
      <c r="D16" s="17">
        <v>2.5</v>
      </c>
      <c r="E16" s="17">
        <v>22</v>
      </c>
      <c r="F16" s="17">
        <v>97</v>
      </c>
      <c r="G16" s="17">
        <f t="shared" si="4"/>
        <v>121.5</v>
      </c>
      <c r="I16" s="32" t="s">
        <v>402</v>
      </c>
      <c r="J16" s="18">
        <f t="shared" si="5"/>
        <v>2.0576131687242798</v>
      </c>
      <c r="K16" s="18">
        <f t="shared" si="0"/>
        <v>18.106995884773664</v>
      </c>
      <c r="L16" s="18">
        <f t="shared" si="0"/>
        <v>79.835390946502059</v>
      </c>
      <c r="M16" s="17">
        <f t="shared" si="0"/>
        <v>100</v>
      </c>
      <c r="O16" s="32" t="s">
        <v>402</v>
      </c>
      <c r="P16" s="18">
        <f t="shared" si="6"/>
        <v>2.1322870911339501E-2</v>
      </c>
      <c r="Q16" s="18">
        <f t="shared" si="7"/>
        <v>9.9041102057353794E-2</v>
      </c>
      <c r="R16" s="18">
        <f t="shared" si="8"/>
        <v>0.15072643928210708</v>
      </c>
      <c r="S16" s="18">
        <f t="shared" si="9"/>
        <v>0.12361065188086577</v>
      </c>
      <c r="V16" s="33">
        <v>12</v>
      </c>
      <c r="W16" s="20">
        <f t="shared" si="2"/>
        <v>2.5</v>
      </c>
      <c r="X16" s="20">
        <f t="shared" si="10"/>
        <v>2.5011999999999999</v>
      </c>
      <c r="Y16" s="20">
        <f t="shared" si="11"/>
        <v>55</v>
      </c>
      <c r="Z16" s="20" t="str">
        <f t="shared" si="12"/>
        <v>Greater Shepparton</v>
      </c>
      <c r="AA16" s="20">
        <f t="shared" si="3"/>
        <v>205</v>
      </c>
    </row>
    <row r="17" spans="2:27" x14ac:dyDescent="0.35">
      <c r="B17" s="33">
        <v>13</v>
      </c>
      <c r="C17" s="32" t="s">
        <v>403</v>
      </c>
      <c r="D17" s="17">
        <v>124</v>
      </c>
      <c r="E17" s="17">
        <v>344</v>
      </c>
      <c r="F17" s="17">
        <v>1256</v>
      </c>
      <c r="G17" s="17">
        <f t="shared" si="4"/>
        <v>1724</v>
      </c>
      <c r="I17" s="32" t="s">
        <v>403</v>
      </c>
      <c r="J17" s="18">
        <f t="shared" si="5"/>
        <v>7.192575406032482</v>
      </c>
      <c r="K17" s="18">
        <f t="shared" si="0"/>
        <v>19.953596287703014</v>
      </c>
      <c r="L17" s="18">
        <f t="shared" si="0"/>
        <v>72.853828306264504</v>
      </c>
      <c r="M17" s="17">
        <f t="shared" si="0"/>
        <v>100</v>
      </c>
      <c r="O17" s="32" t="s">
        <v>403</v>
      </c>
      <c r="P17" s="18">
        <f t="shared" si="6"/>
        <v>1.0576143972024392</v>
      </c>
      <c r="Q17" s="18">
        <f t="shared" si="7"/>
        <v>1.5486426867149867</v>
      </c>
      <c r="R17" s="18">
        <f t="shared" si="8"/>
        <v>1.9516743065806852</v>
      </c>
      <c r="S17" s="18">
        <f t="shared" si="9"/>
        <v>1.75394867360175</v>
      </c>
      <c r="V17" s="33">
        <v>13</v>
      </c>
      <c r="W17" s="20">
        <f t="shared" si="2"/>
        <v>124</v>
      </c>
      <c r="X17" s="20">
        <f t="shared" si="10"/>
        <v>124.0013</v>
      </c>
      <c r="Y17" s="20">
        <f t="shared" si="11"/>
        <v>16</v>
      </c>
      <c r="Z17" s="20" t="str">
        <f t="shared" si="12"/>
        <v>Melbourne</v>
      </c>
      <c r="AA17" s="20">
        <f t="shared" si="3"/>
        <v>143</v>
      </c>
    </row>
    <row r="18" spans="2:27" x14ac:dyDescent="0.35">
      <c r="B18" s="33">
        <v>14</v>
      </c>
      <c r="C18" s="32" t="s">
        <v>442</v>
      </c>
      <c r="D18" s="17">
        <v>2198</v>
      </c>
      <c r="E18" s="17">
        <v>2596</v>
      </c>
      <c r="F18" s="17">
        <v>4077</v>
      </c>
      <c r="G18" s="17">
        <f t="shared" si="4"/>
        <v>8871</v>
      </c>
      <c r="I18" s="32" t="s">
        <v>442</v>
      </c>
      <c r="J18" s="18">
        <f t="shared" si="5"/>
        <v>24.77736444594747</v>
      </c>
      <c r="K18" s="18">
        <f t="shared" si="0"/>
        <v>29.263893585841505</v>
      </c>
      <c r="L18" s="18">
        <f t="shared" si="0"/>
        <v>45.958741968211022</v>
      </c>
      <c r="M18" s="17">
        <f t="shared" si="0"/>
        <v>100</v>
      </c>
      <c r="O18" s="32" t="s">
        <v>442</v>
      </c>
      <c r="P18" s="18">
        <f t="shared" si="6"/>
        <v>18.747068105249689</v>
      </c>
      <c r="Q18" s="18">
        <f t="shared" si="7"/>
        <v>11.686850042767748</v>
      </c>
      <c r="R18" s="18">
        <f t="shared" si="8"/>
        <v>6.3351720923005201</v>
      </c>
      <c r="S18" s="18">
        <f t="shared" si="9"/>
        <v>9.0251036447338304</v>
      </c>
      <c r="V18" s="33">
        <v>14</v>
      </c>
      <c r="W18" s="20">
        <f t="shared" si="2"/>
        <v>2198</v>
      </c>
      <c r="X18" s="20">
        <f t="shared" si="10"/>
        <v>2198.0014000000001</v>
      </c>
      <c r="Y18" s="20">
        <f t="shared" si="11"/>
        <v>1</v>
      </c>
      <c r="Z18" s="20" t="str">
        <f t="shared" si="12"/>
        <v>Maribyrnong</v>
      </c>
      <c r="AA18" s="20">
        <f t="shared" si="3"/>
        <v>134</v>
      </c>
    </row>
    <row r="19" spans="2:27" x14ac:dyDescent="0.35">
      <c r="B19" s="33">
        <v>15</v>
      </c>
      <c r="C19" s="32" t="s">
        <v>404</v>
      </c>
      <c r="D19" s="17"/>
      <c r="E19" s="17">
        <v>8</v>
      </c>
      <c r="F19" s="17">
        <v>17</v>
      </c>
      <c r="G19" s="17">
        <f t="shared" si="4"/>
        <v>25</v>
      </c>
      <c r="I19" s="32" t="s">
        <v>404</v>
      </c>
      <c r="J19" s="18">
        <f t="shared" si="5"/>
        <v>0</v>
      </c>
      <c r="K19" s="18">
        <f t="shared" si="0"/>
        <v>32</v>
      </c>
      <c r="L19" s="18">
        <f t="shared" si="0"/>
        <v>68</v>
      </c>
      <c r="M19" s="17">
        <f t="shared" si="0"/>
        <v>100</v>
      </c>
      <c r="O19" s="32" t="s">
        <v>404</v>
      </c>
      <c r="P19" s="18">
        <f t="shared" si="6"/>
        <v>0</v>
      </c>
      <c r="Q19" s="18">
        <f t="shared" si="7"/>
        <v>3.6014946202674113E-2</v>
      </c>
      <c r="R19" s="18">
        <f t="shared" si="8"/>
        <v>2.6415973894802269E-2</v>
      </c>
      <c r="S19" s="18">
        <f t="shared" si="9"/>
        <v>2.5434290510466213E-2</v>
      </c>
      <c r="V19" s="33">
        <v>15</v>
      </c>
      <c r="W19" s="20">
        <f t="shared" si="2"/>
        <v>0</v>
      </c>
      <c r="X19" s="20">
        <f t="shared" si="10"/>
        <v>1.5E-3</v>
      </c>
      <c r="Y19" s="20">
        <f t="shared" si="11"/>
        <v>79</v>
      </c>
      <c r="Z19" s="20" t="str">
        <f t="shared" si="12"/>
        <v>Manningham</v>
      </c>
      <c r="AA19" s="20">
        <f t="shared" si="3"/>
        <v>126</v>
      </c>
    </row>
    <row r="20" spans="2:27" x14ac:dyDescent="0.35">
      <c r="B20" s="33">
        <v>16</v>
      </c>
      <c r="C20" s="32" t="s">
        <v>405</v>
      </c>
      <c r="D20" s="17"/>
      <c r="E20" s="17">
        <v>23</v>
      </c>
      <c r="F20" s="17">
        <v>68</v>
      </c>
      <c r="G20" s="17">
        <f t="shared" si="4"/>
        <v>91</v>
      </c>
      <c r="I20" s="32" t="s">
        <v>405</v>
      </c>
      <c r="J20" s="18">
        <f t="shared" si="5"/>
        <v>0</v>
      </c>
      <c r="K20" s="18">
        <f t="shared" si="0"/>
        <v>25.274725274725274</v>
      </c>
      <c r="L20" s="18">
        <f t="shared" si="0"/>
        <v>74.72527472527473</v>
      </c>
      <c r="M20" s="17">
        <f t="shared" si="0"/>
        <v>100</v>
      </c>
      <c r="O20" s="32" t="s">
        <v>405</v>
      </c>
      <c r="P20" s="18">
        <f t="shared" si="6"/>
        <v>0</v>
      </c>
      <c r="Q20" s="18">
        <f t="shared" si="7"/>
        <v>0.10354297033268807</v>
      </c>
      <c r="R20" s="18">
        <f t="shared" si="8"/>
        <v>0.10566389557920908</v>
      </c>
      <c r="S20" s="18">
        <f t="shared" si="9"/>
        <v>9.2580817458097014E-2</v>
      </c>
      <c r="V20" s="33">
        <v>16</v>
      </c>
      <c r="W20" s="20">
        <f t="shared" si="2"/>
        <v>0</v>
      </c>
      <c r="X20" s="20">
        <f t="shared" si="10"/>
        <v>1.6000000000000001E-3</v>
      </c>
      <c r="Y20" s="20">
        <f t="shared" si="11"/>
        <v>78</v>
      </c>
      <c r="Z20" s="20" t="str">
        <f t="shared" si="12"/>
        <v>Cardinia</v>
      </c>
      <c r="AA20" s="20">
        <f t="shared" si="3"/>
        <v>124</v>
      </c>
    </row>
    <row r="21" spans="2:27" x14ac:dyDescent="0.35">
      <c r="B21" s="33">
        <v>17</v>
      </c>
      <c r="C21" s="32" t="s">
        <v>406</v>
      </c>
      <c r="D21" s="17"/>
      <c r="E21" s="17">
        <v>9</v>
      </c>
      <c r="F21" s="17">
        <v>73</v>
      </c>
      <c r="G21" s="17">
        <f t="shared" si="4"/>
        <v>82</v>
      </c>
      <c r="I21" s="32" t="s">
        <v>406</v>
      </c>
      <c r="J21" s="18">
        <f t="shared" si="5"/>
        <v>0</v>
      </c>
      <c r="K21" s="18">
        <f t="shared" si="5"/>
        <v>10.975609756097562</v>
      </c>
      <c r="L21" s="18">
        <f t="shared" si="5"/>
        <v>89.024390243902445</v>
      </c>
      <c r="M21" s="17">
        <f t="shared" si="5"/>
        <v>100</v>
      </c>
      <c r="O21" s="32" t="s">
        <v>406</v>
      </c>
      <c r="P21" s="18">
        <f t="shared" si="6"/>
        <v>0</v>
      </c>
      <c r="Q21" s="18">
        <f t="shared" si="7"/>
        <v>4.0516814478008374E-2</v>
      </c>
      <c r="R21" s="18">
        <f t="shared" si="8"/>
        <v>0.11343329966591563</v>
      </c>
      <c r="S21" s="18">
        <f t="shared" si="9"/>
        <v>8.3424472874329164E-2</v>
      </c>
      <c r="V21" s="33">
        <v>17</v>
      </c>
      <c r="W21" s="20">
        <f t="shared" si="2"/>
        <v>0</v>
      </c>
      <c r="X21" s="20">
        <f t="shared" si="10"/>
        <v>1.7000000000000001E-3</v>
      </c>
      <c r="Y21" s="20">
        <f t="shared" si="11"/>
        <v>77</v>
      </c>
      <c r="Z21" s="20" t="str">
        <f t="shared" si="12"/>
        <v>Mildura</v>
      </c>
      <c r="AA21" s="20">
        <f t="shared" si="3"/>
        <v>106</v>
      </c>
    </row>
    <row r="22" spans="2:27" x14ac:dyDescent="0.35">
      <c r="B22" s="33">
        <v>18</v>
      </c>
      <c r="C22" s="32" t="s">
        <v>443</v>
      </c>
      <c r="D22" s="17">
        <v>267</v>
      </c>
      <c r="E22" s="17">
        <v>405</v>
      </c>
      <c r="F22" s="17">
        <v>988</v>
      </c>
      <c r="G22" s="17">
        <f t="shared" si="4"/>
        <v>1660</v>
      </c>
      <c r="I22" s="32" t="s">
        <v>443</v>
      </c>
      <c r="J22" s="18">
        <f t="shared" si="5"/>
        <v>16.08433734939759</v>
      </c>
      <c r="K22" s="18">
        <f t="shared" si="5"/>
        <v>24.397590361445783</v>
      </c>
      <c r="L22" s="18">
        <f t="shared" si="5"/>
        <v>59.518072289156635</v>
      </c>
      <c r="M22" s="17">
        <f t="shared" si="5"/>
        <v>100</v>
      </c>
      <c r="O22" s="32" t="s">
        <v>443</v>
      </c>
      <c r="P22" s="18">
        <f t="shared" si="6"/>
        <v>2.2772826133310589</v>
      </c>
      <c r="Q22" s="18">
        <f t="shared" si="7"/>
        <v>1.8232566515103767</v>
      </c>
      <c r="R22" s="18">
        <f t="shared" si="8"/>
        <v>1.5352342475332141</v>
      </c>
      <c r="S22" s="18">
        <f t="shared" si="9"/>
        <v>1.6888368898949564</v>
      </c>
      <c r="V22" s="33">
        <v>18</v>
      </c>
      <c r="W22" s="20">
        <f t="shared" si="2"/>
        <v>267</v>
      </c>
      <c r="X22" s="20">
        <f t="shared" si="10"/>
        <v>267.0018</v>
      </c>
      <c r="Y22" s="20">
        <f t="shared" si="11"/>
        <v>8</v>
      </c>
      <c r="Z22" s="20" t="str">
        <f t="shared" si="12"/>
        <v>Whitehorse</v>
      </c>
      <c r="AA22" s="20">
        <f t="shared" si="3"/>
        <v>103</v>
      </c>
    </row>
    <row r="23" spans="2:27" x14ac:dyDescent="0.35">
      <c r="B23" s="33">
        <v>19</v>
      </c>
      <c r="C23" s="32" t="s">
        <v>407</v>
      </c>
      <c r="D23" s="17">
        <v>18</v>
      </c>
      <c r="E23" s="17">
        <v>42</v>
      </c>
      <c r="F23" s="17">
        <v>200</v>
      </c>
      <c r="G23" s="17">
        <f t="shared" si="4"/>
        <v>260</v>
      </c>
      <c r="I23" s="32" t="s">
        <v>407</v>
      </c>
      <c r="J23" s="18">
        <f t="shared" si="5"/>
        <v>6.9230769230769234</v>
      </c>
      <c r="K23" s="18">
        <f t="shared" si="5"/>
        <v>16.153846153846153</v>
      </c>
      <c r="L23" s="18">
        <f t="shared" si="5"/>
        <v>76.923076923076934</v>
      </c>
      <c r="M23" s="17">
        <f t="shared" si="5"/>
        <v>100</v>
      </c>
      <c r="O23" s="32" t="s">
        <v>407</v>
      </c>
      <c r="P23" s="18">
        <f t="shared" si="6"/>
        <v>0.15352467056164443</v>
      </c>
      <c r="Q23" s="18">
        <f t="shared" si="7"/>
        <v>0.18907846756403909</v>
      </c>
      <c r="R23" s="18">
        <f t="shared" si="8"/>
        <v>0.31077616346826198</v>
      </c>
      <c r="S23" s="18">
        <f t="shared" si="9"/>
        <v>0.26451662130884862</v>
      </c>
      <c r="V23" s="33">
        <v>19</v>
      </c>
      <c r="W23" s="20">
        <f t="shared" si="2"/>
        <v>18</v>
      </c>
      <c r="X23" s="20">
        <f t="shared" si="10"/>
        <v>18.001899999999999</v>
      </c>
      <c r="Y23" s="20">
        <f t="shared" si="11"/>
        <v>38</v>
      </c>
      <c r="Z23" s="20" t="str">
        <f t="shared" si="12"/>
        <v>Maroondah</v>
      </c>
      <c r="AA23" s="20">
        <f t="shared" si="3"/>
        <v>88</v>
      </c>
    </row>
    <row r="24" spans="2:27" x14ac:dyDescent="0.35">
      <c r="B24" s="33">
        <v>20</v>
      </c>
      <c r="C24" s="32" t="s">
        <v>444</v>
      </c>
      <c r="D24" s="17">
        <v>30</v>
      </c>
      <c r="E24" s="17">
        <v>223</v>
      </c>
      <c r="F24" s="17">
        <v>235</v>
      </c>
      <c r="G24" s="17">
        <f t="shared" si="4"/>
        <v>488</v>
      </c>
      <c r="I24" s="32" t="s">
        <v>444</v>
      </c>
      <c r="J24" s="18">
        <f t="shared" si="5"/>
        <v>6.1475409836065573</v>
      </c>
      <c r="K24" s="18">
        <f t="shared" si="5"/>
        <v>45.696721311475407</v>
      </c>
      <c r="L24" s="18">
        <f t="shared" si="5"/>
        <v>48.155737704918032</v>
      </c>
      <c r="M24" s="17">
        <f t="shared" si="5"/>
        <v>100</v>
      </c>
      <c r="O24" s="32" t="s">
        <v>444</v>
      </c>
      <c r="P24" s="18">
        <f t="shared" si="6"/>
        <v>0.25587445093607403</v>
      </c>
      <c r="Q24" s="18">
        <f t="shared" si="7"/>
        <v>1.0039166253995409</v>
      </c>
      <c r="R24" s="18">
        <f t="shared" si="8"/>
        <v>0.36516199207520783</v>
      </c>
      <c r="S24" s="18">
        <f t="shared" si="9"/>
        <v>0.49647735076430044</v>
      </c>
      <c r="V24" s="33">
        <v>20</v>
      </c>
      <c r="W24" s="20">
        <f t="shared" si="2"/>
        <v>30</v>
      </c>
      <c r="X24" s="20">
        <f t="shared" si="10"/>
        <v>30.001999999999999</v>
      </c>
      <c r="Y24" s="20">
        <f t="shared" si="11"/>
        <v>33</v>
      </c>
      <c r="Z24" s="20" t="str">
        <f t="shared" si="12"/>
        <v>Monash</v>
      </c>
      <c r="AA24" s="20">
        <f t="shared" si="3"/>
        <v>85</v>
      </c>
    </row>
    <row r="25" spans="2:27" x14ac:dyDescent="0.35">
      <c r="B25" s="33">
        <v>21</v>
      </c>
      <c r="C25" s="32" t="s">
        <v>408</v>
      </c>
      <c r="D25" s="17"/>
      <c r="E25" s="17">
        <v>8</v>
      </c>
      <c r="F25" s="17">
        <v>13</v>
      </c>
      <c r="G25" s="17">
        <f t="shared" si="4"/>
        <v>21</v>
      </c>
      <c r="I25" s="32" t="s">
        <v>408</v>
      </c>
      <c r="J25" s="18">
        <f t="shared" si="5"/>
        <v>0</v>
      </c>
      <c r="K25" s="18">
        <f t="shared" si="5"/>
        <v>38.095238095238095</v>
      </c>
      <c r="L25" s="18">
        <f t="shared" si="5"/>
        <v>61.904761904761905</v>
      </c>
      <c r="M25" s="17">
        <f t="shared" si="5"/>
        <v>100</v>
      </c>
      <c r="O25" s="32" t="s">
        <v>408</v>
      </c>
      <c r="P25" s="18">
        <f t="shared" si="6"/>
        <v>0</v>
      </c>
      <c r="Q25" s="18">
        <f t="shared" si="7"/>
        <v>3.6014946202674113E-2</v>
      </c>
      <c r="R25" s="18">
        <f t="shared" si="8"/>
        <v>2.0200450625437027E-2</v>
      </c>
      <c r="S25" s="18">
        <f t="shared" si="9"/>
        <v>2.1364804028791616E-2</v>
      </c>
      <c r="V25" s="33">
        <v>21</v>
      </c>
      <c r="W25" s="20">
        <f t="shared" si="2"/>
        <v>0</v>
      </c>
      <c r="X25" s="20">
        <f t="shared" si="10"/>
        <v>2.1000000000000003E-3</v>
      </c>
      <c r="Y25" s="20">
        <f t="shared" si="11"/>
        <v>76</v>
      </c>
      <c r="Z25" s="20" t="str">
        <f t="shared" si="12"/>
        <v>Moonee Valley</v>
      </c>
      <c r="AA25" s="20">
        <f t="shared" si="3"/>
        <v>70</v>
      </c>
    </row>
    <row r="26" spans="2:27" x14ac:dyDescent="0.35">
      <c r="B26" s="33">
        <v>22</v>
      </c>
      <c r="C26" s="32" t="s">
        <v>445</v>
      </c>
      <c r="D26" s="17">
        <v>70</v>
      </c>
      <c r="E26" s="17">
        <v>468</v>
      </c>
      <c r="F26" s="17">
        <v>1773</v>
      </c>
      <c r="G26" s="17">
        <f t="shared" si="4"/>
        <v>2311</v>
      </c>
      <c r="I26" s="32" t="s">
        <v>445</v>
      </c>
      <c r="J26" s="18">
        <f t="shared" si="5"/>
        <v>3.0289917784508869</v>
      </c>
      <c r="K26" s="18">
        <f t="shared" si="5"/>
        <v>20.250973604500217</v>
      </c>
      <c r="L26" s="18">
        <f t="shared" si="5"/>
        <v>76.720034617048896</v>
      </c>
      <c r="M26" s="17">
        <f t="shared" si="5"/>
        <v>100</v>
      </c>
      <c r="O26" s="32" t="s">
        <v>445</v>
      </c>
      <c r="P26" s="18">
        <f t="shared" si="6"/>
        <v>0.59704038551750604</v>
      </c>
      <c r="Q26" s="18">
        <f t="shared" si="7"/>
        <v>2.1068743528564351</v>
      </c>
      <c r="R26" s="18">
        <f t="shared" si="8"/>
        <v>2.7550306891461425</v>
      </c>
      <c r="S26" s="18">
        <f t="shared" si="9"/>
        <v>2.3511458147874964</v>
      </c>
      <c r="V26" s="33">
        <v>22</v>
      </c>
      <c r="W26" s="20">
        <f t="shared" si="2"/>
        <v>70</v>
      </c>
      <c r="X26" s="20">
        <f t="shared" si="10"/>
        <v>70.002200000000002</v>
      </c>
      <c r="Y26" s="20">
        <f t="shared" si="11"/>
        <v>22</v>
      </c>
      <c r="Z26" s="20" t="str">
        <f t="shared" si="12"/>
        <v>Glen Eira</v>
      </c>
      <c r="AA26" s="20">
        <f t="shared" si="3"/>
        <v>70</v>
      </c>
    </row>
    <row r="27" spans="2:27" x14ac:dyDescent="0.35">
      <c r="B27" s="33">
        <v>23</v>
      </c>
      <c r="C27" s="32" t="s">
        <v>409</v>
      </c>
      <c r="D27" s="17"/>
      <c r="E27" s="17">
        <v>11</v>
      </c>
      <c r="F27" s="17">
        <v>50</v>
      </c>
      <c r="G27" s="17">
        <f t="shared" si="4"/>
        <v>61</v>
      </c>
      <c r="I27" s="32" t="s">
        <v>409</v>
      </c>
      <c r="J27" s="18">
        <f t="shared" si="5"/>
        <v>0</v>
      </c>
      <c r="K27" s="18">
        <f t="shared" si="5"/>
        <v>18.032786885245901</v>
      </c>
      <c r="L27" s="18">
        <f t="shared" si="5"/>
        <v>81.967213114754102</v>
      </c>
      <c r="M27" s="17">
        <f t="shared" si="5"/>
        <v>100</v>
      </c>
      <c r="O27" s="32" t="s">
        <v>409</v>
      </c>
      <c r="P27" s="18">
        <f t="shared" si="6"/>
        <v>0</v>
      </c>
      <c r="Q27" s="18">
        <f t="shared" si="7"/>
        <v>4.9520551028676897E-2</v>
      </c>
      <c r="R27" s="18">
        <f t="shared" si="8"/>
        <v>7.7694040867065495E-2</v>
      </c>
      <c r="S27" s="18">
        <f t="shared" si="9"/>
        <v>6.2059668845537555E-2</v>
      </c>
      <c r="V27" s="33">
        <v>23</v>
      </c>
      <c r="W27" s="20">
        <f t="shared" si="2"/>
        <v>0</v>
      </c>
      <c r="X27" s="20">
        <f t="shared" si="10"/>
        <v>2.3E-3</v>
      </c>
      <c r="Y27" s="20">
        <f t="shared" si="11"/>
        <v>75</v>
      </c>
      <c r="Z27" s="20" t="str">
        <f t="shared" si="12"/>
        <v>Knox</v>
      </c>
      <c r="AA27" s="20">
        <f t="shared" si="3"/>
        <v>59</v>
      </c>
    </row>
    <row r="28" spans="2:27" x14ac:dyDescent="0.35">
      <c r="B28" s="33">
        <v>24</v>
      </c>
      <c r="C28" s="32" t="s">
        <v>410</v>
      </c>
      <c r="D28" s="17"/>
      <c r="E28" s="17">
        <v>9</v>
      </c>
      <c r="F28" s="17">
        <v>45</v>
      </c>
      <c r="G28" s="17">
        <f t="shared" si="4"/>
        <v>54</v>
      </c>
      <c r="I28" s="32" t="s">
        <v>410</v>
      </c>
      <c r="J28" s="18">
        <f t="shared" si="5"/>
        <v>0</v>
      </c>
      <c r="K28" s="18">
        <f t="shared" si="5"/>
        <v>16.666666666666664</v>
      </c>
      <c r="L28" s="18">
        <f t="shared" si="5"/>
        <v>83.333333333333343</v>
      </c>
      <c r="M28" s="17">
        <f t="shared" si="5"/>
        <v>100</v>
      </c>
      <c r="O28" s="32" t="s">
        <v>410</v>
      </c>
      <c r="P28" s="18">
        <f t="shared" si="6"/>
        <v>0</v>
      </c>
      <c r="Q28" s="18">
        <f t="shared" si="7"/>
        <v>4.0516814478008374E-2</v>
      </c>
      <c r="R28" s="18">
        <f t="shared" si="8"/>
        <v>6.9924636780358956E-2</v>
      </c>
      <c r="S28" s="18">
        <f t="shared" si="9"/>
        <v>5.4938067502607012E-2</v>
      </c>
      <c r="V28" s="33">
        <v>24</v>
      </c>
      <c r="W28" s="20">
        <f t="shared" si="2"/>
        <v>0</v>
      </c>
      <c r="X28" s="20">
        <f t="shared" si="10"/>
        <v>2.4000000000000002E-3</v>
      </c>
      <c r="Y28" s="20">
        <f t="shared" si="11"/>
        <v>74</v>
      </c>
      <c r="Z28" s="20" t="str">
        <f t="shared" si="12"/>
        <v>Banyule</v>
      </c>
      <c r="AA28" s="20">
        <f t="shared" si="3"/>
        <v>59</v>
      </c>
    </row>
    <row r="29" spans="2:27" x14ac:dyDescent="0.35">
      <c r="B29" s="33">
        <v>25</v>
      </c>
      <c r="C29" s="32" t="s">
        <v>446</v>
      </c>
      <c r="D29" s="17">
        <v>229</v>
      </c>
      <c r="E29" s="17">
        <v>128</v>
      </c>
      <c r="F29" s="17">
        <v>653</v>
      </c>
      <c r="G29" s="17">
        <f t="shared" si="4"/>
        <v>1010</v>
      </c>
      <c r="I29" s="32" t="s">
        <v>446</v>
      </c>
      <c r="J29" s="18">
        <f t="shared" si="5"/>
        <v>22.673267326732674</v>
      </c>
      <c r="K29" s="18">
        <f t="shared" si="5"/>
        <v>12.673267326732674</v>
      </c>
      <c r="L29" s="18">
        <f t="shared" si="5"/>
        <v>64.653465346534659</v>
      </c>
      <c r="M29" s="17">
        <f t="shared" si="5"/>
        <v>100</v>
      </c>
      <c r="O29" s="32" t="s">
        <v>446</v>
      </c>
      <c r="P29" s="18">
        <f t="shared" si="6"/>
        <v>1.9531749754786984</v>
      </c>
      <c r="Q29" s="18">
        <f t="shared" si="7"/>
        <v>0.5762391392427858</v>
      </c>
      <c r="R29" s="18">
        <f t="shared" si="8"/>
        <v>1.0146841737238754</v>
      </c>
      <c r="S29" s="18">
        <f t="shared" si="9"/>
        <v>1.0275453366228349</v>
      </c>
      <c r="V29" s="33">
        <v>25</v>
      </c>
      <c r="W29" s="20">
        <f t="shared" si="2"/>
        <v>229</v>
      </c>
      <c r="X29" s="20">
        <f t="shared" si="10"/>
        <v>229.0025</v>
      </c>
      <c r="Y29" s="20">
        <f t="shared" si="11"/>
        <v>9</v>
      </c>
      <c r="Z29" s="20" t="str">
        <f t="shared" si="12"/>
        <v>Hobsons Bay</v>
      </c>
      <c r="AA29" s="20">
        <f t="shared" si="3"/>
        <v>57</v>
      </c>
    </row>
    <row r="30" spans="2:27" x14ac:dyDescent="0.35">
      <c r="B30" s="33">
        <v>26</v>
      </c>
      <c r="C30" s="32" t="s">
        <v>447</v>
      </c>
      <c r="D30" s="17">
        <v>1833</v>
      </c>
      <c r="E30" s="17">
        <v>1399</v>
      </c>
      <c r="F30" s="17">
        <v>2131</v>
      </c>
      <c r="G30" s="17">
        <f t="shared" si="4"/>
        <v>5363</v>
      </c>
      <c r="I30" s="32" t="s">
        <v>447</v>
      </c>
      <c r="J30" s="18">
        <f t="shared" si="5"/>
        <v>34.178631363043074</v>
      </c>
      <c r="K30" s="18">
        <f t="shared" si="5"/>
        <v>26.086145813910129</v>
      </c>
      <c r="L30" s="18">
        <f t="shared" si="5"/>
        <v>39.735222823046797</v>
      </c>
      <c r="M30" s="17">
        <f t="shared" si="5"/>
        <v>100</v>
      </c>
      <c r="O30" s="32" t="s">
        <v>447</v>
      </c>
      <c r="P30" s="18">
        <f t="shared" si="6"/>
        <v>15.633928952194124</v>
      </c>
      <c r="Q30" s="18">
        <f t="shared" si="7"/>
        <v>6.2981137171926358</v>
      </c>
      <c r="R30" s="18">
        <f t="shared" si="8"/>
        <v>3.311320021754331</v>
      </c>
      <c r="S30" s="18">
        <f t="shared" si="9"/>
        <v>5.4561640003052112</v>
      </c>
      <c r="V30" s="33">
        <v>26</v>
      </c>
      <c r="W30" s="20">
        <f t="shared" si="2"/>
        <v>1833</v>
      </c>
      <c r="X30" s="20">
        <f t="shared" si="10"/>
        <v>1833.0026</v>
      </c>
      <c r="Y30" s="20">
        <f t="shared" si="11"/>
        <v>2</v>
      </c>
      <c r="Z30" s="20" t="str">
        <f t="shared" si="12"/>
        <v>Yarra Ranges</v>
      </c>
      <c r="AA30" s="20">
        <f t="shared" si="3"/>
        <v>56</v>
      </c>
    </row>
    <row r="31" spans="2:27" x14ac:dyDescent="0.35">
      <c r="B31" s="33">
        <v>27</v>
      </c>
      <c r="C31" s="32" t="s">
        <v>448</v>
      </c>
      <c r="D31" s="17">
        <v>221</v>
      </c>
      <c r="E31" s="17">
        <v>456</v>
      </c>
      <c r="F31" s="17">
        <v>3153</v>
      </c>
      <c r="G31" s="17">
        <f t="shared" si="4"/>
        <v>3830</v>
      </c>
      <c r="I31" s="32" t="s">
        <v>448</v>
      </c>
      <c r="J31" s="18">
        <f t="shared" si="5"/>
        <v>5.7702349869451695</v>
      </c>
      <c r="K31" s="18">
        <f t="shared" si="5"/>
        <v>11.906005221932114</v>
      </c>
      <c r="L31" s="18">
        <f t="shared" si="5"/>
        <v>82.323759791122725</v>
      </c>
      <c r="M31" s="17">
        <f t="shared" si="5"/>
        <v>100</v>
      </c>
      <c r="O31" s="32" t="s">
        <v>448</v>
      </c>
      <c r="P31" s="18">
        <f t="shared" si="6"/>
        <v>1.884941788562412</v>
      </c>
      <c r="Q31" s="18">
        <f t="shared" si="7"/>
        <v>2.0528519335524242</v>
      </c>
      <c r="R31" s="18">
        <f t="shared" si="8"/>
        <v>4.8993862170771498</v>
      </c>
      <c r="S31" s="18">
        <f t="shared" si="9"/>
        <v>3.8965333062034238</v>
      </c>
      <c r="V31" s="33">
        <v>27</v>
      </c>
      <c r="W31" s="20">
        <f t="shared" si="2"/>
        <v>221</v>
      </c>
      <c r="X31" s="20">
        <f t="shared" si="10"/>
        <v>221.0027</v>
      </c>
      <c r="Y31" s="20">
        <f t="shared" si="11"/>
        <v>10</v>
      </c>
      <c r="Z31" s="20" t="str">
        <f t="shared" si="12"/>
        <v>Boroondara</v>
      </c>
      <c r="AA31" s="20">
        <f t="shared" si="3"/>
        <v>56</v>
      </c>
    </row>
    <row r="32" spans="2:27" x14ac:dyDescent="0.35">
      <c r="B32" s="33">
        <v>28</v>
      </c>
      <c r="C32" s="32" t="s">
        <v>449</v>
      </c>
      <c r="D32" s="17">
        <v>205</v>
      </c>
      <c r="E32" s="17">
        <v>239</v>
      </c>
      <c r="F32" s="17">
        <v>676</v>
      </c>
      <c r="G32" s="17">
        <f t="shared" si="4"/>
        <v>1120</v>
      </c>
      <c r="I32" s="32" t="s">
        <v>449</v>
      </c>
      <c r="J32" s="18">
        <f t="shared" si="5"/>
        <v>18.303571428571427</v>
      </c>
      <c r="K32" s="18">
        <f t="shared" si="5"/>
        <v>21.339285714285712</v>
      </c>
      <c r="L32" s="18">
        <f t="shared" si="5"/>
        <v>60.357142857142854</v>
      </c>
      <c r="M32" s="17">
        <f t="shared" si="5"/>
        <v>100</v>
      </c>
      <c r="O32" s="32" t="s">
        <v>449</v>
      </c>
      <c r="P32" s="18">
        <f t="shared" si="6"/>
        <v>1.7484754147298394</v>
      </c>
      <c r="Q32" s="18">
        <f t="shared" si="7"/>
        <v>1.075946517804889</v>
      </c>
      <c r="R32" s="18">
        <f t="shared" si="8"/>
        <v>1.0504234325227255</v>
      </c>
      <c r="S32" s="18">
        <f t="shared" si="9"/>
        <v>1.1394562148688863</v>
      </c>
      <c r="V32" s="33">
        <v>28</v>
      </c>
      <c r="W32" s="20">
        <f t="shared" si="2"/>
        <v>205</v>
      </c>
      <c r="X32" s="20">
        <f t="shared" si="10"/>
        <v>205.00280000000001</v>
      </c>
      <c r="Y32" s="20">
        <f t="shared" si="11"/>
        <v>12</v>
      </c>
      <c r="Z32" s="20" t="str">
        <f t="shared" si="12"/>
        <v>Kingston</v>
      </c>
      <c r="AA32" s="20">
        <f t="shared" si="3"/>
        <v>53</v>
      </c>
    </row>
    <row r="33" spans="2:27" x14ac:dyDescent="0.35">
      <c r="B33" s="33">
        <v>29</v>
      </c>
      <c r="C33" s="32" t="s">
        <v>411</v>
      </c>
      <c r="D33" s="17"/>
      <c r="E33" s="17">
        <v>13</v>
      </c>
      <c r="F33" s="17">
        <v>29</v>
      </c>
      <c r="G33" s="17">
        <f t="shared" si="4"/>
        <v>42</v>
      </c>
      <c r="I33" s="32" t="s">
        <v>411</v>
      </c>
      <c r="J33" s="18">
        <f t="shared" si="5"/>
        <v>0</v>
      </c>
      <c r="K33" s="18">
        <f t="shared" si="5"/>
        <v>30.952380952380953</v>
      </c>
      <c r="L33" s="18">
        <f t="shared" si="5"/>
        <v>69.047619047619051</v>
      </c>
      <c r="M33" s="17">
        <f t="shared" si="5"/>
        <v>100</v>
      </c>
      <c r="O33" s="32" t="s">
        <v>411</v>
      </c>
      <c r="P33" s="18">
        <f t="shared" si="6"/>
        <v>0</v>
      </c>
      <c r="Q33" s="18">
        <f t="shared" si="7"/>
        <v>5.8524287579345427E-2</v>
      </c>
      <c r="R33" s="18">
        <f t="shared" si="8"/>
        <v>4.5062543702897986E-2</v>
      </c>
      <c r="S33" s="18">
        <f t="shared" si="9"/>
        <v>4.2729608057583232E-2</v>
      </c>
      <c r="V33" s="33">
        <v>29</v>
      </c>
      <c r="W33" s="20">
        <f t="shared" si="2"/>
        <v>0</v>
      </c>
      <c r="X33" s="20">
        <f t="shared" si="10"/>
        <v>2.9000000000000002E-3</v>
      </c>
      <c r="Y33" s="20">
        <f t="shared" si="11"/>
        <v>73</v>
      </c>
      <c r="Z33" s="20" t="str">
        <f t="shared" si="12"/>
        <v>Swan Hill</v>
      </c>
      <c r="AA33" s="20">
        <f t="shared" si="3"/>
        <v>44</v>
      </c>
    </row>
    <row r="34" spans="2:27" x14ac:dyDescent="0.35">
      <c r="B34" s="33">
        <v>30</v>
      </c>
      <c r="C34" s="32" t="s">
        <v>412</v>
      </c>
      <c r="D34" s="17">
        <v>24</v>
      </c>
      <c r="E34" s="17">
        <v>8</v>
      </c>
      <c r="F34" s="17">
        <v>13</v>
      </c>
      <c r="G34" s="17">
        <f t="shared" si="4"/>
        <v>45</v>
      </c>
      <c r="I34" s="32" t="s">
        <v>412</v>
      </c>
      <c r="J34" s="18">
        <f t="shared" si="5"/>
        <v>53.333333333333336</v>
      </c>
      <c r="K34" s="18">
        <f t="shared" si="5"/>
        <v>17.777777777777779</v>
      </c>
      <c r="L34" s="18">
        <f t="shared" si="5"/>
        <v>28.888888888888886</v>
      </c>
      <c r="M34" s="17">
        <f t="shared" si="5"/>
        <v>100</v>
      </c>
      <c r="O34" s="32" t="s">
        <v>412</v>
      </c>
      <c r="P34" s="18">
        <f t="shared" si="6"/>
        <v>0.20469956074885923</v>
      </c>
      <c r="Q34" s="18">
        <f t="shared" si="7"/>
        <v>3.6014946202674113E-2</v>
      </c>
      <c r="R34" s="18">
        <f t="shared" si="8"/>
        <v>2.0200450625437027E-2</v>
      </c>
      <c r="S34" s="18">
        <f t="shared" si="9"/>
        <v>4.5781722918839182E-2</v>
      </c>
      <c r="V34" s="33">
        <v>30</v>
      </c>
      <c r="W34" s="20">
        <f t="shared" si="2"/>
        <v>24</v>
      </c>
      <c r="X34" s="20">
        <f t="shared" si="10"/>
        <v>24.003</v>
      </c>
      <c r="Y34" s="20">
        <f t="shared" si="11"/>
        <v>35</v>
      </c>
      <c r="Z34" s="20" t="str">
        <f t="shared" si="12"/>
        <v>Port Phillip</v>
      </c>
      <c r="AA34" s="20">
        <f t="shared" si="3"/>
        <v>43</v>
      </c>
    </row>
    <row r="35" spans="2:27" x14ac:dyDescent="0.35">
      <c r="B35" s="33">
        <v>31</v>
      </c>
      <c r="C35" s="32" t="s">
        <v>450</v>
      </c>
      <c r="D35" s="17">
        <v>57</v>
      </c>
      <c r="E35" s="17">
        <v>251</v>
      </c>
      <c r="F35" s="17">
        <v>564</v>
      </c>
      <c r="G35" s="17">
        <f t="shared" si="4"/>
        <v>872</v>
      </c>
      <c r="I35" s="32" t="s">
        <v>450</v>
      </c>
      <c r="J35" s="18">
        <f t="shared" si="5"/>
        <v>6.5366972477064218</v>
      </c>
      <c r="K35" s="18">
        <f t="shared" si="5"/>
        <v>28.784403669724774</v>
      </c>
      <c r="L35" s="18">
        <f t="shared" si="5"/>
        <v>64.678899082568805</v>
      </c>
      <c r="M35" s="17">
        <f t="shared" si="5"/>
        <v>100</v>
      </c>
      <c r="O35" s="32" t="s">
        <v>450</v>
      </c>
      <c r="P35" s="18">
        <f t="shared" si="6"/>
        <v>0.48616145677854067</v>
      </c>
      <c r="Q35" s="18">
        <f t="shared" si="7"/>
        <v>1.1299689371089001</v>
      </c>
      <c r="R35" s="18">
        <f t="shared" si="8"/>
        <v>0.87638878098049888</v>
      </c>
      <c r="S35" s="18">
        <f t="shared" si="9"/>
        <v>0.88714805300506139</v>
      </c>
      <c r="V35" s="33">
        <v>31</v>
      </c>
      <c r="W35" s="20">
        <f t="shared" si="2"/>
        <v>57</v>
      </c>
      <c r="X35" s="20">
        <f t="shared" si="10"/>
        <v>57.003100000000003</v>
      </c>
      <c r="Y35" s="20">
        <f t="shared" si="11"/>
        <v>25</v>
      </c>
      <c r="Z35" s="20" t="str">
        <f t="shared" si="12"/>
        <v>Yarra</v>
      </c>
      <c r="AA35" s="20">
        <f t="shared" si="3"/>
        <v>42</v>
      </c>
    </row>
    <row r="36" spans="2:27" x14ac:dyDescent="0.35">
      <c r="B36" s="33">
        <v>32</v>
      </c>
      <c r="C36" s="32" t="s">
        <v>471</v>
      </c>
      <c r="D36" s="17">
        <v>2.5</v>
      </c>
      <c r="E36" s="17">
        <v>20</v>
      </c>
      <c r="F36" s="17">
        <v>65</v>
      </c>
      <c r="G36" s="17">
        <f t="shared" si="4"/>
        <v>87.5</v>
      </c>
      <c r="I36" s="32" t="s">
        <v>471</v>
      </c>
      <c r="J36" s="18">
        <f t="shared" si="5"/>
        <v>2.8571428571428572</v>
      </c>
      <c r="K36" s="18">
        <f t="shared" si="5"/>
        <v>22.857142857142858</v>
      </c>
      <c r="L36" s="18">
        <f t="shared" si="5"/>
        <v>74.285714285714292</v>
      </c>
      <c r="M36" s="17">
        <f t="shared" si="5"/>
        <v>100</v>
      </c>
      <c r="O36" s="32" t="s">
        <v>471</v>
      </c>
      <c r="P36" s="18">
        <f t="shared" si="6"/>
        <v>2.1322870911339501E-2</v>
      </c>
      <c r="Q36" s="18">
        <f t="shared" si="7"/>
        <v>9.0037365506685271E-2</v>
      </c>
      <c r="R36" s="18">
        <f t="shared" si="8"/>
        <v>0.10100225312718514</v>
      </c>
      <c r="S36" s="18">
        <f t="shared" si="9"/>
        <v>8.9020016786631739E-2</v>
      </c>
      <c r="V36" s="33">
        <v>32</v>
      </c>
      <c r="W36" s="20">
        <f t="shared" si="2"/>
        <v>2.5</v>
      </c>
      <c r="X36" s="20">
        <f t="shared" si="10"/>
        <v>2.5032000000000001</v>
      </c>
      <c r="Y36" s="20">
        <f t="shared" si="11"/>
        <v>54</v>
      </c>
      <c r="Z36" s="20" t="str">
        <f t="shared" si="12"/>
        <v>Wodonga</v>
      </c>
      <c r="AA36" s="20">
        <f t="shared" si="3"/>
        <v>33</v>
      </c>
    </row>
    <row r="37" spans="2:27" x14ac:dyDescent="0.35">
      <c r="B37" s="33">
        <v>33</v>
      </c>
      <c r="C37" s="32" t="s">
        <v>451</v>
      </c>
      <c r="D37" s="17">
        <v>1469</v>
      </c>
      <c r="E37" s="17">
        <v>1384</v>
      </c>
      <c r="F37" s="17">
        <v>2864</v>
      </c>
      <c r="G37" s="17">
        <f t="shared" si="4"/>
        <v>5717</v>
      </c>
      <c r="I37" s="32" t="s">
        <v>451</v>
      </c>
      <c r="J37" s="18">
        <f t="shared" si="5"/>
        <v>25.695294735000871</v>
      </c>
      <c r="K37" s="18">
        <f t="shared" si="5"/>
        <v>24.208500962043029</v>
      </c>
      <c r="L37" s="18">
        <f t="shared" si="5"/>
        <v>50.096204302956096</v>
      </c>
      <c r="M37" s="17">
        <f t="shared" si="5"/>
        <v>100</v>
      </c>
      <c r="O37" s="32" t="s">
        <v>451</v>
      </c>
      <c r="P37" s="18">
        <f t="shared" si="6"/>
        <v>12.529318947503093</v>
      </c>
      <c r="Q37" s="18">
        <f t="shared" si="7"/>
        <v>6.2305856930626211</v>
      </c>
      <c r="R37" s="18">
        <f t="shared" si="8"/>
        <v>4.4503146608655113</v>
      </c>
      <c r="S37" s="18">
        <f t="shared" si="9"/>
        <v>5.816313553933413</v>
      </c>
      <c r="V37" s="33">
        <v>33</v>
      </c>
      <c r="W37" s="20">
        <f t="shared" ref="W37:W68" si="13">VLOOKUP($V37,$B$5:$G$83,2+$V$3)</f>
        <v>1469</v>
      </c>
      <c r="X37" s="20">
        <f t="shared" si="10"/>
        <v>1469.0033000000001</v>
      </c>
      <c r="Y37" s="20">
        <f t="shared" si="11"/>
        <v>3</v>
      </c>
      <c r="Z37" s="20" t="str">
        <f t="shared" si="12"/>
        <v>Frankston</v>
      </c>
      <c r="AA37" s="20">
        <f t="shared" ref="AA37:AA68" si="14">VLOOKUP(MATCH(V37,Y$5:Y$83,0),$B$5:$G$83,2+$V$3)</f>
        <v>30</v>
      </c>
    </row>
    <row r="38" spans="2:27" x14ac:dyDescent="0.35">
      <c r="B38" s="33">
        <v>34</v>
      </c>
      <c r="C38" s="32" t="s">
        <v>413</v>
      </c>
      <c r="D38" s="17"/>
      <c r="E38" s="17">
        <v>12</v>
      </c>
      <c r="F38" s="17">
        <v>10</v>
      </c>
      <c r="G38" s="17">
        <f t="shared" si="4"/>
        <v>22</v>
      </c>
      <c r="I38" s="32" t="s">
        <v>413</v>
      </c>
      <c r="J38" s="18">
        <f t="shared" si="5"/>
        <v>0</v>
      </c>
      <c r="K38" s="18">
        <f t="shared" si="5"/>
        <v>54.54545454545454</v>
      </c>
      <c r="L38" s="18">
        <f t="shared" si="5"/>
        <v>45.454545454545453</v>
      </c>
      <c r="M38" s="17">
        <f t="shared" si="5"/>
        <v>100</v>
      </c>
      <c r="O38" s="32" t="s">
        <v>413</v>
      </c>
      <c r="P38" s="18">
        <f t="shared" si="6"/>
        <v>0</v>
      </c>
      <c r="Q38" s="18">
        <f t="shared" si="7"/>
        <v>5.4022419304011166E-2</v>
      </c>
      <c r="R38" s="18">
        <f t="shared" si="8"/>
        <v>1.5538808173413101E-2</v>
      </c>
      <c r="S38" s="18">
        <f t="shared" si="9"/>
        <v>2.2382175649210266E-2</v>
      </c>
      <c r="V38" s="33">
        <v>34</v>
      </c>
      <c r="W38" s="20">
        <f t="shared" si="13"/>
        <v>0</v>
      </c>
      <c r="X38" s="20">
        <f t="shared" si="10"/>
        <v>3.4000000000000002E-3</v>
      </c>
      <c r="Y38" s="20">
        <f t="shared" si="11"/>
        <v>72</v>
      </c>
      <c r="Z38" s="20" t="str">
        <f t="shared" si="12"/>
        <v>Stonnington</v>
      </c>
      <c r="AA38" s="20">
        <f t="shared" si="14"/>
        <v>26</v>
      </c>
    </row>
    <row r="39" spans="2:27" x14ac:dyDescent="0.35">
      <c r="B39" s="33">
        <v>35</v>
      </c>
      <c r="C39" s="32" t="s">
        <v>452</v>
      </c>
      <c r="D39" s="17">
        <v>53</v>
      </c>
      <c r="E39" s="17">
        <v>373</v>
      </c>
      <c r="F39" s="17">
        <v>1012</v>
      </c>
      <c r="G39" s="17">
        <f t="shared" si="4"/>
        <v>1438</v>
      </c>
      <c r="I39" s="32" t="s">
        <v>452</v>
      </c>
      <c r="J39" s="18">
        <f t="shared" si="5"/>
        <v>3.68567454798331</v>
      </c>
      <c r="K39" s="18">
        <f t="shared" si="5"/>
        <v>25.938803894297635</v>
      </c>
      <c r="L39" s="18">
        <f t="shared" si="5"/>
        <v>70.375521557719054</v>
      </c>
      <c r="M39" s="17">
        <f t="shared" si="5"/>
        <v>100</v>
      </c>
      <c r="O39" s="32" t="s">
        <v>452</v>
      </c>
      <c r="P39" s="18">
        <f t="shared" si="6"/>
        <v>0.45204486332039745</v>
      </c>
      <c r="Q39" s="18">
        <f t="shared" si="7"/>
        <v>1.6791968666996802</v>
      </c>
      <c r="R39" s="18">
        <f t="shared" si="8"/>
        <v>1.5725273871494054</v>
      </c>
      <c r="S39" s="18">
        <f t="shared" si="9"/>
        <v>1.4629803901620164</v>
      </c>
      <c r="V39" s="33">
        <v>35</v>
      </c>
      <c r="W39" s="20">
        <f t="shared" si="13"/>
        <v>53</v>
      </c>
      <c r="X39" s="20">
        <f t="shared" si="10"/>
        <v>53.003500000000003</v>
      </c>
      <c r="Y39" s="20">
        <f t="shared" si="11"/>
        <v>28</v>
      </c>
      <c r="Z39" s="20" t="str">
        <f t="shared" si="12"/>
        <v>Hindmarsh</v>
      </c>
      <c r="AA39" s="20">
        <f t="shared" si="14"/>
        <v>24</v>
      </c>
    </row>
    <row r="40" spans="2:27" x14ac:dyDescent="0.35">
      <c r="B40" s="33">
        <v>36</v>
      </c>
      <c r="C40" s="32" t="s">
        <v>453</v>
      </c>
      <c r="D40" s="17">
        <v>59</v>
      </c>
      <c r="E40" s="17">
        <v>468</v>
      </c>
      <c r="F40" s="17">
        <v>827</v>
      </c>
      <c r="G40" s="17">
        <f t="shared" si="4"/>
        <v>1354</v>
      </c>
      <c r="I40" s="32" t="s">
        <v>453</v>
      </c>
      <c r="J40" s="18">
        <f t="shared" si="5"/>
        <v>4.3574593796159533</v>
      </c>
      <c r="K40" s="18">
        <f t="shared" si="5"/>
        <v>34.564254062038401</v>
      </c>
      <c r="L40" s="18">
        <f t="shared" si="5"/>
        <v>61.078286558345638</v>
      </c>
      <c r="M40" s="17">
        <f t="shared" si="5"/>
        <v>100</v>
      </c>
      <c r="O40" s="32" t="s">
        <v>453</v>
      </c>
      <c r="P40" s="18">
        <f t="shared" si="6"/>
        <v>0.50321975350761228</v>
      </c>
      <c r="Q40" s="18">
        <f t="shared" si="7"/>
        <v>2.1068743528564351</v>
      </c>
      <c r="R40" s="18">
        <f t="shared" si="8"/>
        <v>1.2850594359412633</v>
      </c>
      <c r="S40" s="18">
        <f t="shared" si="9"/>
        <v>1.37752117404685</v>
      </c>
      <c r="V40" s="33">
        <v>36</v>
      </c>
      <c r="W40" s="20">
        <f t="shared" si="13"/>
        <v>59</v>
      </c>
      <c r="X40" s="20">
        <f t="shared" si="10"/>
        <v>59.003599999999999</v>
      </c>
      <c r="Y40" s="20">
        <f t="shared" si="11"/>
        <v>23</v>
      </c>
      <c r="Z40" s="20" t="str">
        <f t="shared" si="12"/>
        <v>Bayside</v>
      </c>
      <c r="AA40" s="20">
        <f t="shared" si="14"/>
        <v>24</v>
      </c>
    </row>
    <row r="41" spans="2:27" x14ac:dyDescent="0.35">
      <c r="B41" s="33">
        <v>37</v>
      </c>
      <c r="C41" s="32" t="s">
        <v>454</v>
      </c>
      <c r="D41" s="17">
        <v>6</v>
      </c>
      <c r="E41" s="17">
        <v>85</v>
      </c>
      <c r="F41" s="17">
        <v>347</v>
      </c>
      <c r="G41" s="17">
        <f t="shared" si="4"/>
        <v>438</v>
      </c>
      <c r="I41" s="32" t="s">
        <v>454</v>
      </c>
      <c r="J41" s="18">
        <f t="shared" si="5"/>
        <v>1.3698630136986301</v>
      </c>
      <c r="K41" s="18">
        <f t="shared" si="5"/>
        <v>19.406392694063925</v>
      </c>
      <c r="L41" s="18">
        <f t="shared" si="5"/>
        <v>79.223744292237441</v>
      </c>
      <c r="M41" s="17">
        <f t="shared" si="5"/>
        <v>100</v>
      </c>
      <c r="O41" s="32" t="s">
        <v>454</v>
      </c>
      <c r="P41" s="18">
        <f t="shared" si="6"/>
        <v>5.1174890187214807E-2</v>
      </c>
      <c r="Q41" s="18">
        <f t="shared" si="7"/>
        <v>0.38265880340341241</v>
      </c>
      <c r="R41" s="18">
        <f t="shared" si="8"/>
        <v>0.53919664361743458</v>
      </c>
      <c r="S41" s="18">
        <f t="shared" si="9"/>
        <v>0.44560876974336805</v>
      </c>
      <c r="V41" s="33">
        <v>37</v>
      </c>
      <c r="W41" s="20">
        <f t="shared" si="13"/>
        <v>6</v>
      </c>
      <c r="X41" s="20">
        <f t="shared" si="10"/>
        <v>6.0037000000000003</v>
      </c>
      <c r="Y41" s="20">
        <f t="shared" si="11"/>
        <v>47</v>
      </c>
      <c r="Z41" s="20" t="str">
        <f t="shared" si="12"/>
        <v>Mitchell</v>
      </c>
      <c r="AA41" s="20">
        <f t="shared" si="14"/>
        <v>23</v>
      </c>
    </row>
    <row r="42" spans="2:27" x14ac:dyDescent="0.35">
      <c r="B42" s="33">
        <v>38</v>
      </c>
      <c r="C42" s="32" t="s">
        <v>414</v>
      </c>
      <c r="D42" s="17"/>
      <c r="E42" s="17">
        <v>7</v>
      </c>
      <c r="F42" s="17">
        <v>19</v>
      </c>
      <c r="G42" s="17">
        <f t="shared" si="4"/>
        <v>26</v>
      </c>
      <c r="I42" s="32" t="s">
        <v>414</v>
      </c>
      <c r="J42" s="18">
        <f t="shared" si="5"/>
        <v>0</v>
      </c>
      <c r="K42" s="18">
        <f t="shared" si="5"/>
        <v>26.923076923076923</v>
      </c>
      <c r="L42" s="18">
        <f t="shared" si="5"/>
        <v>73.076923076923066</v>
      </c>
      <c r="M42" s="17">
        <f t="shared" si="5"/>
        <v>100</v>
      </c>
      <c r="O42" s="32" t="s">
        <v>414</v>
      </c>
      <c r="P42" s="18">
        <f t="shared" si="6"/>
        <v>0</v>
      </c>
      <c r="Q42" s="18">
        <f t="shared" si="7"/>
        <v>3.1513077927339844E-2</v>
      </c>
      <c r="R42" s="18">
        <f t="shared" si="8"/>
        <v>2.9523735529484889E-2</v>
      </c>
      <c r="S42" s="18">
        <f t="shared" si="9"/>
        <v>2.6451662130884856E-2</v>
      </c>
      <c r="V42" s="33">
        <v>38</v>
      </c>
      <c r="W42" s="20">
        <f t="shared" si="13"/>
        <v>0</v>
      </c>
      <c r="X42" s="20">
        <f t="shared" si="10"/>
        <v>3.8E-3</v>
      </c>
      <c r="Y42" s="20">
        <f t="shared" si="11"/>
        <v>71</v>
      </c>
      <c r="Z42" s="20" t="str">
        <f t="shared" si="12"/>
        <v>East Gippsland</v>
      </c>
      <c r="AA42" s="20">
        <f t="shared" si="14"/>
        <v>18</v>
      </c>
    </row>
    <row r="43" spans="2:27" x14ac:dyDescent="0.35">
      <c r="B43" s="33">
        <v>39</v>
      </c>
      <c r="C43" s="32" t="s">
        <v>415</v>
      </c>
      <c r="D43" s="17">
        <v>10</v>
      </c>
      <c r="E43" s="17">
        <v>40</v>
      </c>
      <c r="F43" s="17">
        <v>57</v>
      </c>
      <c r="G43" s="17">
        <f t="shared" si="4"/>
        <v>107</v>
      </c>
      <c r="I43" s="32" t="s">
        <v>415</v>
      </c>
      <c r="J43" s="18">
        <f t="shared" si="5"/>
        <v>9.3457943925233646</v>
      </c>
      <c r="K43" s="18">
        <f t="shared" si="5"/>
        <v>37.383177570093459</v>
      </c>
      <c r="L43" s="18">
        <f t="shared" si="5"/>
        <v>53.271028037383175</v>
      </c>
      <c r="M43" s="17">
        <f t="shared" si="5"/>
        <v>100</v>
      </c>
      <c r="O43" s="32" t="s">
        <v>415</v>
      </c>
      <c r="P43" s="18">
        <f t="shared" si="6"/>
        <v>8.5291483645358004E-2</v>
      </c>
      <c r="Q43" s="18">
        <f t="shared" si="7"/>
        <v>0.18007473101337054</v>
      </c>
      <c r="R43" s="18">
        <f t="shared" si="8"/>
        <v>8.857120658845466E-2</v>
      </c>
      <c r="S43" s="18">
        <f t="shared" si="9"/>
        <v>0.10885876338479537</v>
      </c>
      <c r="V43" s="33">
        <v>39</v>
      </c>
      <c r="W43" s="20">
        <f t="shared" si="13"/>
        <v>10</v>
      </c>
      <c r="X43" s="20">
        <f t="shared" si="10"/>
        <v>10.0039</v>
      </c>
      <c r="Y43" s="20">
        <f t="shared" si="11"/>
        <v>43</v>
      </c>
      <c r="Z43" s="20" t="str">
        <f t="shared" si="12"/>
        <v>Moira</v>
      </c>
      <c r="AA43" s="20">
        <f t="shared" si="14"/>
        <v>17</v>
      </c>
    </row>
    <row r="44" spans="2:27" x14ac:dyDescent="0.35">
      <c r="B44" s="33">
        <v>40</v>
      </c>
      <c r="C44" s="32" t="s">
        <v>455</v>
      </c>
      <c r="D44" s="17">
        <v>126</v>
      </c>
      <c r="E44" s="17">
        <v>433</v>
      </c>
      <c r="F44" s="17">
        <v>1085</v>
      </c>
      <c r="G44" s="17">
        <f t="shared" si="4"/>
        <v>1644</v>
      </c>
      <c r="I44" s="32" t="s">
        <v>455</v>
      </c>
      <c r="J44" s="18">
        <f t="shared" si="5"/>
        <v>7.664233576642336</v>
      </c>
      <c r="K44" s="18">
        <f t="shared" si="5"/>
        <v>26.338199513381994</v>
      </c>
      <c r="L44" s="18">
        <f t="shared" si="5"/>
        <v>65.997566909975674</v>
      </c>
      <c r="M44" s="17">
        <f t="shared" si="5"/>
        <v>100</v>
      </c>
      <c r="O44" s="32" t="s">
        <v>455</v>
      </c>
      <c r="P44" s="18">
        <f t="shared" si="6"/>
        <v>1.074672693931511</v>
      </c>
      <c r="Q44" s="18">
        <f t="shared" si="7"/>
        <v>1.9493089632197362</v>
      </c>
      <c r="R44" s="18">
        <f t="shared" si="8"/>
        <v>1.6859606868153212</v>
      </c>
      <c r="S44" s="18">
        <f t="shared" si="9"/>
        <v>1.6725589439682582</v>
      </c>
      <c r="V44" s="33">
        <v>40</v>
      </c>
      <c r="W44" s="20">
        <f t="shared" si="13"/>
        <v>126</v>
      </c>
      <c r="X44" s="20">
        <f t="shared" si="10"/>
        <v>126.004</v>
      </c>
      <c r="Y44" s="20">
        <f t="shared" si="11"/>
        <v>15</v>
      </c>
      <c r="Z44" s="20" t="str">
        <f t="shared" si="12"/>
        <v>Warrnambool</v>
      </c>
      <c r="AA44" s="20">
        <f t="shared" si="14"/>
        <v>12</v>
      </c>
    </row>
    <row r="45" spans="2:27" x14ac:dyDescent="0.35">
      <c r="B45" s="33">
        <v>41</v>
      </c>
      <c r="C45" s="32" t="s">
        <v>416</v>
      </c>
      <c r="D45" s="17"/>
      <c r="E45" s="17">
        <v>9</v>
      </c>
      <c r="F45" s="17">
        <v>42</v>
      </c>
      <c r="G45" s="17">
        <f t="shared" si="4"/>
        <v>51</v>
      </c>
      <c r="I45" s="32" t="s">
        <v>416</v>
      </c>
      <c r="J45" s="18">
        <f t="shared" si="5"/>
        <v>0</v>
      </c>
      <c r="K45" s="18">
        <f t="shared" si="5"/>
        <v>17.647058823529413</v>
      </c>
      <c r="L45" s="18">
        <f t="shared" si="5"/>
        <v>82.35294117647058</v>
      </c>
      <c r="M45" s="17">
        <f t="shared" si="5"/>
        <v>100</v>
      </c>
      <c r="O45" s="32" t="s">
        <v>416</v>
      </c>
      <c r="P45" s="18">
        <f t="shared" si="6"/>
        <v>0</v>
      </c>
      <c r="Q45" s="18">
        <f t="shared" si="7"/>
        <v>4.0516814478008374E-2</v>
      </c>
      <c r="R45" s="18">
        <f t="shared" si="8"/>
        <v>6.5262994328335017E-2</v>
      </c>
      <c r="S45" s="18">
        <f t="shared" si="9"/>
        <v>5.1885952641351062E-2</v>
      </c>
      <c r="V45" s="33">
        <v>41</v>
      </c>
      <c r="W45" s="20">
        <f t="shared" si="13"/>
        <v>0</v>
      </c>
      <c r="X45" s="20">
        <f t="shared" si="10"/>
        <v>4.1000000000000003E-3</v>
      </c>
      <c r="Y45" s="20">
        <f t="shared" si="11"/>
        <v>70</v>
      </c>
      <c r="Z45" s="20" t="str">
        <f t="shared" si="12"/>
        <v>Mornington Peninsula</v>
      </c>
      <c r="AA45" s="20">
        <f t="shared" si="14"/>
        <v>12</v>
      </c>
    </row>
    <row r="46" spans="2:27" x14ac:dyDescent="0.35">
      <c r="B46" s="33">
        <v>42</v>
      </c>
      <c r="C46" s="32" t="s">
        <v>456</v>
      </c>
      <c r="D46" s="17">
        <v>134</v>
      </c>
      <c r="E46" s="17">
        <v>393</v>
      </c>
      <c r="F46" s="17">
        <v>1111</v>
      </c>
      <c r="G46" s="17">
        <f t="shared" si="4"/>
        <v>1638</v>
      </c>
      <c r="I46" s="32" t="s">
        <v>456</v>
      </c>
      <c r="J46" s="18">
        <f t="shared" si="5"/>
        <v>8.1807081807081801</v>
      </c>
      <c r="K46" s="18">
        <f t="shared" si="5"/>
        <v>23.992673992673993</v>
      </c>
      <c r="L46" s="18">
        <f t="shared" si="5"/>
        <v>67.826617826617834</v>
      </c>
      <c r="M46" s="17">
        <f t="shared" si="5"/>
        <v>100</v>
      </c>
      <c r="O46" s="32" t="s">
        <v>456</v>
      </c>
      <c r="P46" s="18">
        <f t="shared" si="6"/>
        <v>1.1429058808477972</v>
      </c>
      <c r="Q46" s="18">
        <f t="shared" si="7"/>
        <v>1.7692342322063657</v>
      </c>
      <c r="R46" s="18">
        <f t="shared" si="8"/>
        <v>1.7263615880661953</v>
      </c>
      <c r="S46" s="18">
        <f t="shared" si="9"/>
        <v>1.666454714245746</v>
      </c>
      <c r="V46" s="33">
        <v>42</v>
      </c>
      <c r="W46" s="20">
        <f t="shared" si="13"/>
        <v>134</v>
      </c>
      <c r="X46" s="20">
        <f t="shared" si="10"/>
        <v>134.0042</v>
      </c>
      <c r="Y46" s="20">
        <f t="shared" si="11"/>
        <v>14</v>
      </c>
      <c r="Z46" s="20" t="str">
        <f t="shared" si="12"/>
        <v>Wellington</v>
      </c>
      <c r="AA46" s="20">
        <f t="shared" si="14"/>
        <v>10</v>
      </c>
    </row>
    <row r="47" spans="2:27" x14ac:dyDescent="0.35">
      <c r="B47" s="33">
        <v>43</v>
      </c>
      <c r="C47" s="32" t="s">
        <v>457</v>
      </c>
      <c r="D47" s="17">
        <v>88</v>
      </c>
      <c r="E47" s="17">
        <v>214</v>
      </c>
      <c r="F47" s="17">
        <v>363</v>
      </c>
      <c r="G47" s="17">
        <f t="shared" si="4"/>
        <v>665</v>
      </c>
      <c r="I47" s="32" t="s">
        <v>457</v>
      </c>
      <c r="J47" s="18">
        <f t="shared" si="5"/>
        <v>13.233082706766917</v>
      </c>
      <c r="K47" s="18">
        <f t="shared" si="5"/>
        <v>32.180451127819545</v>
      </c>
      <c r="L47" s="18">
        <f t="shared" si="5"/>
        <v>54.58646616541354</v>
      </c>
      <c r="M47" s="17">
        <f t="shared" si="5"/>
        <v>100</v>
      </c>
      <c r="O47" s="32" t="s">
        <v>457</v>
      </c>
      <c r="P47" s="18">
        <f t="shared" si="6"/>
        <v>0.75056505607915047</v>
      </c>
      <c r="Q47" s="18">
        <f t="shared" si="7"/>
        <v>0.96339981092153237</v>
      </c>
      <c r="R47" s="18">
        <f t="shared" si="8"/>
        <v>0.56405873669489548</v>
      </c>
      <c r="S47" s="18">
        <f t="shared" si="9"/>
        <v>0.67655212757840122</v>
      </c>
      <c r="V47" s="33">
        <v>43</v>
      </c>
      <c r="W47" s="20">
        <f t="shared" si="13"/>
        <v>88</v>
      </c>
      <c r="X47" s="20">
        <f t="shared" si="10"/>
        <v>88.004300000000001</v>
      </c>
      <c r="Y47" s="20">
        <f t="shared" si="11"/>
        <v>19</v>
      </c>
      <c r="Z47" s="20" t="str">
        <f t="shared" si="12"/>
        <v>Macedon Ranges</v>
      </c>
      <c r="AA47" s="20">
        <f t="shared" si="14"/>
        <v>10</v>
      </c>
    </row>
    <row r="48" spans="2:27" x14ac:dyDescent="0.35">
      <c r="B48" s="33">
        <v>44</v>
      </c>
      <c r="C48" s="32" t="s">
        <v>458</v>
      </c>
      <c r="D48" s="17">
        <v>143</v>
      </c>
      <c r="E48" s="17">
        <v>1026</v>
      </c>
      <c r="F48" s="17">
        <v>7504</v>
      </c>
      <c r="G48" s="17">
        <f t="shared" si="4"/>
        <v>8673</v>
      </c>
      <c r="I48" s="32" t="s">
        <v>458</v>
      </c>
      <c r="J48" s="18">
        <f t="shared" si="5"/>
        <v>1.6487951112648451</v>
      </c>
      <c r="K48" s="18">
        <f t="shared" si="5"/>
        <v>11.829816672431685</v>
      </c>
      <c r="L48" s="18">
        <f t="shared" si="5"/>
        <v>86.521388216303478</v>
      </c>
      <c r="M48" s="17">
        <f t="shared" si="5"/>
        <v>100</v>
      </c>
      <c r="O48" s="32" t="s">
        <v>458</v>
      </c>
      <c r="P48" s="18">
        <f t="shared" si="6"/>
        <v>1.2196682161286194</v>
      </c>
      <c r="Q48" s="18">
        <f t="shared" si="7"/>
        <v>4.6189168504929548</v>
      </c>
      <c r="R48" s="18">
        <f t="shared" si="8"/>
        <v>11.66032165332919</v>
      </c>
      <c r="S48" s="18">
        <f t="shared" si="9"/>
        <v>8.8236640638909378</v>
      </c>
      <c r="V48" s="33">
        <v>44</v>
      </c>
      <c r="W48" s="20">
        <f t="shared" si="13"/>
        <v>143</v>
      </c>
      <c r="X48" s="20">
        <f t="shared" si="10"/>
        <v>143.0044</v>
      </c>
      <c r="Y48" s="20">
        <f t="shared" si="11"/>
        <v>13</v>
      </c>
      <c r="Z48" s="20" t="str">
        <f t="shared" si="12"/>
        <v>Nillumbik</v>
      </c>
      <c r="AA48" s="20">
        <f t="shared" si="14"/>
        <v>9</v>
      </c>
    </row>
    <row r="49" spans="2:27" x14ac:dyDescent="0.35">
      <c r="B49" s="33">
        <v>45</v>
      </c>
      <c r="C49" s="32" t="s">
        <v>417</v>
      </c>
      <c r="D49" s="17">
        <v>507</v>
      </c>
      <c r="E49" s="17">
        <v>1117</v>
      </c>
      <c r="F49" s="17">
        <v>2045</v>
      </c>
      <c r="G49" s="17">
        <f t="shared" si="4"/>
        <v>3669</v>
      </c>
      <c r="I49" s="32" t="s">
        <v>417</v>
      </c>
      <c r="J49" s="18">
        <f t="shared" si="5"/>
        <v>13.818479149632051</v>
      </c>
      <c r="K49" s="18">
        <f t="shared" si="5"/>
        <v>30.444262741891524</v>
      </c>
      <c r="L49" s="18">
        <f t="shared" si="5"/>
        <v>55.737258108476425</v>
      </c>
      <c r="M49" s="17">
        <f t="shared" si="5"/>
        <v>100</v>
      </c>
      <c r="O49" s="32" t="s">
        <v>417</v>
      </c>
      <c r="P49" s="18">
        <f t="shared" si="6"/>
        <v>4.3242782208196511</v>
      </c>
      <c r="Q49" s="18">
        <f t="shared" si="7"/>
        <v>5.0285868635483721</v>
      </c>
      <c r="R49" s="18">
        <f t="shared" si="8"/>
        <v>3.1776862714629788</v>
      </c>
      <c r="S49" s="18">
        <f t="shared" si="9"/>
        <v>3.7327364753160208</v>
      </c>
      <c r="V49" s="33">
        <v>45</v>
      </c>
      <c r="W49" s="20">
        <f t="shared" si="13"/>
        <v>507</v>
      </c>
      <c r="X49" s="20">
        <f t="shared" si="10"/>
        <v>507.00450000000001</v>
      </c>
      <c r="Y49" s="20">
        <f t="shared" si="11"/>
        <v>7</v>
      </c>
      <c r="Z49" s="20" t="str">
        <f t="shared" si="12"/>
        <v>Ballarat</v>
      </c>
      <c r="AA49" s="20">
        <f t="shared" si="14"/>
        <v>8</v>
      </c>
    </row>
    <row r="50" spans="2:27" x14ac:dyDescent="0.35">
      <c r="B50" s="33">
        <v>46</v>
      </c>
      <c r="C50" s="32" t="s">
        <v>472</v>
      </c>
      <c r="D50" s="17">
        <v>106</v>
      </c>
      <c r="E50" s="17">
        <v>86</v>
      </c>
      <c r="F50" s="17">
        <v>289</v>
      </c>
      <c r="G50" s="17">
        <f t="shared" si="4"/>
        <v>481</v>
      </c>
      <c r="I50" s="32" t="s">
        <v>472</v>
      </c>
      <c r="J50" s="18">
        <f t="shared" si="5"/>
        <v>22.03742203742204</v>
      </c>
      <c r="K50" s="18">
        <f t="shared" si="5"/>
        <v>17.879417879417879</v>
      </c>
      <c r="L50" s="18">
        <f t="shared" si="5"/>
        <v>60.083160083160081</v>
      </c>
      <c r="M50" s="17">
        <f t="shared" si="5"/>
        <v>100</v>
      </c>
      <c r="O50" s="32" t="s">
        <v>472</v>
      </c>
      <c r="P50" s="18">
        <f t="shared" si="6"/>
        <v>0.9040897266407949</v>
      </c>
      <c r="Q50" s="18">
        <f t="shared" si="7"/>
        <v>0.38716067167874668</v>
      </c>
      <c r="R50" s="18">
        <f t="shared" si="8"/>
        <v>0.44907155621163858</v>
      </c>
      <c r="S50" s="18">
        <f t="shared" si="9"/>
        <v>0.48935574942136995</v>
      </c>
      <c r="V50" s="33">
        <v>46</v>
      </c>
      <c r="W50" s="20">
        <f t="shared" si="13"/>
        <v>106</v>
      </c>
      <c r="X50" s="20">
        <f t="shared" si="10"/>
        <v>106.0046</v>
      </c>
      <c r="Y50" s="20">
        <f t="shared" si="11"/>
        <v>17</v>
      </c>
      <c r="Z50" s="20" t="str">
        <f t="shared" si="12"/>
        <v>Bass Coast</v>
      </c>
      <c r="AA50" s="20">
        <f t="shared" si="14"/>
        <v>7</v>
      </c>
    </row>
    <row r="51" spans="2:27" x14ac:dyDescent="0.35">
      <c r="B51" s="33">
        <v>47</v>
      </c>
      <c r="C51" s="32" t="s">
        <v>418</v>
      </c>
      <c r="D51" s="17">
        <v>23</v>
      </c>
      <c r="E51" s="17">
        <v>151</v>
      </c>
      <c r="F51" s="17">
        <v>370</v>
      </c>
      <c r="G51" s="17">
        <f t="shared" si="4"/>
        <v>544</v>
      </c>
      <c r="I51" s="32" t="s">
        <v>418</v>
      </c>
      <c r="J51" s="18">
        <f t="shared" si="5"/>
        <v>4.2279411764705888</v>
      </c>
      <c r="K51" s="18">
        <f t="shared" si="5"/>
        <v>27.757352941176471</v>
      </c>
      <c r="L51" s="18">
        <f t="shared" si="5"/>
        <v>68.014705882352942</v>
      </c>
      <c r="M51" s="17">
        <f t="shared" si="5"/>
        <v>100</v>
      </c>
      <c r="O51" s="32" t="s">
        <v>418</v>
      </c>
      <c r="P51" s="18">
        <f t="shared" si="6"/>
        <v>0.19617041238432342</v>
      </c>
      <c r="Q51" s="18">
        <f t="shared" si="7"/>
        <v>0.6797821095754738</v>
      </c>
      <c r="R51" s="18">
        <f t="shared" si="8"/>
        <v>0.57493590241628467</v>
      </c>
      <c r="S51" s="18">
        <f t="shared" si="9"/>
        <v>0.55345016150774473</v>
      </c>
      <c r="V51" s="33">
        <v>47</v>
      </c>
      <c r="W51" s="20">
        <f t="shared" si="13"/>
        <v>23</v>
      </c>
      <c r="X51" s="20">
        <f t="shared" si="10"/>
        <v>23.0047</v>
      </c>
      <c r="Y51" s="20">
        <f t="shared" si="11"/>
        <v>37</v>
      </c>
      <c r="Z51" s="20" t="str">
        <f t="shared" si="12"/>
        <v>Latrobe</v>
      </c>
      <c r="AA51" s="20">
        <f t="shared" si="14"/>
        <v>6</v>
      </c>
    </row>
    <row r="52" spans="2:27" x14ac:dyDescent="0.35">
      <c r="B52" s="33">
        <v>48</v>
      </c>
      <c r="C52" s="32" t="s">
        <v>419</v>
      </c>
      <c r="D52" s="17">
        <v>17</v>
      </c>
      <c r="E52" s="17">
        <v>39</v>
      </c>
      <c r="F52" s="17">
        <v>87</v>
      </c>
      <c r="G52" s="17">
        <f t="shared" si="4"/>
        <v>143</v>
      </c>
      <c r="I52" s="32" t="s">
        <v>419</v>
      </c>
      <c r="J52" s="18">
        <f t="shared" si="5"/>
        <v>11.888111888111888</v>
      </c>
      <c r="K52" s="18">
        <f t="shared" si="5"/>
        <v>27.27272727272727</v>
      </c>
      <c r="L52" s="18">
        <f t="shared" si="5"/>
        <v>60.839160839160847</v>
      </c>
      <c r="M52" s="17">
        <f t="shared" si="5"/>
        <v>100</v>
      </c>
      <c r="O52" s="32" t="s">
        <v>419</v>
      </c>
      <c r="P52" s="18">
        <f t="shared" si="6"/>
        <v>0.14499552219710862</v>
      </c>
      <c r="Q52" s="18">
        <f t="shared" si="7"/>
        <v>0.17557286273803629</v>
      </c>
      <c r="R52" s="18">
        <f t="shared" si="8"/>
        <v>0.13518763110869395</v>
      </c>
      <c r="S52" s="18">
        <f t="shared" si="9"/>
        <v>0.14548414171986673</v>
      </c>
      <c r="V52" s="33">
        <v>48</v>
      </c>
      <c r="W52" s="20">
        <f t="shared" si="13"/>
        <v>17</v>
      </c>
      <c r="X52" s="20">
        <f t="shared" si="10"/>
        <v>17.004799999999999</v>
      </c>
      <c r="Y52" s="20">
        <f t="shared" si="11"/>
        <v>39</v>
      </c>
      <c r="Z52" s="20" t="str">
        <f t="shared" si="12"/>
        <v>Surf Coast</v>
      </c>
      <c r="AA52" s="20">
        <f t="shared" si="14"/>
        <v>2.5</v>
      </c>
    </row>
    <row r="53" spans="2:27" x14ac:dyDescent="0.35">
      <c r="B53" s="33">
        <v>49</v>
      </c>
      <c r="C53" s="32" t="s">
        <v>459</v>
      </c>
      <c r="D53" s="17">
        <v>85</v>
      </c>
      <c r="E53" s="17">
        <v>747</v>
      </c>
      <c r="F53" s="17">
        <v>4112</v>
      </c>
      <c r="G53" s="17">
        <f t="shared" si="4"/>
        <v>4944</v>
      </c>
      <c r="I53" s="32" t="s">
        <v>459</v>
      </c>
      <c r="J53" s="18">
        <f t="shared" si="5"/>
        <v>1.7192556634304208</v>
      </c>
      <c r="K53" s="18">
        <f t="shared" si="5"/>
        <v>15.109223300970873</v>
      </c>
      <c r="L53" s="18">
        <f t="shared" si="5"/>
        <v>83.171521035598701</v>
      </c>
      <c r="M53" s="17">
        <f t="shared" si="5"/>
        <v>100</v>
      </c>
      <c r="O53" s="32" t="s">
        <v>459</v>
      </c>
      <c r="P53" s="18">
        <f t="shared" si="6"/>
        <v>0.72497761098554303</v>
      </c>
      <c r="Q53" s="18">
        <f t="shared" si="7"/>
        <v>3.3628956016746954</v>
      </c>
      <c r="R53" s="18">
        <f t="shared" si="8"/>
        <v>6.3895579209074667</v>
      </c>
      <c r="S53" s="18">
        <f t="shared" si="9"/>
        <v>5.0298852913497978</v>
      </c>
      <c r="V53" s="33">
        <v>49</v>
      </c>
      <c r="W53" s="20">
        <f t="shared" si="13"/>
        <v>85</v>
      </c>
      <c r="X53" s="20">
        <f t="shared" si="10"/>
        <v>85.004900000000006</v>
      </c>
      <c r="Y53" s="20">
        <f t="shared" si="11"/>
        <v>20</v>
      </c>
      <c r="Z53" s="20" t="str">
        <f t="shared" si="12"/>
        <v>Queenscliffe (B)</v>
      </c>
      <c r="AA53" s="20">
        <f t="shared" si="14"/>
        <v>2.5</v>
      </c>
    </row>
    <row r="54" spans="2:27" x14ac:dyDescent="0.35">
      <c r="B54" s="33">
        <v>50</v>
      </c>
      <c r="C54" s="32" t="s">
        <v>460</v>
      </c>
      <c r="D54" s="17">
        <v>70</v>
      </c>
      <c r="E54" s="17">
        <v>371</v>
      </c>
      <c r="F54" s="17">
        <v>832</v>
      </c>
      <c r="G54" s="17">
        <f t="shared" si="4"/>
        <v>1273</v>
      </c>
      <c r="I54" s="32" t="s">
        <v>460</v>
      </c>
      <c r="J54" s="18">
        <f t="shared" si="5"/>
        <v>5.4988216810683426</v>
      </c>
      <c r="K54" s="18">
        <f t="shared" si="5"/>
        <v>29.143754909662217</v>
      </c>
      <c r="L54" s="18">
        <f t="shared" si="5"/>
        <v>65.357423409269444</v>
      </c>
      <c r="M54" s="17">
        <f t="shared" si="5"/>
        <v>100</v>
      </c>
      <c r="O54" s="32" t="s">
        <v>460</v>
      </c>
      <c r="P54" s="18">
        <f t="shared" si="6"/>
        <v>0.59704038551750604</v>
      </c>
      <c r="Q54" s="18">
        <f t="shared" si="7"/>
        <v>1.6701931301490118</v>
      </c>
      <c r="R54" s="18">
        <f t="shared" si="8"/>
        <v>1.2928288400279697</v>
      </c>
      <c r="S54" s="18">
        <f t="shared" si="9"/>
        <v>1.2951140727929393</v>
      </c>
      <c r="V54" s="33">
        <v>50</v>
      </c>
      <c r="W54" s="20">
        <f t="shared" si="13"/>
        <v>70</v>
      </c>
      <c r="X54" s="20">
        <f t="shared" si="10"/>
        <v>70.004999999999995</v>
      </c>
      <c r="Y54" s="20">
        <f t="shared" si="11"/>
        <v>21</v>
      </c>
      <c r="Z54" s="20" t="str">
        <f t="shared" si="12"/>
        <v>Northern Grampians</v>
      </c>
      <c r="AA54" s="20">
        <f t="shared" si="14"/>
        <v>2.5</v>
      </c>
    </row>
    <row r="55" spans="2:27" x14ac:dyDescent="0.35">
      <c r="B55" s="33">
        <v>51</v>
      </c>
      <c r="C55" s="32" t="s">
        <v>420</v>
      </c>
      <c r="D55" s="17">
        <v>2.5</v>
      </c>
      <c r="E55" s="17">
        <v>34</v>
      </c>
      <c r="F55" s="17">
        <v>283</v>
      </c>
      <c r="G55" s="17">
        <f t="shared" si="4"/>
        <v>319.5</v>
      </c>
      <c r="I55" s="32" t="s">
        <v>420</v>
      </c>
      <c r="J55" s="18">
        <f t="shared" si="5"/>
        <v>0.78247261345852892</v>
      </c>
      <c r="K55" s="18">
        <f t="shared" si="5"/>
        <v>10.641627543035993</v>
      </c>
      <c r="L55" s="18">
        <f t="shared" si="5"/>
        <v>88.575899843505482</v>
      </c>
      <c r="M55" s="17">
        <f t="shared" si="5"/>
        <v>100</v>
      </c>
      <c r="O55" s="32" t="s">
        <v>420</v>
      </c>
      <c r="P55" s="18">
        <f t="shared" si="6"/>
        <v>2.1322870911339501E-2</v>
      </c>
      <c r="Q55" s="18">
        <f t="shared" si="7"/>
        <v>0.15306352136136495</v>
      </c>
      <c r="R55" s="18">
        <f t="shared" si="8"/>
        <v>0.4397482713075907</v>
      </c>
      <c r="S55" s="18">
        <f t="shared" si="9"/>
        <v>0.32505023272375816</v>
      </c>
      <c r="V55" s="33">
        <v>51</v>
      </c>
      <c r="W55" s="20">
        <f t="shared" si="13"/>
        <v>2.5</v>
      </c>
      <c r="X55" s="20">
        <f t="shared" si="10"/>
        <v>2.5051000000000001</v>
      </c>
      <c r="Y55" s="20">
        <f t="shared" si="11"/>
        <v>53</v>
      </c>
      <c r="Z55" s="20" t="str">
        <f t="shared" si="12"/>
        <v>Moyne</v>
      </c>
      <c r="AA55" s="20">
        <f t="shared" si="14"/>
        <v>2.5</v>
      </c>
    </row>
    <row r="56" spans="2:27" x14ac:dyDescent="0.35">
      <c r="B56" s="33">
        <v>52</v>
      </c>
      <c r="C56" s="32" t="s">
        <v>461</v>
      </c>
      <c r="D56" s="17">
        <v>213</v>
      </c>
      <c r="E56" s="17">
        <v>645</v>
      </c>
      <c r="F56" s="17">
        <v>1899</v>
      </c>
      <c r="G56" s="17">
        <f t="shared" si="4"/>
        <v>2757</v>
      </c>
      <c r="I56" s="32" t="s">
        <v>461</v>
      </c>
      <c r="J56" s="18">
        <f t="shared" si="5"/>
        <v>7.7257889009793264</v>
      </c>
      <c r="K56" s="18">
        <f t="shared" si="5"/>
        <v>23.394994559303591</v>
      </c>
      <c r="L56" s="18">
        <f t="shared" si="5"/>
        <v>68.879216539717078</v>
      </c>
      <c r="M56" s="17">
        <f t="shared" si="5"/>
        <v>100</v>
      </c>
      <c r="O56" s="32" t="s">
        <v>461</v>
      </c>
      <c r="P56" s="18">
        <f t="shared" si="6"/>
        <v>1.8167086016461256</v>
      </c>
      <c r="Q56" s="18">
        <f t="shared" si="7"/>
        <v>2.9037050375906004</v>
      </c>
      <c r="R56" s="18">
        <f t="shared" si="8"/>
        <v>2.9508196721311477</v>
      </c>
      <c r="S56" s="18">
        <f t="shared" si="9"/>
        <v>2.8048935574942138</v>
      </c>
      <c r="V56" s="33">
        <v>52</v>
      </c>
      <c r="W56" s="20">
        <f t="shared" si="13"/>
        <v>213</v>
      </c>
      <c r="X56" s="20">
        <f t="shared" si="10"/>
        <v>213.0052</v>
      </c>
      <c r="Y56" s="20">
        <f t="shared" si="11"/>
        <v>11</v>
      </c>
      <c r="Z56" s="20" t="str">
        <f t="shared" si="12"/>
        <v>Mount Alexander</v>
      </c>
      <c r="AA56" s="20">
        <f t="shared" si="14"/>
        <v>2.5</v>
      </c>
    </row>
    <row r="57" spans="2:27" x14ac:dyDescent="0.35">
      <c r="B57" s="33">
        <v>53</v>
      </c>
      <c r="C57" s="32" t="s">
        <v>421</v>
      </c>
      <c r="D57" s="17">
        <v>12</v>
      </c>
      <c r="E57" s="17">
        <v>147</v>
      </c>
      <c r="F57" s="17">
        <v>318</v>
      </c>
      <c r="G57" s="17">
        <f t="shared" si="4"/>
        <v>477</v>
      </c>
      <c r="I57" s="32" t="s">
        <v>421</v>
      </c>
      <c r="J57" s="18">
        <f t="shared" si="5"/>
        <v>2.5157232704402519</v>
      </c>
      <c r="K57" s="18">
        <f t="shared" si="5"/>
        <v>30.817610062893081</v>
      </c>
      <c r="L57" s="18">
        <f t="shared" si="5"/>
        <v>66.666666666666657</v>
      </c>
      <c r="M57" s="17">
        <f t="shared" si="5"/>
        <v>100</v>
      </c>
      <c r="O57" s="32" t="s">
        <v>421</v>
      </c>
      <c r="P57" s="18">
        <f t="shared" si="6"/>
        <v>0.10234978037442961</v>
      </c>
      <c r="Q57" s="18">
        <f t="shared" si="7"/>
        <v>0.66177463647413681</v>
      </c>
      <c r="R57" s="18">
        <f t="shared" si="8"/>
        <v>0.4941340999145365</v>
      </c>
      <c r="S57" s="18">
        <f t="shared" si="9"/>
        <v>0.48528626293969535</v>
      </c>
      <c r="V57" s="33">
        <v>53</v>
      </c>
      <c r="W57" s="20">
        <f t="shared" si="13"/>
        <v>12</v>
      </c>
      <c r="X57" s="20">
        <f t="shared" si="10"/>
        <v>12.0053</v>
      </c>
      <c r="Y57" s="20">
        <f t="shared" si="11"/>
        <v>41</v>
      </c>
      <c r="Z57" s="20" t="str">
        <f t="shared" si="12"/>
        <v>Moorabool</v>
      </c>
      <c r="AA57" s="20">
        <f t="shared" si="14"/>
        <v>2.5</v>
      </c>
    </row>
    <row r="58" spans="2:27" x14ac:dyDescent="0.35">
      <c r="B58" s="33">
        <v>54</v>
      </c>
      <c r="C58" s="32" t="s">
        <v>422</v>
      </c>
      <c r="D58" s="17">
        <v>2.5</v>
      </c>
      <c r="E58" s="17">
        <v>19</v>
      </c>
      <c r="F58" s="17">
        <v>11</v>
      </c>
      <c r="G58" s="17">
        <f t="shared" si="4"/>
        <v>32.5</v>
      </c>
      <c r="I58" s="32" t="s">
        <v>422</v>
      </c>
      <c r="J58" s="18">
        <f t="shared" si="5"/>
        <v>7.6923076923076925</v>
      </c>
      <c r="K58" s="18">
        <f t="shared" si="5"/>
        <v>58.461538461538467</v>
      </c>
      <c r="L58" s="18">
        <f t="shared" si="5"/>
        <v>33.846153846153847</v>
      </c>
      <c r="M58" s="17">
        <f t="shared" si="5"/>
        <v>100</v>
      </c>
      <c r="O58" s="32" t="s">
        <v>422</v>
      </c>
      <c r="P58" s="18">
        <f t="shared" si="6"/>
        <v>2.1322870911339501E-2</v>
      </c>
      <c r="Q58" s="18">
        <f t="shared" si="7"/>
        <v>8.553549723135101E-2</v>
      </c>
      <c r="R58" s="18">
        <f t="shared" si="8"/>
        <v>1.7092688990754411E-2</v>
      </c>
      <c r="S58" s="18">
        <f t="shared" si="9"/>
        <v>3.3064577663606078E-2</v>
      </c>
      <c r="V58" s="33">
        <v>54</v>
      </c>
      <c r="W58" s="20">
        <f t="shared" si="13"/>
        <v>2.5</v>
      </c>
      <c r="X58" s="20">
        <f t="shared" si="10"/>
        <v>2.5053999999999998</v>
      </c>
      <c r="Y58" s="20">
        <f t="shared" si="11"/>
        <v>52</v>
      </c>
      <c r="Z58" s="20" t="str">
        <f t="shared" si="12"/>
        <v>Horsham</v>
      </c>
      <c r="AA58" s="20">
        <f t="shared" si="14"/>
        <v>2.5</v>
      </c>
    </row>
    <row r="59" spans="2:27" x14ac:dyDescent="0.35">
      <c r="B59" s="33">
        <v>55</v>
      </c>
      <c r="C59" s="32" t="s">
        <v>423</v>
      </c>
      <c r="D59" s="17">
        <v>2.5</v>
      </c>
      <c r="E59" s="17">
        <v>14</v>
      </c>
      <c r="F59" s="17">
        <v>39</v>
      </c>
      <c r="G59" s="17">
        <f t="shared" si="4"/>
        <v>55.5</v>
      </c>
      <c r="I59" s="32" t="s">
        <v>423</v>
      </c>
      <c r="J59" s="18">
        <f t="shared" si="5"/>
        <v>4.5045045045045047</v>
      </c>
      <c r="K59" s="18">
        <f t="shared" si="5"/>
        <v>25.225225225225223</v>
      </c>
      <c r="L59" s="18">
        <f t="shared" si="5"/>
        <v>70.270270270270274</v>
      </c>
      <c r="M59" s="17">
        <f t="shared" si="5"/>
        <v>100</v>
      </c>
      <c r="O59" s="32" t="s">
        <v>423</v>
      </c>
      <c r="P59" s="18">
        <f t="shared" si="6"/>
        <v>2.1322870911339501E-2</v>
      </c>
      <c r="Q59" s="18">
        <f t="shared" si="7"/>
        <v>6.3026155854679689E-2</v>
      </c>
      <c r="R59" s="18">
        <f t="shared" si="8"/>
        <v>6.0601351876311091E-2</v>
      </c>
      <c r="S59" s="18">
        <f t="shared" si="9"/>
        <v>5.6464124933234987E-2</v>
      </c>
      <c r="V59" s="33">
        <v>55</v>
      </c>
      <c r="W59" s="20">
        <f t="shared" si="13"/>
        <v>2.5</v>
      </c>
      <c r="X59" s="20">
        <f t="shared" si="10"/>
        <v>2.5055000000000001</v>
      </c>
      <c r="Y59" s="20">
        <f t="shared" si="11"/>
        <v>51</v>
      </c>
      <c r="Z59" s="20" t="str">
        <f t="shared" si="12"/>
        <v>Campaspe</v>
      </c>
      <c r="AA59" s="20">
        <f t="shared" si="14"/>
        <v>2.5</v>
      </c>
    </row>
    <row r="60" spans="2:27" x14ac:dyDescent="0.35">
      <c r="B60" s="33">
        <v>56</v>
      </c>
      <c r="C60" s="32" t="s">
        <v>424</v>
      </c>
      <c r="D60" s="17"/>
      <c r="E60" s="17">
        <v>14</v>
      </c>
      <c r="F60" s="17">
        <v>8</v>
      </c>
      <c r="G60" s="17">
        <f t="shared" si="4"/>
        <v>22</v>
      </c>
      <c r="I60" s="32" t="s">
        <v>424</v>
      </c>
      <c r="J60" s="18">
        <f t="shared" si="5"/>
        <v>0</v>
      </c>
      <c r="K60" s="18">
        <f t="shared" si="5"/>
        <v>63.636363636363633</v>
      </c>
      <c r="L60" s="18">
        <f t="shared" si="5"/>
        <v>36.363636363636367</v>
      </c>
      <c r="M60" s="17">
        <f t="shared" si="5"/>
        <v>100</v>
      </c>
      <c r="O60" s="32" t="s">
        <v>424</v>
      </c>
      <c r="P60" s="18">
        <f t="shared" si="6"/>
        <v>0</v>
      </c>
      <c r="Q60" s="18">
        <f t="shared" si="7"/>
        <v>6.3026155854679689E-2</v>
      </c>
      <c r="R60" s="18">
        <f t="shared" si="8"/>
        <v>1.243104653873048E-2</v>
      </c>
      <c r="S60" s="18">
        <f t="shared" si="9"/>
        <v>2.2382175649210266E-2</v>
      </c>
      <c r="V60" s="33">
        <v>56</v>
      </c>
      <c r="W60" s="20">
        <f t="shared" si="13"/>
        <v>0</v>
      </c>
      <c r="X60" s="20">
        <f t="shared" si="10"/>
        <v>5.5999999999999999E-3</v>
      </c>
      <c r="Y60" s="20">
        <f t="shared" si="11"/>
        <v>69</v>
      </c>
      <c r="Z60" s="20" t="str">
        <f t="shared" si="12"/>
        <v>Buloke</v>
      </c>
      <c r="AA60" s="20">
        <f t="shared" si="14"/>
        <v>2.5</v>
      </c>
    </row>
    <row r="61" spans="2:27" x14ac:dyDescent="0.35">
      <c r="B61" s="33">
        <v>57</v>
      </c>
      <c r="C61" s="32" t="s">
        <v>425</v>
      </c>
      <c r="D61" s="17">
        <v>9</v>
      </c>
      <c r="E61" s="17">
        <v>45</v>
      </c>
      <c r="F61" s="17">
        <v>34</v>
      </c>
      <c r="G61" s="17">
        <f t="shared" si="4"/>
        <v>88</v>
      </c>
      <c r="I61" s="32" t="s">
        <v>425</v>
      </c>
      <c r="J61" s="18">
        <f t="shared" si="5"/>
        <v>10.227272727272728</v>
      </c>
      <c r="K61" s="18">
        <f t="shared" si="5"/>
        <v>51.136363636363633</v>
      </c>
      <c r="L61" s="18">
        <f t="shared" si="5"/>
        <v>38.636363636363633</v>
      </c>
      <c r="M61" s="17">
        <f t="shared" si="5"/>
        <v>100</v>
      </c>
      <c r="O61" s="32" t="s">
        <v>425</v>
      </c>
      <c r="P61" s="18">
        <f t="shared" si="6"/>
        <v>7.6762335280822214E-2</v>
      </c>
      <c r="Q61" s="18">
        <f t="shared" si="7"/>
        <v>0.20258407239004189</v>
      </c>
      <c r="R61" s="18">
        <f t="shared" si="8"/>
        <v>5.2831947789604539E-2</v>
      </c>
      <c r="S61" s="18">
        <f t="shared" si="9"/>
        <v>8.9528702596841064E-2</v>
      </c>
      <c r="V61" s="33">
        <v>57</v>
      </c>
      <c r="W61" s="20">
        <f t="shared" si="13"/>
        <v>9</v>
      </c>
      <c r="X61" s="20">
        <f t="shared" si="10"/>
        <v>9.0056999999999992</v>
      </c>
      <c r="Y61" s="20">
        <f t="shared" si="11"/>
        <v>44</v>
      </c>
      <c r="Z61" s="20" t="str">
        <f t="shared" si="12"/>
        <v>Benalla</v>
      </c>
      <c r="AA61" s="20">
        <f t="shared" si="14"/>
        <v>2.5</v>
      </c>
    </row>
    <row r="62" spans="2:27" x14ac:dyDescent="0.35">
      <c r="B62" s="33">
        <v>58</v>
      </c>
      <c r="C62" s="32" t="s">
        <v>426</v>
      </c>
      <c r="D62" s="17">
        <v>2.5</v>
      </c>
      <c r="E62" s="17">
        <v>17</v>
      </c>
      <c r="F62" s="17">
        <v>57</v>
      </c>
      <c r="G62" s="17">
        <f t="shared" si="4"/>
        <v>76.5</v>
      </c>
      <c r="I62" s="32" t="s">
        <v>426</v>
      </c>
      <c r="J62" s="18">
        <f t="shared" si="5"/>
        <v>3.2679738562091507</v>
      </c>
      <c r="K62" s="18">
        <f t="shared" si="5"/>
        <v>22.222222222222221</v>
      </c>
      <c r="L62" s="18">
        <f t="shared" si="5"/>
        <v>74.509803921568633</v>
      </c>
      <c r="M62" s="17">
        <f t="shared" si="5"/>
        <v>100</v>
      </c>
      <c r="O62" s="32" t="s">
        <v>426</v>
      </c>
      <c r="P62" s="18">
        <f t="shared" si="6"/>
        <v>2.1322870911339501E-2</v>
      </c>
      <c r="Q62" s="18">
        <f t="shared" si="7"/>
        <v>7.6531760680682473E-2</v>
      </c>
      <c r="R62" s="18">
        <f t="shared" si="8"/>
        <v>8.857120658845466E-2</v>
      </c>
      <c r="S62" s="18">
        <f t="shared" si="9"/>
        <v>7.7828928962026603E-2</v>
      </c>
      <c r="V62" s="33">
        <v>58</v>
      </c>
      <c r="W62" s="20">
        <f t="shared" si="13"/>
        <v>2.5</v>
      </c>
      <c r="X62" s="20">
        <f t="shared" si="10"/>
        <v>2.5057999999999998</v>
      </c>
      <c r="Y62" s="20">
        <f t="shared" si="11"/>
        <v>50</v>
      </c>
      <c r="Z62" s="20" t="str">
        <f t="shared" si="12"/>
        <v>Baw Baw</v>
      </c>
      <c r="AA62" s="20">
        <f t="shared" si="14"/>
        <v>2.5</v>
      </c>
    </row>
    <row r="63" spans="2:27" x14ac:dyDescent="0.35">
      <c r="B63" s="33">
        <v>59</v>
      </c>
      <c r="C63" s="32" t="s">
        <v>462</v>
      </c>
      <c r="D63" s="17">
        <v>43</v>
      </c>
      <c r="E63" s="17">
        <v>488</v>
      </c>
      <c r="F63" s="17">
        <v>1323</v>
      </c>
      <c r="G63" s="17">
        <f t="shared" si="4"/>
        <v>1854</v>
      </c>
      <c r="I63" s="32" t="s">
        <v>462</v>
      </c>
      <c r="J63" s="18">
        <f t="shared" si="5"/>
        <v>2.319309600862999</v>
      </c>
      <c r="K63" s="18">
        <f t="shared" si="5"/>
        <v>26.321467098166128</v>
      </c>
      <c r="L63" s="18">
        <f t="shared" si="5"/>
        <v>71.359223300970882</v>
      </c>
      <c r="M63" s="17">
        <f t="shared" si="5"/>
        <v>100</v>
      </c>
      <c r="O63" s="32" t="s">
        <v>462</v>
      </c>
      <c r="P63" s="18">
        <f t="shared" si="6"/>
        <v>0.36675337967503946</v>
      </c>
      <c r="Q63" s="18">
        <f t="shared" si="7"/>
        <v>2.1969117183631206</v>
      </c>
      <c r="R63" s="18">
        <f t="shared" si="8"/>
        <v>2.0557843213425531</v>
      </c>
      <c r="S63" s="18">
        <f t="shared" si="9"/>
        <v>1.8862069842561742</v>
      </c>
      <c r="V63" s="33">
        <v>59</v>
      </c>
      <c r="W63" s="20">
        <f t="shared" si="13"/>
        <v>43</v>
      </c>
      <c r="X63" s="20">
        <f t="shared" si="10"/>
        <v>43.005899999999997</v>
      </c>
      <c r="Y63" s="20">
        <f t="shared" si="11"/>
        <v>30</v>
      </c>
      <c r="Z63" s="20" t="str">
        <f t="shared" si="12"/>
        <v>Ararat</v>
      </c>
      <c r="AA63" s="20">
        <f t="shared" si="14"/>
        <v>2.5</v>
      </c>
    </row>
    <row r="64" spans="2:27" x14ac:dyDescent="0.35">
      <c r="B64" s="33">
        <v>60</v>
      </c>
      <c r="C64" s="32" t="s">
        <v>427</v>
      </c>
      <c r="D64" s="17"/>
      <c r="E64" s="17">
        <v>5</v>
      </c>
      <c r="F64" s="17">
        <v>2.5</v>
      </c>
      <c r="G64" s="17">
        <f t="shared" si="4"/>
        <v>7.5</v>
      </c>
      <c r="I64" s="32" t="s">
        <v>427</v>
      </c>
      <c r="J64" s="18">
        <f t="shared" si="5"/>
        <v>0</v>
      </c>
      <c r="K64" s="18">
        <f t="shared" si="5"/>
        <v>66.666666666666657</v>
      </c>
      <c r="L64" s="18">
        <f t="shared" si="5"/>
        <v>33.333333333333329</v>
      </c>
      <c r="M64" s="17">
        <f t="shared" si="5"/>
        <v>100</v>
      </c>
      <c r="O64" s="32" t="s">
        <v>427</v>
      </c>
      <c r="P64" s="18">
        <f t="shared" si="6"/>
        <v>0</v>
      </c>
      <c r="Q64" s="18">
        <f t="shared" si="7"/>
        <v>2.2509341376671318E-2</v>
      </c>
      <c r="R64" s="18">
        <f t="shared" si="8"/>
        <v>3.8847020433532753E-3</v>
      </c>
      <c r="S64" s="18">
        <f t="shared" si="9"/>
        <v>7.6302871531398631E-3</v>
      </c>
      <c r="V64" s="33">
        <v>60</v>
      </c>
      <c r="W64" s="20">
        <f t="shared" si="13"/>
        <v>0</v>
      </c>
      <c r="X64" s="20">
        <f t="shared" si="10"/>
        <v>6.0000000000000001E-3</v>
      </c>
      <c r="Y64" s="20">
        <f t="shared" si="11"/>
        <v>68</v>
      </c>
      <c r="Z64" s="20" t="str">
        <f t="shared" si="12"/>
        <v>Alpine</v>
      </c>
      <c r="AA64" s="20">
        <f t="shared" si="14"/>
        <v>2.5</v>
      </c>
    </row>
    <row r="65" spans="2:27" x14ac:dyDescent="0.35">
      <c r="B65" s="33">
        <v>61</v>
      </c>
      <c r="C65" s="32" t="s">
        <v>396</v>
      </c>
      <c r="D65" s="17">
        <v>2.5</v>
      </c>
      <c r="E65" s="17">
        <v>2.5</v>
      </c>
      <c r="F65" s="17">
        <v>2.5</v>
      </c>
      <c r="G65" s="17">
        <f t="shared" si="4"/>
        <v>7.5</v>
      </c>
      <c r="I65" s="32" t="s">
        <v>396</v>
      </c>
      <c r="J65" s="18">
        <f t="shared" si="5"/>
        <v>33.333333333333329</v>
      </c>
      <c r="K65" s="18">
        <f t="shared" si="5"/>
        <v>33.333333333333329</v>
      </c>
      <c r="L65" s="18">
        <f t="shared" si="5"/>
        <v>33.333333333333329</v>
      </c>
      <c r="M65" s="17">
        <f t="shared" si="5"/>
        <v>100</v>
      </c>
      <c r="O65" s="32" t="s">
        <v>396</v>
      </c>
      <c r="P65" s="18">
        <f t="shared" si="6"/>
        <v>2.1322870911339501E-2</v>
      </c>
      <c r="Q65" s="18">
        <f t="shared" si="7"/>
        <v>1.1254670688335659E-2</v>
      </c>
      <c r="R65" s="18">
        <f t="shared" si="8"/>
        <v>3.8847020433532753E-3</v>
      </c>
      <c r="S65" s="18">
        <f t="shared" si="9"/>
        <v>7.6302871531398631E-3</v>
      </c>
      <c r="V65" s="33">
        <v>61</v>
      </c>
      <c r="W65" s="20">
        <f t="shared" si="13"/>
        <v>2.5</v>
      </c>
      <c r="X65" s="20">
        <f t="shared" si="10"/>
        <v>2.5061</v>
      </c>
      <c r="Y65" s="20">
        <f t="shared" si="11"/>
        <v>49</v>
      </c>
      <c r="Z65" s="20" t="str">
        <f t="shared" si="12"/>
        <v>Yarriambiack</v>
      </c>
      <c r="AA65" s="20">
        <f t="shared" si="14"/>
        <v>0</v>
      </c>
    </row>
    <row r="66" spans="2:27" x14ac:dyDescent="0.35">
      <c r="B66" s="33">
        <v>62</v>
      </c>
      <c r="C66" s="32" t="s">
        <v>428</v>
      </c>
      <c r="D66" s="17"/>
      <c r="E66" s="17">
        <v>23</v>
      </c>
      <c r="F66" s="17">
        <v>51</v>
      </c>
      <c r="G66" s="17">
        <f t="shared" si="4"/>
        <v>74</v>
      </c>
      <c r="I66" s="32" t="s">
        <v>428</v>
      </c>
      <c r="J66" s="18">
        <f t="shared" si="5"/>
        <v>0</v>
      </c>
      <c r="K66" s="18">
        <f t="shared" si="5"/>
        <v>31.081081081081081</v>
      </c>
      <c r="L66" s="18">
        <f t="shared" si="5"/>
        <v>68.918918918918919</v>
      </c>
      <c r="M66" s="17">
        <f t="shared" si="5"/>
        <v>100</v>
      </c>
      <c r="O66" s="32" t="s">
        <v>428</v>
      </c>
      <c r="P66" s="18">
        <f t="shared" si="6"/>
        <v>0</v>
      </c>
      <c r="Q66" s="18">
        <f t="shared" si="7"/>
        <v>0.10354297033268807</v>
      </c>
      <c r="R66" s="18">
        <f t="shared" si="8"/>
        <v>7.9247921684406808E-2</v>
      </c>
      <c r="S66" s="18">
        <f t="shared" si="9"/>
        <v>7.5285499910979978E-2</v>
      </c>
      <c r="V66" s="33">
        <v>62</v>
      </c>
      <c r="W66" s="20">
        <f t="shared" si="13"/>
        <v>0</v>
      </c>
      <c r="X66" s="20">
        <f t="shared" si="10"/>
        <v>6.2000000000000006E-3</v>
      </c>
      <c r="Y66" s="20">
        <f t="shared" si="11"/>
        <v>67</v>
      </c>
      <c r="Z66" s="20" t="str">
        <f t="shared" si="12"/>
        <v>West Wimmera</v>
      </c>
      <c r="AA66" s="20">
        <f t="shared" si="14"/>
        <v>0</v>
      </c>
    </row>
    <row r="67" spans="2:27" x14ac:dyDescent="0.35">
      <c r="B67" s="33">
        <v>63</v>
      </c>
      <c r="C67" s="32" t="s">
        <v>429</v>
      </c>
      <c r="D67" s="17"/>
      <c r="E67" s="17">
        <v>17</v>
      </c>
      <c r="F67" s="17">
        <v>46</v>
      </c>
      <c r="G67" s="17">
        <f t="shared" si="4"/>
        <v>63</v>
      </c>
      <c r="I67" s="32" t="s">
        <v>429</v>
      </c>
      <c r="J67" s="18">
        <f t="shared" si="5"/>
        <v>0</v>
      </c>
      <c r="K67" s="18">
        <f t="shared" si="5"/>
        <v>26.984126984126984</v>
      </c>
      <c r="L67" s="18">
        <f t="shared" si="5"/>
        <v>73.015873015873012</v>
      </c>
      <c r="M67" s="17">
        <f t="shared" si="5"/>
        <v>100</v>
      </c>
      <c r="O67" s="32" t="s">
        <v>429</v>
      </c>
      <c r="P67" s="18">
        <f t="shared" si="6"/>
        <v>0</v>
      </c>
      <c r="Q67" s="18">
        <f t="shared" si="7"/>
        <v>7.6531760680682473E-2</v>
      </c>
      <c r="R67" s="18">
        <f t="shared" si="8"/>
        <v>7.1478517597700256E-2</v>
      </c>
      <c r="S67" s="18">
        <f t="shared" si="9"/>
        <v>6.4094412086374855E-2</v>
      </c>
      <c r="V67" s="33">
        <v>63</v>
      </c>
      <c r="W67" s="20">
        <f t="shared" si="13"/>
        <v>0</v>
      </c>
      <c r="X67" s="20">
        <f t="shared" si="10"/>
        <v>6.3E-3</v>
      </c>
      <c r="Y67" s="20">
        <f t="shared" si="11"/>
        <v>66</v>
      </c>
      <c r="Z67" s="20" t="str">
        <f t="shared" si="12"/>
        <v>Wangaratta</v>
      </c>
      <c r="AA67" s="20">
        <f t="shared" si="14"/>
        <v>0</v>
      </c>
    </row>
    <row r="68" spans="2:27" x14ac:dyDescent="0.35">
      <c r="B68" s="33">
        <v>64</v>
      </c>
      <c r="C68" s="32" t="s">
        <v>463</v>
      </c>
      <c r="D68" s="17">
        <v>26</v>
      </c>
      <c r="E68" s="17">
        <v>340</v>
      </c>
      <c r="F68" s="17">
        <v>1249</v>
      </c>
      <c r="G68" s="17">
        <f t="shared" si="4"/>
        <v>1615</v>
      </c>
      <c r="I68" s="32" t="s">
        <v>463</v>
      </c>
      <c r="J68" s="18">
        <f t="shared" si="5"/>
        <v>1.609907120743034</v>
      </c>
      <c r="K68" s="18">
        <f t="shared" si="5"/>
        <v>21.052631578947366</v>
      </c>
      <c r="L68" s="18">
        <f t="shared" si="5"/>
        <v>77.337461300309599</v>
      </c>
      <c r="M68" s="17">
        <f t="shared" si="5"/>
        <v>100</v>
      </c>
      <c r="O68" s="32" t="s">
        <v>463</v>
      </c>
      <c r="P68" s="18">
        <f t="shared" si="6"/>
        <v>0.22175785747793084</v>
      </c>
      <c r="Q68" s="18">
        <f t="shared" si="7"/>
        <v>1.5306352136136496</v>
      </c>
      <c r="R68" s="18">
        <f t="shared" si="8"/>
        <v>1.9407971408592961</v>
      </c>
      <c r="S68" s="18">
        <f t="shared" si="9"/>
        <v>1.6430551669761171</v>
      </c>
      <c r="V68" s="33">
        <v>64</v>
      </c>
      <c r="W68" s="20">
        <f t="shared" si="13"/>
        <v>26</v>
      </c>
      <c r="X68" s="20">
        <f t="shared" si="10"/>
        <v>26.006399999999999</v>
      </c>
      <c r="Y68" s="20">
        <f t="shared" si="11"/>
        <v>34</v>
      </c>
      <c r="Z68" s="20" t="str">
        <f t="shared" si="12"/>
        <v>Towong</v>
      </c>
      <c r="AA68" s="20">
        <f t="shared" si="14"/>
        <v>0</v>
      </c>
    </row>
    <row r="69" spans="2:27" x14ac:dyDescent="0.35">
      <c r="B69" s="33">
        <v>65</v>
      </c>
      <c r="C69" s="32" t="s">
        <v>430</v>
      </c>
      <c r="D69" s="17"/>
      <c r="E69" s="17">
        <v>7</v>
      </c>
      <c r="F69" s="17">
        <v>22</v>
      </c>
      <c r="G69" s="17">
        <f t="shared" si="4"/>
        <v>29</v>
      </c>
      <c r="I69" s="32" t="s">
        <v>430</v>
      </c>
      <c r="J69" s="18">
        <f t="shared" si="5"/>
        <v>0</v>
      </c>
      <c r="K69" s="18">
        <f t="shared" si="5"/>
        <v>24.137931034482758</v>
      </c>
      <c r="L69" s="18">
        <f t="shared" si="5"/>
        <v>75.862068965517238</v>
      </c>
      <c r="M69" s="17">
        <f t="shared" si="5"/>
        <v>100</v>
      </c>
      <c r="O69" s="32" t="s">
        <v>430</v>
      </c>
      <c r="P69" s="18">
        <f t="shared" si="6"/>
        <v>0</v>
      </c>
      <c r="Q69" s="18">
        <f t="shared" si="7"/>
        <v>3.1513077927339844E-2</v>
      </c>
      <c r="R69" s="18">
        <f t="shared" si="8"/>
        <v>3.4185377981508822E-2</v>
      </c>
      <c r="S69" s="18">
        <f t="shared" si="9"/>
        <v>2.9503776992140802E-2</v>
      </c>
      <c r="V69" s="33">
        <v>65</v>
      </c>
      <c r="W69" s="20">
        <f t="shared" ref="W69:W83" si="15">VLOOKUP($V69,$B$5:$G$83,2+$V$3)</f>
        <v>0</v>
      </c>
      <c r="X69" s="20">
        <f t="shared" si="10"/>
        <v>6.5000000000000006E-3</v>
      </c>
      <c r="Y69" s="20">
        <f t="shared" si="11"/>
        <v>65</v>
      </c>
      <c r="Z69" s="20" t="str">
        <f t="shared" si="12"/>
        <v>Strathbogie</v>
      </c>
      <c r="AA69" s="20">
        <f t="shared" ref="AA69:AA83" si="16">VLOOKUP(MATCH(V69,Y$5:Y$83,0),$B$5:$G$83,2+$V$3)</f>
        <v>0</v>
      </c>
    </row>
    <row r="70" spans="2:27" x14ac:dyDescent="0.35">
      <c r="B70" s="33">
        <v>66</v>
      </c>
      <c r="C70" s="32" t="s">
        <v>431</v>
      </c>
      <c r="D70" s="17">
        <v>2.5</v>
      </c>
      <c r="E70" s="17">
        <v>31</v>
      </c>
      <c r="F70" s="17">
        <v>48</v>
      </c>
      <c r="G70" s="17">
        <f t="shared" ref="G70:G83" si="17">SUM(D70:F70)</f>
        <v>81.5</v>
      </c>
      <c r="I70" s="32" t="s">
        <v>431</v>
      </c>
      <c r="J70" s="18">
        <f t="shared" ref="J70:J84" si="18">D70/$G70*100</f>
        <v>3.0674846625766872</v>
      </c>
      <c r="K70" s="18">
        <f t="shared" ref="K70:K84" si="19">E70/$G70*100</f>
        <v>38.036809815950924</v>
      </c>
      <c r="L70" s="18">
        <f t="shared" ref="L70:L84" si="20">F70/$G70*100</f>
        <v>58.895705521472394</v>
      </c>
      <c r="M70" s="17">
        <f t="shared" ref="M70:M84" si="21">G70/$G70*100</f>
        <v>100</v>
      </c>
      <c r="O70" s="32" t="s">
        <v>431</v>
      </c>
      <c r="P70" s="18">
        <f t="shared" ref="P70:P84" si="22">D70/D$84*100</f>
        <v>2.1322870911339501E-2</v>
      </c>
      <c r="Q70" s="18">
        <f t="shared" ref="Q70:Q84" si="23">E70/E$84*100</f>
        <v>0.13955791653536218</v>
      </c>
      <c r="R70" s="18">
        <f t="shared" ref="R70:R84" si="24">F70/F$84*100</f>
        <v>7.4586279232382868E-2</v>
      </c>
      <c r="S70" s="18">
        <f t="shared" ref="S70:S84" si="25">G70/G$84*100</f>
        <v>8.2915787064119839E-2</v>
      </c>
      <c r="V70" s="33">
        <v>66</v>
      </c>
      <c r="W70" s="20">
        <f t="shared" si="15"/>
        <v>2.5</v>
      </c>
      <c r="X70" s="20">
        <f t="shared" ref="X70:X83" si="26">W70+0.0001*V70</f>
        <v>2.5066000000000002</v>
      </c>
      <c r="Y70" s="20">
        <f t="shared" ref="Y70:Y83" si="27">RANK(X70,X$5:X$83)</f>
        <v>48</v>
      </c>
      <c r="Z70" s="20" t="str">
        <f t="shared" ref="Z70:Z83" si="28">VLOOKUP(MATCH(V70,Y$5:Y$83,0),$B$5:$G$83,2)</f>
        <v>Southern Grampians</v>
      </c>
      <c r="AA70" s="20">
        <f t="shared" si="16"/>
        <v>0</v>
      </c>
    </row>
    <row r="71" spans="2:27" x14ac:dyDescent="0.35">
      <c r="B71" s="33">
        <v>67</v>
      </c>
      <c r="C71" s="32" t="s">
        <v>473</v>
      </c>
      <c r="D71" s="17">
        <v>44</v>
      </c>
      <c r="E71" s="17">
        <v>31</v>
      </c>
      <c r="F71" s="17">
        <v>108</v>
      </c>
      <c r="G71" s="17">
        <f t="shared" si="17"/>
        <v>183</v>
      </c>
      <c r="I71" s="32" t="s">
        <v>473</v>
      </c>
      <c r="J71" s="18">
        <f t="shared" si="18"/>
        <v>24.043715846994534</v>
      </c>
      <c r="K71" s="18">
        <f t="shared" si="19"/>
        <v>16.939890710382514</v>
      </c>
      <c r="L71" s="18">
        <f t="shared" si="20"/>
        <v>59.016393442622949</v>
      </c>
      <c r="M71" s="17">
        <f t="shared" si="21"/>
        <v>100</v>
      </c>
      <c r="O71" s="32" t="s">
        <v>473</v>
      </c>
      <c r="P71" s="18">
        <f t="shared" si="22"/>
        <v>0.37528252803957524</v>
      </c>
      <c r="Q71" s="18">
        <f t="shared" si="23"/>
        <v>0.13955791653536218</v>
      </c>
      <c r="R71" s="18">
        <f t="shared" si="24"/>
        <v>0.16781912827286147</v>
      </c>
      <c r="S71" s="18">
        <f t="shared" si="25"/>
        <v>0.18617900653661268</v>
      </c>
      <c r="V71" s="33">
        <v>67</v>
      </c>
      <c r="W71" s="20">
        <f t="shared" si="15"/>
        <v>44</v>
      </c>
      <c r="X71" s="20">
        <f t="shared" si="26"/>
        <v>44.006700000000002</v>
      </c>
      <c r="Y71" s="20">
        <f t="shared" si="27"/>
        <v>29</v>
      </c>
      <c r="Z71" s="20" t="str">
        <f t="shared" si="28"/>
        <v>South Gippsland</v>
      </c>
      <c r="AA71" s="20">
        <f t="shared" si="16"/>
        <v>0</v>
      </c>
    </row>
    <row r="72" spans="2:27" x14ac:dyDescent="0.35">
      <c r="B72" s="33">
        <v>68</v>
      </c>
      <c r="C72" s="32" t="s">
        <v>432</v>
      </c>
      <c r="D72" s="17"/>
      <c r="E72" s="17">
        <v>2.5</v>
      </c>
      <c r="F72" s="17">
        <v>5</v>
      </c>
      <c r="G72" s="17">
        <f t="shared" si="17"/>
        <v>7.5</v>
      </c>
      <c r="I72" s="32" t="s">
        <v>432</v>
      </c>
      <c r="J72" s="18">
        <f t="shared" si="18"/>
        <v>0</v>
      </c>
      <c r="K72" s="18">
        <f t="shared" si="19"/>
        <v>33.333333333333329</v>
      </c>
      <c r="L72" s="18">
        <f t="shared" si="20"/>
        <v>66.666666666666657</v>
      </c>
      <c r="M72" s="17">
        <f t="shared" si="21"/>
        <v>100</v>
      </c>
      <c r="O72" s="32" t="s">
        <v>432</v>
      </c>
      <c r="P72" s="18">
        <f t="shared" si="22"/>
        <v>0</v>
      </c>
      <c r="Q72" s="18">
        <f t="shared" si="23"/>
        <v>1.1254670688335659E-2</v>
      </c>
      <c r="R72" s="18">
        <f t="shared" si="24"/>
        <v>7.7694040867065505E-3</v>
      </c>
      <c r="S72" s="18">
        <f t="shared" si="25"/>
        <v>7.6302871531398631E-3</v>
      </c>
      <c r="V72" s="33">
        <v>68</v>
      </c>
      <c r="W72" s="20">
        <f t="shared" si="15"/>
        <v>0</v>
      </c>
      <c r="X72" s="20">
        <f t="shared" si="26"/>
        <v>6.8000000000000005E-3</v>
      </c>
      <c r="Y72" s="20">
        <f t="shared" si="27"/>
        <v>64</v>
      </c>
      <c r="Z72" s="20" t="str">
        <f t="shared" si="28"/>
        <v>Pyrenees</v>
      </c>
      <c r="AA72" s="20">
        <f t="shared" si="16"/>
        <v>0</v>
      </c>
    </row>
    <row r="73" spans="2:27" x14ac:dyDescent="0.35">
      <c r="B73" s="33">
        <v>69</v>
      </c>
      <c r="C73" s="32" t="s">
        <v>474</v>
      </c>
      <c r="D73" s="17"/>
      <c r="E73" s="17">
        <v>30</v>
      </c>
      <c r="F73" s="17">
        <v>134</v>
      </c>
      <c r="G73" s="17">
        <f t="shared" si="17"/>
        <v>164</v>
      </c>
      <c r="I73" s="32" t="s">
        <v>474</v>
      </c>
      <c r="J73" s="18">
        <f t="shared" si="18"/>
        <v>0</v>
      </c>
      <c r="K73" s="18">
        <f t="shared" si="19"/>
        <v>18.292682926829269</v>
      </c>
      <c r="L73" s="18">
        <f t="shared" si="20"/>
        <v>81.707317073170728</v>
      </c>
      <c r="M73" s="17">
        <f t="shared" si="21"/>
        <v>100</v>
      </c>
      <c r="O73" s="32" t="s">
        <v>474</v>
      </c>
      <c r="P73" s="18">
        <f t="shared" si="22"/>
        <v>0</v>
      </c>
      <c r="Q73" s="18">
        <f t="shared" si="23"/>
        <v>0.13505604826002793</v>
      </c>
      <c r="R73" s="18">
        <f t="shared" si="24"/>
        <v>0.20822002952373553</v>
      </c>
      <c r="S73" s="18">
        <f t="shared" si="25"/>
        <v>0.16684894574865833</v>
      </c>
      <c r="V73" s="33">
        <v>69</v>
      </c>
      <c r="W73" s="20">
        <f t="shared" si="15"/>
        <v>0</v>
      </c>
      <c r="X73" s="20">
        <f t="shared" si="26"/>
        <v>6.9000000000000008E-3</v>
      </c>
      <c r="Y73" s="20">
        <f t="shared" si="27"/>
        <v>63</v>
      </c>
      <c r="Z73" s="20" t="str">
        <f t="shared" si="28"/>
        <v>Murrindindi</v>
      </c>
      <c r="AA73" s="20">
        <f t="shared" si="16"/>
        <v>0</v>
      </c>
    </row>
    <row r="74" spans="2:27" x14ac:dyDescent="0.35">
      <c r="B74" s="33">
        <v>70</v>
      </c>
      <c r="C74" s="32" t="s">
        <v>464</v>
      </c>
      <c r="D74" s="17">
        <v>12</v>
      </c>
      <c r="E74" s="17">
        <v>49</v>
      </c>
      <c r="F74" s="17">
        <v>190</v>
      </c>
      <c r="G74" s="17">
        <f t="shared" si="17"/>
        <v>251</v>
      </c>
      <c r="I74" s="32" t="s">
        <v>464</v>
      </c>
      <c r="J74" s="18">
        <f t="shared" si="18"/>
        <v>4.7808764940239046</v>
      </c>
      <c r="K74" s="18">
        <f t="shared" si="19"/>
        <v>19.52191235059761</v>
      </c>
      <c r="L74" s="18">
        <f t="shared" si="20"/>
        <v>75.697211155378483</v>
      </c>
      <c r="M74" s="17">
        <f t="shared" si="21"/>
        <v>100</v>
      </c>
      <c r="O74" s="32" t="s">
        <v>464</v>
      </c>
      <c r="P74" s="18">
        <f t="shared" si="22"/>
        <v>0.10234978037442961</v>
      </c>
      <c r="Q74" s="18">
        <f t="shared" si="23"/>
        <v>0.22059154549137891</v>
      </c>
      <c r="R74" s="18">
        <f t="shared" si="24"/>
        <v>0.2952373552948489</v>
      </c>
      <c r="S74" s="18">
        <f t="shared" si="25"/>
        <v>0.25536027672508077</v>
      </c>
      <c r="V74" s="33">
        <v>70</v>
      </c>
      <c r="W74" s="20">
        <f t="shared" si="15"/>
        <v>12</v>
      </c>
      <c r="X74" s="20">
        <f t="shared" si="26"/>
        <v>12.007</v>
      </c>
      <c r="Y74" s="20">
        <f t="shared" si="27"/>
        <v>40</v>
      </c>
      <c r="Z74" s="20" t="str">
        <f t="shared" si="28"/>
        <v>Mansfield</v>
      </c>
      <c r="AA74" s="20">
        <f t="shared" si="16"/>
        <v>0</v>
      </c>
    </row>
    <row r="75" spans="2:27" x14ac:dyDescent="0.35">
      <c r="B75" s="33">
        <v>71</v>
      </c>
      <c r="C75" s="32" t="s">
        <v>433</v>
      </c>
      <c r="D75" s="17">
        <v>10</v>
      </c>
      <c r="E75" s="17">
        <v>43</v>
      </c>
      <c r="F75" s="17">
        <v>146</v>
      </c>
      <c r="G75" s="17">
        <f t="shared" si="17"/>
        <v>199</v>
      </c>
      <c r="I75" s="32" t="s">
        <v>433</v>
      </c>
      <c r="J75" s="18">
        <f t="shared" si="18"/>
        <v>5.025125628140704</v>
      </c>
      <c r="K75" s="18">
        <f t="shared" si="19"/>
        <v>21.608040201005025</v>
      </c>
      <c r="L75" s="18">
        <f t="shared" si="20"/>
        <v>73.366834170854261</v>
      </c>
      <c r="M75" s="17">
        <f t="shared" si="21"/>
        <v>100</v>
      </c>
      <c r="O75" s="32" t="s">
        <v>433</v>
      </c>
      <c r="P75" s="18">
        <f t="shared" si="22"/>
        <v>8.5291483645358004E-2</v>
      </c>
      <c r="Q75" s="18">
        <f t="shared" si="23"/>
        <v>0.19358033583937334</v>
      </c>
      <c r="R75" s="18">
        <f t="shared" si="24"/>
        <v>0.22686659933183126</v>
      </c>
      <c r="S75" s="18">
        <f t="shared" si="25"/>
        <v>0.20245695246331102</v>
      </c>
      <c r="V75" s="33">
        <v>71</v>
      </c>
      <c r="W75" s="20">
        <f t="shared" si="15"/>
        <v>10</v>
      </c>
      <c r="X75" s="20">
        <f t="shared" si="26"/>
        <v>10.007099999999999</v>
      </c>
      <c r="Y75" s="20">
        <f t="shared" si="27"/>
        <v>42</v>
      </c>
      <c r="Z75" s="20" t="str">
        <f t="shared" si="28"/>
        <v>Loddon</v>
      </c>
      <c r="AA75" s="20">
        <f t="shared" si="16"/>
        <v>0</v>
      </c>
    </row>
    <row r="76" spans="2:27" x14ac:dyDescent="0.35">
      <c r="B76" s="33">
        <v>72</v>
      </c>
      <c r="C76" s="32" t="s">
        <v>434</v>
      </c>
      <c r="D76" s="17"/>
      <c r="E76" s="17">
        <v>2.5</v>
      </c>
      <c r="F76" s="17">
        <v>5</v>
      </c>
      <c r="G76" s="17">
        <f t="shared" si="17"/>
        <v>7.5</v>
      </c>
      <c r="I76" s="32" t="s">
        <v>434</v>
      </c>
      <c r="J76" s="18">
        <f t="shared" si="18"/>
        <v>0</v>
      </c>
      <c r="K76" s="18">
        <f t="shared" si="19"/>
        <v>33.333333333333329</v>
      </c>
      <c r="L76" s="18">
        <f t="shared" si="20"/>
        <v>66.666666666666657</v>
      </c>
      <c r="M76" s="17">
        <f t="shared" si="21"/>
        <v>100</v>
      </c>
      <c r="O76" s="32" t="s">
        <v>434</v>
      </c>
      <c r="P76" s="18">
        <f t="shared" si="22"/>
        <v>0</v>
      </c>
      <c r="Q76" s="18">
        <f t="shared" si="23"/>
        <v>1.1254670688335659E-2</v>
      </c>
      <c r="R76" s="18">
        <f t="shared" si="24"/>
        <v>7.7694040867065505E-3</v>
      </c>
      <c r="S76" s="18">
        <f t="shared" si="25"/>
        <v>7.6302871531398631E-3</v>
      </c>
      <c r="V76" s="33">
        <v>72</v>
      </c>
      <c r="W76" s="20">
        <f t="shared" si="15"/>
        <v>0</v>
      </c>
      <c r="X76" s="20">
        <f t="shared" si="26"/>
        <v>7.2000000000000007E-3</v>
      </c>
      <c r="Y76" s="20">
        <f t="shared" si="27"/>
        <v>62</v>
      </c>
      <c r="Z76" s="20" t="str">
        <f t="shared" si="28"/>
        <v>Indigo</v>
      </c>
      <c r="AA76" s="20">
        <f t="shared" si="16"/>
        <v>0</v>
      </c>
    </row>
    <row r="77" spans="2:27" x14ac:dyDescent="0.35">
      <c r="B77" s="33">
        <v>73</v>
      </c>
      <c r="C77" s="32" t="s">
        <v>465</v>
      </c>
      <c r="D77" s="17">
        <v>103</v>
      </c>
      <c r="E77" s="17">
        <v>726</v>
      </c>
      <c r="F77" s="17">
        <v>2522</v>
      </c>
      <c r="G77" s="17">
        <f t="shared" si="17"/>
        <v>3351</v>
      </c>
      <c r="I77" s="32" t="s">
        <v>465</v>
      </c>
      <c r="J77" s="18">
        <f t="shared" si="18"/>
        <v>3.0737093404953746</v>
      </c>
      <c r="K77" s="18">
        <f t="shared" si="19"/>
        <v>21.665174574753802</v>
      </c>
      <c r="L77" s="18">
        <f t="shared" si="20"/>
        <v>75.261116084750824</v>
      </c>
      <c r="M77" s="17">
        <f t="shared" si="21"/>
        <v>100</v>
      </c>
      <c r="O77" s="32" t="s">
        <v>465</v>
      </c>
      <c r="P77" s="18">
        <f t="shared" si="22"/>
        <v>0.87850228154718757</v>
      </c>
      <c r="Q77" s="18">
        <f t="shared" si="23"/>
        <v>3.2683563678926753</v>
      </c>
      <c r="R77" s="18">
        <f t="shared" si="24"/>
        <v>3.9188874213347837</v>
      </c>
      <c r="S77" s="18">
        <f t="shared" si="25"/>
        <v>3.4092123000228911</v>
      </c>
      <c r="V77" s="33">
        <v>73</v>
      </c>
      <c r="W77" s="20">
        <f t="shared" si="15"/>
        <v>103</v>
      </c>
      <c r="X77" s="20">
        <f t="shared" si="26"/>
        <v>103.0073</v>
      </c>
      <c r="Y77" s="20">
        <f t="shared" si="27"/>
        <v>18</v>
      </c>
      <c r="Z77" s="20" t="str">
        <f t="shared" si="28"/>
        <v>Hepburn</v>
      </c>
      <c r="AA77" s="20">
        <f t="shared" si="16"/>
        <v>0</v>
      </c>
    </row>
    <row r="78" spans="2:27" x14ac:dyDescent="0.35">
      <c r="B78" s="33">
        <v>74</v>
      </c>
      <c r="C78" s="32" t="s">
        <v>466</v>
      </c>
      <c r="D78" s="17">
        <v>713</v>
      </c>
      <c r="E78" s="17">
        <v>946</v>
      </c>
      <c r="F78" s="17">
        <v>3224</v>
      </c>
      <c r="G78" s="17">
        <f t="shared" si="17"/>
        <v>4883</v>
      </c>
      <c r="I78" s="32" t="s">
        <v>466</v>
      </c>
      <c r="J78" s="18">
        <f t="shared" si="18"/>
        <v>14.601679295515051</v>
      </c>
      <c r="K78" s="18">
        <f t="shared" si="19"/>
        <v>19.373336063895145</v>
      </c>
      <c r="L78" s="18">
        <f t="shared" si="20"/>
        <v>66.024984640589807</v>
      </c>
      <c r="M78" s="17">
        <f t="shared" si="21"/>
        <v>100</v>
      </c>
      <c r="O78" s="32" t="s">
        <v>466</v>
      </c>
      <c r="P78" s="18">
        <f t="shared" si="22"/>
        <v>6.081282783914026</v>
      </c>
      <c r="Q78" s="18">
        <f t="shared" si="23"/>
        <v>4.2587673884662136</v>
      </c>
      <c r="R78" s="18">
        <f t="shared" si="24"/>
        <v>5.0097117551083832</v>
      </c>
      <c r="S78" s="18">
        <f t="shared" si="25"/>
        <v>4.9678256225042601</v>
      </c>
      <c r="V78" s="33">
        <v>74</v>
      </c>
      <c r="W78" s="20">
        <f t="shared" si="15"/>
        <v>713</v>
      </c>
      <c r="X78" s="20">
        <f t="shared" si="26"/>
        <v>713.00739999999996</v>
      </c>
      <c r="Y78" s="20">
        <f t="shared" si="27"/>
        <v>6</v>
      </c>
      <c r="Z78" s="20" t="str">
        <f t="shared" si="28"/>
        <v>Golden Plains</v>
      </c>
      <c r="AA78" s="20">
        <f t="shared" si="16"/>
        <v>0</v>
      </c>
    </row>
    <row r="79" spans="2:27" x14ac:dyDescent="0.35">
      <c r="B79" s="33">
        <v>75</v>
      </c>
      <c r="C79" s="32" t="s">
        <v>475</v>
      </c>
      <c r="D79" s="17">
        <v>33</v>
      </c>
      <c r="E79" s="17">
        <v>59</v>
      </c>
      <c r="F79" s="17">
        <v>265</v>
      </c>
      <c r="G79" s="17">
        <f t="shared" si="17"/>
        <v>357</v>
      </c>
      <c r="I79" s="32" t="s">
        <v>475</v>
      </c>
      <c r="J79" s="18">
        <f t="shared" si="18"/>
        <v>9.2436974789915975</v>
      </c>
      <c r="K79" s="18">
        <f t="shared" si="19"/>
        <v>16.526610644257701</v>
      </c>
      <c r="L79" s="18">
        <f t="shared" si="20"/>
        <v>74.229691876750707</v>
      </c>
      <c r="M79" s="17">
        <f t="shared" si="21"/>
        <v>100</v>
      </c>
      <c r="O79" s="32" t="s">
        <v>475</v>
      </c>
      <c r="P79" s="18">
        <f t="shared" si="22"/>
        <v>0.28146189602968141</v>
      </c>
      <c r="Q79" s="18">
        <f t="shared" si="23"/>
        <v>0.26561022824472152</v>
      </c>
      <c r="R79" s="18">
        <f t="shared" si="24"/>
        <v>0.41177841659544717</v>
      </c>
      <c r="S79" s="18">
        <f t="shared" si="25"/>
        <v>0.36320166848945745</v>
      </c>
      <c r="V79" s="33">
        <v>75</v>
      </c>
      <c r="W79" s="20">
        <f t="shared" si="15"/>
        <v>33</v>
      </c>
      <c r="X79" s="20">
        <f t="shared" si="26"/>
        <v>33.0075</v>
      </c>
      <c r="Y79" s="20">
        <f t="shared" si="27"/>
        <v>32</v>
      </c>
      <c r="Z79" s="20" t="str">
        <f t="shared" si="28"/>
        <v>Glenelg</v>
      </c>
      <c r="AA79" s="20">
        <f t="shared" si="16"/>
        <v>0</v>
      </c>
    </row>
    <row r="80" spans="2:27" x14ac:dyDescent="0.35">
      <c r="B80" s="33">
        <v>76</v>
      </c>
      <c r="C80" s="32" t="s">
        <v>467</v>
      </c>
      <c r="D80" s="17">
        <v>1250</v>
      </c>
      <c r="E80" s="17">
        <v>2176</v>
      </c>
      <c r="F80" s="17">
        <v>7284</v>
      </c>
      <c r="G80" s="17">
        <f t="shared" si="17"/>
        <v>10710</v>
      </c>
      <c r="I80" s="32" t="s">
        <v>467</v>
      </c>
      <c r="J80" s="18">
        <f t="shared" si="18"/>
        <v>11.671335200746965</v>
      </c>
      <c r="K80" s="18">
        <f t="shared" si="19"/>
        <v>20.317460317460316</v>
      </c>
      <c r="L80" s="18">
        <f t="shared" si="20"/>
        <v>68.011204481792717</v>
      </c>
      <c r="M80" s="17">
        <f t="shared" si="21"/>
        <v>100</v>
      </c>
      <c r="O80" s="32" t="s">
        <v>467</v>
      </c>
      <c r="P80" s="18">
        <f t="shared" si="22"/>
        <v>10.661435455669752</v>
      </c>
      <c r="Q80" s="18">
        <f t="shared" si="23"/>
        <v>9.7960653671273565</v>
      </c>
      <c r="R80" s="18">
        <f t="shared" si="24"/>
        <v>11.318467873514102</v>
      </c>
      <c r="S80" s="18">
        <f t="shared" si="25"/>
        <v>10.896050054683725</v>
      </c>
      <c r="V80" s="33">
        <v>76</v>
      </c>
      <c r="W80" s="20">
        <f t="shared" si="15"/>
        <v>1250</v>
      </c>
      <c r="X80" s="20">
        <f t="shared" si="26"/>
        <v>1250.0075999999999</v>
      </c>
      <c r="Y80" s="20">
        <f t="shared" si="27"/>
        <v>4</v>
      </c>
      <c r="Z80" s="20" t="str">
        <f t="shared" si="28"/>
        <v>Gannawarra</v>
      </c>
      <c r="AA80" s="20">
        <f t="shared" si="16"/>
        <v>0</v>
      </c>
    </row>
    <row r="81" spans="2:27" x14ac:dyDescent="0.35">
      <c r="B81" s="33">
        <v>77</v>
      </c>
      <c r="C81" s="32" t="s">
        <v>468</v>
      </c>
      <c r="D81" s="17">
        <v>42</v>
      </c>
      <c r="E81" s="17">
        <v>342</v>
      </c>
      <c r="F81" s="17">
        <v>615</v>
      </c>
      <c r="G81" s="17">
        <f t="shared" si="17"/>
        <v>999</v>
      </c>
      <c r="I81" s="32" t="s">
        <v>468</v>
      </c>
      <c r="J81" s="18">
        <f t="shared" si="18"/>
        <v>4.2042042042042045</v>
      </c>
      <c r="K81" s="18">
        <f t="shared" si="19"/>
        <v>34.234234234234236</v>
      </c>
      <c r="L81" s="18">
        <f t="shared" si="20"/>
        <v>61.561561561561561</v>
      </c>
      <c r="M81" s="17">
        <f t="shared" si="21"/>
        <v>100</v>
      </c>
      <c r="O81" s="32" t="s">
        <v>468</v>
      </c>
      <c r="P81" s="18">
        <f t="shared" si="22"/>
        <v>0.35822423131050363</v>
      </c>
      <c r="Q81" s="18">
        <f t="shared" si="23"/>
        <v>1.5396389501643182</v>
      </c>
      <c r="R81" s="18">
        <f t="shared" si="24"/>
        <v>0.95563670266490564</v>
      </c>
      <c r="S81" s="18">
        <f t="shared" si="25"/>
        <v>1.0163542487982298</v>
      </c>
      <c r="V81" s="33">
        <v>77</v>
      </c>
      <c r="W81" s="20">
        <f t="shared" si="15"/>
        <v>42</v>
      </c>
      <c r="X81" s="20">
        <f t="shared" si="26"/>
        <v>42.0077</v>
      </c>
      <c r="Y81" s="20">
        <f t="shared" si="27"/>
        <v>31</v>
      </c>
      <c r="Z81" s="20" t="str">
        <f t="shared" si="28"/>
        <v>Corangamite</v>
      </c>
      <c r="AA81" s="20">
        <f t="shared" si="16"/>
        <v>0</v>
      </c>
    </row>
    <row r="82" spans="2:27" x14ac:dyDescent="0.35">
      <c r="B82" s="33">
        <v>78</v>
      </c>
      <c r="C82" s="32" t="s">
        <v>435</v>
      </c>
      <c r="D82" s="17">
        <v>56</v>
      </c>
      <c r="E82" s="17">
        <v>179</v>
      </c>
      <c r="F82" s="17">
        <v>161</v>
      </c>
      <c r="G82" s="17">
        <f t="shared" si="17"/>
        <v>396</v>
      </c>
      <c r="I82" s="32" t="s">
        <v>435</v>
      </c>
      <c r="J82" s="18">
        <f t="shared" si="18"/>
        <v>14.14141414141414</v>
      </c>
      <c r="K82" s="18">
        <f t="shared" si="19"/>
        <v>45.202020202020208</v>
      </c>
      <c r="L82" s="18">
        <f t="shared" si="20"/>
        <v>40.656565656565661</v>
      </c>
      <c r="M82" s="17">
        <f t="shared" si="21"/>
        <v>100</v>
      </c>
      <c r="O82" s="32" t="s">
        <v>435</v>
      </c>
      <c r="P82" s="18">
        <f t="shared" si="22"/>
        <v>0.47763230841400489</v>
      </c>
      <c r="Q82" s="18">
        <f t="shared" si="23"/>
        <v>0.80583442128483318</v>
      </c>
      <c r="R82" s="18">
        <f t="shared" si="24"/>
        <v>0.25017481159195093</v>
      </c>
      <c r="S82" s="18">
        <f t="shared" si="25"/>
        <v>0.4028791616857848</v>
      </c>
      <c r="V82" s="33">
        <v>78</v>
      </c>
      <c r="W82" s="20">
        <f t="shared" si="15"/>
        <v>56</v>
      </c>
      <c r="X82" s="20">
        <f t="shared" si="26"/>
        <v>56.007800000000003</v>
      </c>
      <c r="Y82" s="20">
        <f t="shared" si="27"/>
        <v>26</v>
      </c>
      <c r="Z82" s="20" t="str">
        <f t="shared" si="28"/>
        <v>Colac-Otway</v>
      </c>
      <c r="AA82" s="20">
        <f t="shared" si="16"/>
        <v>0</v>
      </c>
    </row>
    <row r="83" spans="2:27" x14ac:dyDescent="0.35">
      <c r="B83" s="33">
        <v>79</v>
      </c>
      <c r="C83" s="32" t="s">
        <v>436</v>
      </c>
      <c r="D83" s="17"/>
      <c r="E83" s="17">
        <v>7</v>
      </c>
      <c r="F83" s="17">
        <v>24</v>
      </c>
      <c r="G83" s="17">
        <f t="shared" si="17"/>
        <v>31</v>
      </c>
      <c r="I83" s="32" t="s">
        <v>436</v>
      </c>
      <c r="J83" s="18">
        <f t="shared" si="18"/>
        <v>0</v>
      </c>
      <c r="K83" s="18">
        <f t="shared" si="19"/>
        <v>22.58064516129032</v>
      </c>
      <c r="L83" s="18">
        <f t="shared" si="20"/>
        <v>77.41935483870968</v>
      </c>
      <c r="M83" s="17">
        <f t="shared" si="21"/>
        <v>100</v>
      </c>
      <c r="O83" s="32" t="s">
        <v>436</v>
      </c>
      <c r="P83" s="18">
        <f t="shared" si="22"/>
        <v>0</v>
      </c>
      <c r="Q83" s="18">
        <f t="shared" si="23"/>
        <v>3.1513077927339844E-2</v>
      </c>
      <c r="R83" s="18">
        <f t="shared" si="24"/>
        <v>3.7293139616191434E-2</v>
      </c>
      <c r="S83" s="18">
        <f t="shared" si="25"/>
        <v>3.1538520232978103E-2</v>
      </c>
      <c r="V83" s="33">
        <v>79</v>
      </c>
      <c r="W83" s="20">
        <f t="shared" si="15"/>
        <v>0</v>
      </c>
      <c r="X83" s="20">
        <f t="shared" si="26"/>
        <v>7.9000000000000008E-3</v>
      </c>
      <c r="Y83" s="20">
        <f t="shared" si="27"/>
        <v>61</v>
      </c>
      <c r="Z83" s="20" t="str">
        <f t="shared" si="28"/>
        <v>Central Goldfields</v>
      </c>
      <c r="AA83" s="20">
        <f t="shared" si="16"/>
        <v>0</v>
      </c>
    </row>
    <row r="84" spans="2:27" x14ac:dyDescent="0.35">
      <c r="B84" s="33">
        <v>80</v>
      </c>
      <c r="C84" s="22" t="s">
        <v>7</v>
      </c>
      <c r="D84" s="22">
        <f>SUM(D5:D83)</f>
        <v>11724.5</v>
      </c>
      <c r="E84" s="22">
        <f t="shared" ref="E84:G84" si="29">SUM(E5:E83)</f>
        <v>22213</v>
      </c>
      <c r="F84" s="22">
        <f t="shared" si="29"/>
        <v>64355</v>
      </c>
      <c r="G84" s="22">
        <f t="shared" si="29"/>
        <v>98292.5</v>
      </c>
      <c r="I84" s="22" t="s">
        <v>7</v>
      </c>
      <c r="J84" s="22">
        <f t="shared" si="18"/>
        <v>11.928173563598444</v>
      </c>
      <c r="K84" s="22">
        <f t="shared" si="19"/>
        <v>22.598875804359437</v>
      </c>
      <c r="L84" s="22">
        <f t="shared" si="20"/>
        <v>65.472950632042114</v>
      </c>
      <c r="M84" s="22">
        <f t="shared" si="21"/>
        <v>100</v>
      </c>
      <c r="O84" s="22" t="s">
        <v>7</v>
      </c>
      <c r="P84" s="22">
        <f t="shared" si="22"/>
        <v>100</v>
      </c>
      <c r="Q84" s="22">
        <f t="shared" si="23"/>
        <v>100</v>
      </c>
      <c r="R84" s="22">
        <f t="shared" si="24"/>
        <v>100</v>
      </c>
      <c r="S84" s="22">
        <f t="shared" si="25"/>
        <v>100</v>
      </c>
      <c r="V84" s="33">
        <v>80</v>
      </c>
      <c r="W84" s="20"/>
    </row>
    <row r="85" spans="2:27" x14ac:dyDescent="0.35">
      <c r="C85" s="5"/>
      <c r="I85" s="5"/>
      <c r="M85" s="5"/>
      <c r="O85" s="5"/>
    </row>
    <row r="86" spans="2:27" x14ac:dyDescent="0.35">
      <c r="C86" s="5"/>
      <c r="I86" s="5"/>
      <c r="M86" s="5"/>
      <c r="O86" s="5"/>
    </row>
    <row r="87" spans="2:27" x14ac:dyDescent="0.35">
      <c r="C87" s="5"/>
      <c r="I87" s="5"/>
      <c r="M87" s="5"/>
      <c r="O87" s="5"/>
    </row>
    <row r="88" spans="2:27" x14ac:dyDescent="0.35">
      <c r="C88" s="5"/>
      <c r="I88" s="5"/>
      <c r="M88" s="5"/>
      <c r="O88" s="5"/>
    </row>
    <row r="89" spans="2:27" x14ac:dyDescent="0.35">
      <c r="C89" s="5"/>
      <c r="I89" s="5"/>
      <c r="M89" s="5"/>
      <c r="O89" s="5"/>
    </row>
    <row r="90" spans="2:27" x14ac:dyDescent="0.35">
      <c r="C90" s="5"/>
      <c r="I90" s="5"/>
      <c r="M90" s="5"/>
      <c r="O90" s="5"/>
    </row>
    <row r="91" spans="2:27" x14ac:dyDescent="0.35">
      <c r="C91" s="5"/>
      <c r="I91" s="5"/>
      <c r="M91" s="5"/>
      <c r="O91" s="5"/>
    </row>
    <row r="92" spans="2:27" x14ac:dyDescent="0.35">
      <c r="C92" s="5"/>
      <c r="I92" s="5"/>
      <c r="M92" s="5"/>
      <c r="O92" s="5"/>
    </row>
    <row r="93" spans="2:27" x14ac:dyDescent="0.35">
      <c r="C93" s="5"/>
      <c r="I93" s="5"/>
      <c r="M93" s="5"/>
      <c r="O93" s="5"/>
    </row>
    <row r="94" spans="2:27" x14ac:dyDescent="0.35">
      <c r="C94" s="5"/>
      <c r="I94" s="5"/>
      <c r="M94" s="5"/>
      <c r="O94" s="5"/>
    </row>
    <row r="95" spans="2:27" x14ac:dyDescent="0.35">
      <c r="C95" s="5"/>
      <c r="I95" s="5"/>
      <c r="M95" s="5"/>
      <c r="O95" s="5"/>
    </row>
    <row r="96" spans="2:27" x14ac:dyDescent="0.35">
      <c r="C96" s="5"/>
      <c r="I96" s="5"/>
      <c r="M96" s="5"/>
      <c r="O96" s="5"/>
    </row>
    <row r="97" spans="3:15" x14ac:dyDescent="0.35">
      <c r="C97" s="5"/>
      <c r="I97" s="5"/>
      <c r="M97" s="5"/>
      <c r="O97" s="5"/>
    </row>
    <row r="98" spans="3:15" x14ac:dyDescent="0.35">
      <c r="C98" s="5"/>
      <c r="I98" s="5"/>
      <c r="M98" s="5"/>
      <c r="O98" s="5"/>
    </row>
    <row r="99" spans="3:15" x14ac:dyDescent="0.35">
      <c r="C99" s="5"/>
      <c r="I99" s="5"/>
      <c r="M99" s="5"/>
      <c r="O99" s="5"/>
    </row>
    <row r="100" spans="3:15" x14ac:dyDescent="0.35">
      <c r="C100" s="5"/>
      <c r="I100" s="5"/>
      <c r="M100" s="5"/>
      <c r="O100" s="5"/>
    </row>
    <row r="101" spans="3:15" x14ac:dyDescent="0.35">
      <c r="C101" s="5"/>
      <c r="I101" s="5"/>
      <c r="M101" s="5"/>
      <c r="O101" s="5"/>
    </row>
    <row r="102" spans="3:15" x14ac:dyDescent="0.35">
      <c r="C102" s="5"/>
      <c r="I102" s="5"/>
      <c r="M102" s="5"/>
      <c r="O102" s="5"/>
    </row>
    <row r="103" spans="3:15" x14ac:dyDescent="0.35">
      <c r="C103" s="5"/>
      <c r="I103" s="5"/>
      <c r="M103" s="5"/>
      <c r="O103" s="5"/>
    </row>
    <row r="104" spans="3:15" x14ac:dyDescent="0.35">
      <c r="C104" s="5"/>
      <c r="I104" s="5"/>
      <c r="M104" s="5"/>
      <c r="O104" s="5"/>
    </row>
    <row r="105" spans="3:15" x14ac:dyDescent="0.35">
      <c r="C105" s="5"/>
      <c r="I105" s="5"/>
      <c r="M105" s="5"/>
      <c r="O105" s="5"/>
    </row>
    <row r="106" spans="3:15" x14ac:dyDescent="0.35">
      <c r="C106" s="5"/>
      <c r="I106" s="5"/>
      <c r="M106" s="5"/>
      <c r="O106" s="5"/>
    </row>
    <row r="107" spans="3:15" x14ac:dyDescent="0.35">
      <c r="C107" s="5"/>
      <c r="I107" s="5"/>
      <c r="M107" s="5"/>
      <c r="O107" s="5"/>
    </row>
    <row r="108" spans="3:15" x14ac:dyDescent="0.35">
      <c r="C108" s="5"/>
      <c r="I108" s="5"/>
      <c r="M108" s="5"/>
      <c r="O108" s="5"/>
    </row>
    <row r="109" spans="3:15" x14ac:dyDescent="0.35">
      <c r="C109" s="5"/>
      <c r="I109" s="5"/>
      <c r="M109" s="5"/>
      <c r="O109" s="5"/>
    </row>
    <row r="110" spans="3:15" x14ac:dyDescent="0.35">
      <c r="C110" s="5"/>
      <c r="I110" s="5"/>
      <c r="M110" s="5"/>
      <c r="O110" s="5"/>
    </row>
    <row r="111" spans="3:15" x14ac:dyDescent="0.35">
      <c r="C111" s="5"/>
      <c r="I111" s="5"/>
      <c r="M111" s="5"/>
      <c r="O111" s="5"/>
    </row>
    <row r="112" spans="3:15" x14ac:dyDescent="0.35">
      <c r="C112" s="5"/>
      <c r="I112" s="5"/>
      <c r="M112" s="5"/>
      <c r="O112" s="5"/>
    </row>
    <row r="113" spans="3:15" x14ac:dyDescent="0.35">
      <c r="C113" s="5"/>
      <c r="I113" s="5"/>
      <c r="M113" s="5"/>
      <c r="O113" s="5"/>
    </row>
    <row r="114" spans="3:15" x14ac:dyDescent="0.35">
      <c r="C114" s="5"/>
      <c r="I114" s="5"/>
      <c r="M114" s="5"/>
      <c r="O114" s="5"/>
    </row>
    <row r="115" spans="3:15" x14ac:dyDescent="0.35">
      <c r="C115" s="5"/>
      <c r="I115" s="5"/>
      <c r="M115" s="5"/>
      <c r="O115" s="5"/>
    </row>
    <row r="116" spans="3:15" x14ac:dyDescent="0.35">
      <c r="C116" s="5"/>
      <c r="I116" s="5"/>
      <c r="M116" s="5"/>
      <c r="O116" s="5"/>
    </row>
    <row r="117" spans="3:15" x14ac:dyDescent="0.35">
      <c r="C117" s="5"/>
      <c r="I117" s="5"/>
      <c r="M117" s="5"/>
      <c r="O117" s="5"/>
    </row>
    <row r="118" spans="3:15" x14ac:dyDescent="0.35">
      <c r="C118" s="5"/>
      <c r="I118" s="5"/>
      <c r="M118" s="5"/>
      <c r="O118" s="5"/>
    </row>
    <row r="119" spans="3:15" x14ac:dyDescent="0.35">
      <c r="C119" s="5"/>
      <c r="I119" s="5"/>
      <c r="M119" s="5"/>
      <c r="O119" s="5"/>
    </row>
    <row r="120" spans="3:15" x14ac:dyDescent="0.35">
      <c r="C120" s="5"/>
      <c r="I120" s="5"/>
      <c r="M120" s="5"/>
      <c r="O120" s="5"/>
    </row>
    <row r="121" spans="3:15" x14ac:dyDescent="0.35">
      <c r="C121" s="5"/>
      <c r="I121" s="5"/>
      <c r="M121" s="5"/>
      <c r="O121" s="5"/>
    </row>
    <row r="122" spans="3:15" x14ac:dyDescent="0.35">
      <c r="C122" s="5"/>
      <c r="I122" s="5"/>
      <c r="M122" s="5"/>
      <c r="O122" s="5"/>
    </row>
    <row r="123" spans="3:15" x14ac:dyDescent="0.35">
      <c r="C123" s="5"/>
      <c r="I123" s="5"/>
      <c r="M123" s="5"/>
      <c r="O123" s="5"/>
    </row>
    <row r="124" spans="3:15" x14ac:dyDescent="0.35">
      <c r="C124" s="5"/>
      <c r="I124" s="5"/>
      <c r="M124" s="5"/>
      <c r="O124" s="5"/>
    </row>
    <row r="125" spans="3:15" x14ac:dyDescent="0.35">
      <c r="C125" s="5"/>
      <c r="I125" s="5"/>
      <c r="M125" s="5"/>
      <c r="O125" s="5"/>
    </row>
    <row r="126" spans="3:15" x14ac:dyDescent="0.35">
      <c r="C126" s="5"/>
      <c r="I126" s="5"/>
      <c r="M126" s="5"/>
      <c r="O126" s="5"/>
    </row>
    <row r="127" spans="3:15" x14ac:dyDescent="0.35">
      <c r="C127" s="5"/>
      <c r="I127" s="5"/>
      <c r="M127" s="5"/>
      <c r="O127" s="5"/>
    </row>
    <row r="128" spans="3:15" x14ac:dyDescent="0.35">
      <c r="C128" s="5"/>
      <c r="I128" s="5"/>
      <c r="M128" s="5"/>
      <c r="O128" s="5"/>
    </row>
    <row r="129" spans="3:15" x14ac:dyDescent="0.35">
      <c r="C129" s="5"/>
      <c r="I129" s="5"/>
      <c r="M129" s="5"/>
      <c r="O129" s="5"/>
    </row>
    <row r="130" spans="3:15" x14ac:dyDescent="0.35">
      <c r="C130" s="5"/>
      <c r="I130" s="5"/>
      <c r="M130" s="5"/>
      <c r="O130" s="5"/>
    </row>
    <row r="131" spans="3:15" x14ac:dyDescent="0.35">
      <c r="C131" s="5"/>
      <c r="I131" s="5"/>
      <c r="M131" s="5"/>
      <c r="O131" s="5"/>
    </row>
    <row r="132" spans="3:15" x14ac:dyDescent="0.35">
      <c r="C132" s="5"/>
      <c r="I132" s="5"/>
      <c r="M132" s="5"/>
      <c r="O132" s="5"/>
    </row>
    <row r="133" spans="3:15" x14ac:dyDescent="0.35">
      <c r="C133" s="5"/>
      <c r="I133" s="5"/>
      <c r="M133" s="5"/>
      <c r="O133" s="5"/>
    </row>
    <row r="134" spans="3:15" x14ac:dyDescent="0.35">
      <c r="C134" s="5"/>
      <c r="I134" s="5"/>
      <c r="M134" s="5"/>
      <c r="O134" s="5"/>
    </row>
    <row r="135" spans="3:15" x14ac:dyDescent="0.35">
      <c r="C135" s="5"/>
      <c r="I135" s="5"/>
      <c r="M135" s="5"/>
      <c r="O135" s="5"/>
    </row>
    <row r="136" spans="3:15" x14ac:dyDescent="0.35">
      <c r="C136" s="5"/>
      <c r="I136" s="5"/>
      <c r="M136" s="5"/>
      <c r="O136" s="5"/>
    </row>
    <row r="137" spans="3:15" x14ac:dyDescent="0.35">
      <c r="C137" s="5"/>
      <c r="I137" s="5"/>
      <c r="M137" s="5"/>
      <c r="O137" s="5"/>
    </row>
    <row r="138" spans="3:15" x14ac:dyDescent="0.35">
      <c r="C138" s="5"/>
      <c r="I138" s="5"/>
      <c r="M138" s="5"/>
      <c r="O138" s="5"/>
    </row>
    <row r="139" spans="3:15" x14ac:dyDescent="0.35">
      <c r="C139" s="5"/>
      <c r="I139" s="5"/>
      <c r="M139" s="5"/>
      <c r="O139" s="5"/>
    </row>
    <row r="140" spans="3:15" x14ac:dyDescent="0.35">
      <c r="C140" s="5"/>
      <c r="I140" s="5"/>
      <c r="M140" s="5"/>
      <c r="O140" s="5"/>
    </row>
    <row r="141" spans="3:15" x14ac:dyDescent="0.35">
      <c r="C141" s="5"/>
      <c r="I141" s="5"/>
      <c r="M141" s="5"/>
      <c r="O141" s="5"/>
    </row>
    <row r="142" spans="3:15" x14ac:dyDescent="0.35">
      <c r="C142" s="5"/>
      <c r="I142" s="5"/>
      <c r="M142" s="5"/>
      <c r="O142" s="5"/>
    </row>
    <row r="143" spans="3:15" x14ac:dyDescent="0.35">
      <c r="C143" s="5"/>
      <c r="I143" s="5"/>
      <c r="M143" s="5"/>
      <c r="O143" s="5"/>
    </row>
    <row r="144" spans="3:15" x14ac:dyDescent="0.35">
      <c r="C144" s="5"/>
      <c r="I144" s="5"/>
      <c r="M144" s="5"/>
      <c r="O144" s="5"/>
    </row>
    <row r="145" spans="3:15" x14ac:dyDescent="0.35">
      <c r="C145" s="5"/>
      <c r="I145" s="5"/>
      <c r="M145" s="5"/>
      <c r="O145" s="5"/>
    </row>
    <row r="146" spans="3:15" x14ac:dyDescent="0.35">
      <c r="C146" s="5"/>
      <c r="I146" s="5"/>
      <c r="M146" s="5"/>
      <c r="O146" s="5"/>
    </row>
    <row r="147" spans="3:15" x14ac:dyDescent="0.35">
      <c r="C147" s="5"/>
      <c r="I147" s="5"/>
      <c r="M147" s="5"/>
      <c r="O147" s="5"/>
    </row>
    <row r="148" spans="3:15" x14ac:dyDescent="0.35">
      <c r="C148" s="5"/>
      <c r="I148" s="5"/>
      <c r="M148" s="5"/>
      <c r="O148" s="5"/>
    </row>
    <row r="149" spans="3:15" x14ac:dyDescent="0.35">
      <c r="C149" s="5"/>
      <c r="I149" s="5"/>
      <c r="M149" s="5"/>
      <c r="O149" s="5"/>
    </row>
    <row r="150" spans="3:15" x14ac:dyDescent="0.35">
      <c r="C150" s="5"/>
      <c r="I150" s="5"/>
      <c r="M150" s="5"/>
      <c r="O150" s="5"/>
    </row>
    <row r="151" spans="3:15" x14ac:dyDescent="0.35">
      <c r="C151" s="5"/>
      <c r="I151" s="5"/>
      <c r="M151" s="5"/>
      <c r="O151" s="5"/>
    </row>
    <row r="152" spans="3:15" x14ac:dyDescent="0.35">
      <c r="C152" s="5"/>
      <c r="I152" s="5"/>
      <c r="M152" s="5"/>
      <c r="O152" s="5"/>
    </row>
    <row r="153" spans="3:15" x14ac:dyDescent="0.35">
      <c r="C153" s="5"/>
      <c r="I153" s="5"/>
      <c r="M153" s="5"/>
      <c r="O153" s="5"/>
    </row>
    <row r="154" spans="3:15" x14ac:dyDescent="0.35">
      <c r="C154" s="5"/>
      <c r="I154" s="5"/>
      <c r="M154" s="5"/>
      <c r="O154" s="5"/>
    </row>
    <row r="155" spans="3:15" x14ac:dyDescent="0.35">
      <c r="C155" s="5"/>
      <c r="I155" s="5"/>
      <c r="M155" s="5"/>
      <c r="O155" s="5"/>
    </row>
    <row r="156" spans="3:15" x14ac:dyDescent="0.35">
      <c r="C156" s="5"/>
      <c r="I156" s="5"/>
      <c r="M156" s="5"/>
      <c r="O156" s="5"/>
    </row>
    <row r="157" spans="3:15" x14ac:dyDescent="0.35">
      <c r="C157" s="5"/>
      <c r="I157" s="5"/>
      <c r="M157" s="5"/>
      <c r="O157" s="5"/>
    </row>
    <row r="158" spans="3:15" x14ac:dyDescent="0.35">
      <c r="C158" s="5"/>
      <c r="I158" s="5"/>
      <c r="M158" s="5"/>
      <c r="O158" s="5"/>
    </row>
    <row r="159" spans="3:15" x14ac:dyDescent="0.35">
      <c r="C159" s="5"/>
      <c r="I159" s="5"/>
      <c r="M159" s="5"/>
      <c r="O159" s="5"/>
    </row>
    <row r="160" spans="3:15" x14ac:dyDescent="0.35">
      <c r="C160" s="5"/>
      <c r="I160" s="5"/>
      <c r="M160" s="5"/>
      <c r="O160" s="5"/>
    </row>
    <row r="161" spans="3:15" x14ac:dyDescent="0.35">
      <c r="C161" s="5"/>
      <c r="I161" s="5"/>
      <c r="M161" s="5"/>
      <c r="O161" s="5"/>
    </row>
    <row r="162" spans="3:15" x14ac:dyDescent="0.35">
      <c r="C162" s="5"/>
      <c r="I162" s="5"/>
      <c r="M162" s="5"/>
      <c r="O162" s="5"/>
    </row>
    <row r="163" spans="3:15" x14ac:dyDescent="0.35">
      <c r="C163" s="5"/>
      <c r="I163" s="5"/>
      <c r="M163" s="5"/>
      <c r="O163" s="5"/>
    </row>
    <row r="164" spans="3:15" x14ac:dyDescent="0.35">
      <c r="C164" s="5"/>
      <c r="I164" s="5"/>
      <c r="M164" s="5"/>
      <c r="O164" s="5"/>
    </row>
    <row r="165" spans="3:15" x14ac:dyDescent="0.35">
      <c r="C165" s="5"/>
      <c r="I165" s="5"/>
      <c r="M165" s="5"/>
      <c r="O165" s="5"/>
    </row>
    <row r="166" spans="3:15" x14ac:dyDescent="0.35">
      <c r="C166" s="5"/>
      <c r="I166" s="5"/>
      <c r="M166" s="5"/>
      <c r="O166" s="5"/>
    </row>
    <row r="167" spans="3:15" x14ac:dyDescent="0.35">
      <c r="C167" s="5"/>
      <c r="I167" s="5"/>
      <c r="M167" s="5"/>
      <c r="O167" s="5"/>
    </row>
    <row r="168" spans="3:15" x14ac:dyDescent="0.35">
      <c r="C168" s="5"/>
      <c r="I168" s="5"/>
      <c r="M168" s="5"/>
      <c r="O168" s="5"/>
    </row>
    <row r="169" spans="3:15" x14ac:dyDescent="0.35">
      <c r="C169" s="5"/>
      <c r="I169" s="5"/>
      <c r="M169" s="5"/>
      <c r="O169" s="5"/>
    </row>
    <row r="170" spans="3:15" x14ac:dyDescent="0.35">
      <c r="C170" s="5"/>
      <c r="I170" s="5"/>
      <c r="M170" s="5"/>
      <c r="O170" s="5"/>
    </row>
    <row r="171" spans="3:15" x14ac:dyDescent="0.35">
      <c r="C171" s="5"/>
      <c r="I171" s="5"/>
      <c r="M171" s="5"/>
      <c r="O171" s="5"/>
    </row>
    <row r="172" spans="3:15" x14ac:dyDescent="0.35">
      <c r="C172" s="5"/>
      <c r="I172" s="5"/>
      <c r="M172" s="5"/>
      <c r="O172" s="5"/>
    </row>
    <row r="173" spans="3:15" x14ac:dyDescent="0.35">
      <c r="C173" s="5"/>
      <c r="I173" s="5"/>
      <c r="M173" s="5"/>
      <c r="O173" s="5"/>
    </row>
    <row r="174" spans="3:15" x14ac:dyDescent="0.35">
      <c r="C174" s="5"/>
      <c r="I174" s="5"/>
      <c r="M174" s="5"/>
      <c r="O174" s="5"/>
    </row>
    <row r="175" spans="3:15" x14ac:dyDescent="0.35">
      <c r="C175" s="5"/>
      <c r="I175" s="5"/>
      <c r="M175" s="5"/>
      <c r="O175" s="5"/>
    </row>
    <row r="176" spans="3:15" x14ac:dyDescent="0.35">
      <c r="C176" s="5"/>
      <c r="I176" s="5"/>
      <c r="M176" s="5"/>
      <c r="O176" s="5"/>
    </row>
    <row r="177" spans="3:15" x14ac:dyDescent="0.35">
      <c r="C177" s="5"/>
      <c r="I177" s="5"/>
      <c r="M177" s="5"/>
      <c r="O177" s="5"/>
    </row>
    <row r="178" spans="3:15" x14ac:dyDescent="0.35">
      <c r="C178" s="5"/>
      <c r="I178" s="5"/>
      <c r="M178" s="5"/>
      <c r="O178" s="5"/>
    </row>
    <row r="179" spans="3:15" x14ac:dyDescent="0.35">
      <c r="C179" s="5"/>
      <c r="I179" s="5"/>
      <c r="M179" s="5"/>
      <c r="O179" s="5"/>
    </row>
    <row r="180" spans="3:15" x14ac:dyDescent="0.35">
      <c r="C180" s="5"/>
      <c r="I180" s="5"/>
      <c r="M180" s="5"/>
      <c r="O180" s="5"/>
    </row>
    <row r="181" spans="3:15" x14ac:dyDescent="0.35">
      <c r="C181" s="5"/>
      <c r="I181" s="5"/>
      <c r="M181" s="5"/>
      <c r="O181" s="5"/>
    </row>
    <row r="182" spans="3:15" x14ac:dyDescent="0.35">
      <c r="C182" s="5"/>
      <c r="I182" s="5"/>
      <c r="M182" s="5"/>
      <c r="O182" s="5"/>
    </row>
    <row r="183" spans="3:15" x14ac:dyDescent="0.35">
      <c r="C183" s="5"/>
      <c r="I183" s="5"/>
      <c r="M183" s="5"/>
      <c r="O183" s="5"/>
    </row>
    <row r="184" spans="3:15" x14ac:dyDescent="0.35">
      <c r="C184" s="5"/>
      <c r="I184" s="5"/>
      <c r="M184" s="5"/>
      <c r="O184" s="5"/>
    </row>
    <row r="185" spans="3:15" x14ac:dyDescent="0.35">
      <c r="C185" s="5"/>
      <c r="I185" s="5"/>
      <c r="M185" s="5"/>
      <c r="O185" s="5"/>
    </row>
    <row r="186" spans="3:15" x14ac:dyDescent="0.35">
      <c r="C186" s="5"/>
      <c r="I186" s="5"/>
      <c r="M186" s="5"/>
      <c r="O186" s="5"/>
    </row>
    <row r="187" spans="3:15" x14ac:dyDescent="0.35">
      <c r="C187" s="5"/>
      <c r="I187" s="5"/>
      <c r="M187" s="5"/>
      <c r="O187" s="5"/>
    </row>
    <row r="188" spans="3:15" x14ac:dyDescent="0.35">
      <c r="C188" s="5"/>
      <c r="I188" s="5"/>
      <c r="M188" s="5"/>
      <c r="O188" s="5"/>
    </row>
    <row r="189" spans="3:15" x14ac:dyDescent="0.35">
      <c r="C189" s="5"/>
      <c r="I189" s="5"/>
      <c r="M189" s="5"/>
      <c r="O189" s="5"/>
    </row>
    <row r="190" spans="3:15" x14ac:dyDescent="0.35">
      <c r="C190" s="5"/>
      <c r="I190" s="5"/>
      <c r="M190" s="5"/>
      <c r="O190" s="5"/>
    </row>
    <row r="191" spans="3:15" x14ac:dyDescent="0.35">
      <c r="C191" s="5"/>
      <c r="I191" s="5"/>
      <c r="M191" s="5"/>
      <c r="O191" s="5"/>
    </row>
    <row r="192" spans="3:15" x14ac:dyDescent="0.35">
      <c r="C192" s="5"/>
      <c r="I192" s="5"/>
      <c r="M192" s="5"/>
      <c r="O192" s="5"/>
    </row>
    <row r="193" spans="3:15" x14ac:dyDescent="0.35">
      <c r="C193" s="5"/>
      <c r="I193" s="5"/>
      <c r="M193" s="5"/>
      <c r="O193" s="5"/>
    </row>
    <row r="194" spans="3:15" x14ac:dyDescent="0.35">
      <c r="C194" s="5"/>
      <c r="I194" s="5"/>
      <c r="M194" s="5"/>
      <c r="O194" s="5"/>
    </row>
    <row r="195" spans="3:15" x14ac:dyDescent="0.35">
      <c r="C195" s="5"/>
      <c r="I195" s="5"/>
      <c r="M195" s="5"/>
      <c r="O195" s="5"/>
    </row>
    <row r="196" spans="3:15" x14ac:dyDescent="0.35">
      <c r="C196" s="5"/>
      <c r="I196" s="5"/>
      <c r="M196" s="5"/>
      <c r="O196" s="5"/>
    </row>
    <row r="197" spans="3:15" x14ac:dyDescent="0.35">
      <c r="C197" s="5"/>
      <c r="I197" s="5"/>
      <c r="M197" s="5"/>
      <c r="O197" s="5"/>
    </row>
    <row r="198" spans="3:15" x14ac:dyDescent="0.35">
      <c r="C198" s="5"/>
      <c r="I198" s="5"/>
      <c r="M198" s="5"/>
      <c r="O198" s="5"/>
    </row>
    <row r="199" spans="3:15" x14ac:dyDescent="0.35">
      <c r="C199" s="5"/>
      <c r="I199" s="5"/>
      <c r="M199" s="5"/>
      <c r="O199" s="5"/>
    </row>
    <row r="200" spans="3:15" x14ac:dyDescent="0.35">
      <c r="C200" s="5"/>
      <c r="I200" s="5"/>
      <c r="M200" s="5"/>
      <c r="O200" s="5"/>
    </row>
    <row r="201" spans="3:15" x14ac:dyDescent="0.35">
      <c r="C201" s="5"/>
      <c r="I201" s="5"/>
      <c r="M201" s="5"/>
      <c r="O201" s="5"/>
    </row>
    <row r="202" spans="3:15" x14ac:dyDescent="0.35">
      <c r="C202" s="5"/>
      <c r="I202" s="5"/>
      <c r="M202" s="5"/>
      <c r="O202" s="5"/>
    </row>
    <row r="203" spans="3:15" x14ac:dyDescent="0.35">
      <c r="C203" s="5"/>
      <c r="I203" s="5"/>
      <c r="M203" s="5"/>
      <c r="O203" s="5"/>
    </row>
    <row r="204" spans="3:15" x14ac:dyDescent="0.35">
      <c r="C204" s="5"/>
      <c r="I204" s="5"/>
      <c r="M204" s="5"/>
      <c r="O204" s="5"/>
    </row>
    <row r="205" spans="3:15" x14ac:dyDescent="0.35">
      <c r="C205" s="5"/>
      <c r="I205" s="5"/>
      <c r="M205" s="5"/>
      <c r="O205" s="5"/>
    </row>
    <row r="206" spans="3:15" x14ac:dyDescent="0.35">
      <c r="C206" s="5"/>
      <c r="I206" s="5"/>
      <c r="M206" s="5"/>
      <c r="O206" s="5"/>
    </row>
    <row r="207" spans="3:15" x14ac:dyDescent="0.35">
      <c r="C207" s="5"/>
      <c r="I207" s="5"/>
      <c r="M207" s="5"/>
      <c r="O207" s="5"/>
    </row>
    <row r="208" spans="3:15" x14ac:dyDescent="0.35">
      <c r="C208" s="5"/>
      <c r="I208" s="5"/>
      <c r="M208" s="5"/>
      <c r="O208" s="5"/>
    </row>
    <row r="209" spans="3:15" x14ac:dyDescent="0.35">
      <c r="C209" s="5"/>
      <c r="I209" s="5"/>
      <c r="M209" s="5"/>
      <c r="O209" s="5"/>
    </row>
    <row r="210" spans="3:15" x14ac:dyDescent="0.35">
      <c r="C210" s="5"/>
      <c r="I210" s="5"/>
      <c r="M210" s="5"/>
      <c r="O210" s="5"/>
    </row>
    <row r="211" spans="3:15" x14ac:dyDescent="0.35">
      <c r="C211" s="5"/>
      <c r="I211" s="5"/>
      <c r="M211" s="5"/>
      <c r="O211" s="5"/>
    </row>
    <row r="212" spans="3:15" x14ac:dyDescent="0.35">
      <c r="C212" s="5"/>
      <c r="I212" s="5"/>
      <c r="M212" s="5"/>
      <c r="O212" s="5"/>
    </row>
    <row r="213" spans="3:15" x14ac:dyDescent="0.35">
      <c r="C213" s="5"/>
      <c r="I213" s="5"/>
      <c r="M213" s="5"/>
      <c r="O213" s="5"/>
    </row>
    <row r="214" spans="3:15" x14ac:dyDescent="0.35">
      <c r="C214" s="5"/>
      <c r="I214" s="5"/>
      <c r="O214" s="5"/>
    </row>
    <row r="215" spans="3:15" x14ac:dyDescent="0.35">
      <c r="C215" s="5"/>
      <c r="I215" s="5"/>
      <c r="O215" s="5"/>
    </row>
    <row r="216" spans="3:15" x14ac:dyDescent="0.35">
      <c r="C216" s="5"/>
      <c r="I216" s="5"/>
      <c r="O216" s="5"/>
    </row>
    <row r="217" spans="3:15" x14ac:dyDescent="0.35">
      <c r="C217" s="5"/>
      <c r="I217" s="5"/>
      <c r="O217" s="5"/>
    </row>
    <row r="218" spans="3:15" x14ac:dyDescent="0.35">
      <c r="C218" s="5"/>
      <c r="I218" s="5"/>
      <c r="O218" s="5"/>
    </row>
    <row r="219" spans="3:15" x14ac:dyDescent="0.35">
      <c r="C219" s="5"/>
      <c r="I219" s="5"/>
      <c r="O219" s="5"/>
    </row>
    <row r="220" spans="3:15" x14ac:dyDescent="0.35">
      <c r="C220" s="5"/>
      <c r="I220" s="5"/>
      <c r="O220" s="5"/>
    </row>
    <row r="221" spans="3:15" x14ac:dyDescent="0.35">
      <c r="C221" s="5"/>
      <c r="I221" s="5"/>
      <c r="O221" s="5"/>
    </row>
    <row r="222" spans="3:15" x14ac:dyDescent="0.35">
      <c r="C222" s="5"/>
      <c r="I222" s="5"/>
      <c r="O222" s="5"/>
    </row>
    <row r="223" spans="3:15" x14ac:dyDescent="0.35">
      <c r="C223" s="5"/>
      <c r="I223" s="5"/>
      <c r="O223" s="5"/>
    </row>
    <row r="224" spans="3:15" x14ac:dyDescent="0.35">
      <c r="C224" s="5"/>
      <c r="I224" s="5"/>
      <c r="O224" s="5"/>
    </row>
    <row r="225" spans="3:15" x14ac:dyDescent="0.35">
      <c r="C225" s="5"/>
      <c r="I225" s="5"/>
      <c r="O225" s="5"/>
    </row>
    <row r="226" spans="3:15" x14ac:dyDescent="0.35">
      <c r="C226" s="5"/>
      <c r="I226" s="5"/>
      <c r="O226" s="5"/>
    </row>
    <row r="227" spans="3:15" x14ac:dyDescent="0.35">
      <c r="C227" s="5"/>
      <c r="I227" s="5"/>
      <c r="O227" s="5"/>
    </row>
    <row r="228" spans="3:15" x14ac:dyDescent="0.35">
      <c r="C228" s="5"/>
      <c r="I228" s="5"/>
      <c r="O228" s="5"/>
    </row>
    <row r="229" spans="3:15" x14ac:dyDescent="0.35">
      <c r="C229" s="5"/>
      <c r="I229" s="5"/>
      <c r="O229" s="5"/>
    </row>
    <row r="230" spans="3:15" x14ac:dyDescent="0.35">
      <c r="C230" s="5"/>
      <c r="I230" s="5"/>
      <c r="O230" s="5"/>
    </row>
    <row r="231" spans="3:15" x14ac:dyDescent="0.35">
      <c r="C231" s="5"/>
      <c r="I231" s="5"/>
      <c r="O231" s="5"/>
    </row>
    <row r="232" spans="3:15" x14ac:dyDescent="0.35">
      <c r="C232" s="5"/>
      <c r="I232" s="5"/>
      <c r="O232" s="5"/>
    </row>
    <row r="233" spans="3:15" x14ac:dyDescent="0.35">
      <c r="C233" s="5"/>
      <c r="I233" s="5"/>
      <c r="O233" s="5"/>
    </row>
    <row r="234" spans="3:15" x14ac:dyDescent="0.35">
      <c r="C234" s="5"/>
      <c r="I234" s="5"/>
      <c r="O234" s="5"/>
    </row>
    <row r="235" spans="3:15" x14ac:dyDescent="0.35">
      <c r="C235" s="5"/>
      <c r="I235" s="5"/>
      <c r="O235" s="5"/>
    </row>
    <row r="236" spans="3:15" x14ac:dyDescent="0.35">
      <c r="C236" s="5"/>
      <c r="I236" s="5"/>
      <c r="O236" s="5"/>
    </row>
    <row r="237" spans="3:15" x14ac:dyDescent="0.35">
      <c r="C237" s="5"/>
      <c r="I237" s="5"/>
      <c r="O237" s="5"/>
    </row>
    <row r="238" spans="3:15" x14ac:dyDescent="0.35">
      <c r="C238" s="5"/>
      <c r="I238" s="5"/>
      <c r="O238" s="5"/>
    </row>
    <row r="239" spans="3:15" x14ac:dyDescent="0.35">
      <c r="C239" s="5"/>
      <c r="I239" s="5"/>
      <c r="O239" s="5"/>
    </row>
    <row r="240" spans="3:15" x14ac:dyDescent="0.35">
      <c r="C240" s="5"/>
      <c r="I240" s="5"/>
      <c r="O240" s="5"/>
    </row>
    <row r="241" spans="3:15" x14ac:dyDescent="0.35">
      <c r="C241" s="5"/>
      <c r="I241" s="5"/>
      <c r="O241" s="5"/>
    </row>
    <row r="242" spans="3:15" x14ac:dyDescent="0.35">
      <c r="C242" s="5"/>
      <c r="I242" s="5"/>
      <c r="O242" s="5"/>
    </row>
    <row r="243" spans="3:15" x14ac:dyDescent="0.35">
      <c r="C243" s="5"/>
      <c r="I243" s="5"/>
      <c r="O243" s="5"/>
    </row>
    <row r="244" spans="3:15" x14ac:dyDescent="0.35">
      <c r="C244" s="5"/>
      <c r="I244" s="5"/>
      <c r="O244" s="5"/>
    </row>
    <row r="245" spans="3:15" x14ac:dyDescent="0.35">
      <c r="C245" s="5"/>
      <c r="I245" s="5"/>
      <c r="O245" s="5"/>
    </row>
    <row r="246" spans="3:15" x14ac:dyDescent="0.35">
      <c r="C246" s="5"/>
      <c r="I246" s="5"/>
      <c r="O246" s="5"/>
    </row>
    <row r="247" spans="3:15" x14ac:dyDescent="0.35">
      <c r="C247" s="5"/>
      <c r="I247" s="5"/>
      <c r="O247" s="5"/>
    </row>
    <row r="248" spans="3:15" x14ac:dyDescent="0.35">
      <c r="C248" s="5"/>
      <c r="I248" s="5"/>
      <c r="O248" s="5"/>
    </row>
    <row r="249" spans="3:15" x14ac:dyDescent="0.35">
      <c r="C249" s="5"/>
      <c r="I249" s="5"/>
      <c r="O249" s="5"/>
    </row>
    <row r="250" spans="3:15" x14ac:dyDescent="0.35">
      <c r="C250" s="5"/>
      <c r="I250" s="5"/>
      <c r="O250" s="5"/>
    </row>
    <row r="251" spans="3:15" x14ac:dyDescent="0.35">
      <c r="C251" s="5"/>
      <c r="I251" s="5"/>
      <c r="O251" s="5"/>
    </row>
    <row r="252" spans="3:15" x14ac:dyDescent="0.35">
      <c r="C252" s="5"/>
      <c r="I252" s="5"/>
      <c r="O252" s="5"/>
    </row>
    <row r="253" spans="3:15" x14ac:dyDescent="0.35">
      <c r="C253" s="5"/>
      <c r="I253" s="6" t="s">
        <v>6</v>
      </c>
      <c r="O253" s="6" t="s">
        <v>6</v>
      </c>
    </row>
    <row r="254" spans="3:15" x14ac:dyDescent="0.35">
      <c r="C254" s="5"/>
      <c r="I254" s="6" t="s">
        <v>6</v>
      </c>
      <c r="O254" s="6" t="s">
        <v>6</v>
      </c>
    </row>
    <row r="255" spans="3:15" x14ac:dyDescent="0.35">
      <c r="C255" s="5"/>
      <c r="I255" s="6" t="s">
        <v>6</v>
      </c>
      <c r="O255" s="6" t="s">
        <v>6</v>
      </c>
    </row>
    <row r="256" spans="3:15" x14ac:dyDescent="0.35">
      <c r="C256" s="5"/>
      <c r="I256" s="6" t="s">
        <v>6</v>
      </c>
      <c r="O256" s="6" t="s">
        <v>6</v>
      </c>
    </row>
    <row r="257" spans="3:15" x14ac:dyDescent="0.35">
      <c r="C257" s="5"/>
      <c r="I257" s="6" t="s">
        <v>6</v>
      </c>
      <c r="O257" s="6" t="s">
        <v>6</v>
      </c>
    </row>
    <row r="258" spans="3:15" x14ac:dyDescent="0.35">
      <c r="C258" s="5"/>
      <c r="I258" s="6" t="s">
        <v>6</v>
      </c>
      <c r="O258" s="6" t="s">
        <v>6</v>
      </c>
    </row>
    <row r="259" spans="3:15" x14ac:dyDescent="0.35">
      <c r="C259" s="5"/>
      <c r="I259" s="6" t="s">
        <v>6</v>
      </c>
      <c r="O259" s="6" t="s">
        <v>6</v>
      </c>
    </row>
    <row r="260" spans="3:15" x14ac:dyDescent="0.35">
      <c r="C260" s="5"/>
      <c r="I260" s="6" t="s">
        <v>6</v>
      </c>
      <c r="O260" s="6" t="s">
        <v>6</v>
      </c>
    </row>
    <row r="261" spans="3:15" x14ac:dyDescent="0.35">
      <c r="C261" s="5"/>
      <c r="I261" s="6" t="s">
        <v>6</v>
      </c>
      <c r="O261" s="6" t="s">
        <v>6</v>
      </c>
    </row>
    <row r="262" spans="3:15" x14ac:dyDescent="0.35">
      <c r="C262" s="5"/>
      <c r="I262" s="6" t="s">
        <v>6</v>
      </c>
      <c r="O262" s="6" t="s">
        <v>6</v>
      </c>
    </row>
    <row r="263" spans="3:15" x14ac:dyDescent="0.35">
      <c r="C263" s="5"/>
      <c r="I263" s="6" t="s">
        <v>6</v>
      </c>
      <c r="O263" s="6" t="s">
        <v>6</v>
      </c>
    </row>
    <row r="264" spans="3:15" x14ac:dyDescent="0.35">
      <c r="C264" s="5"/>
      <c r="I264" s="6" t="s">
        <v>6</v>
      </c>
      <c r="O264" s="6" t="s">
        <v>6</v>
      </c>
    </row>
    <row r="265" spans="3:15" x14ac:dyDescent="0.35">
      <c r="C265" s="5"/>
      <c r="I265" s="6" t="s">
        <v>6</v>
      </c>
      <c r="O265" s="6" t="s">
        <v>6</v>
      </c>
    </row>
    <row r="266" spans="3:15" x14ac:dyDescent="0.35">
      <c r="C266" s="5"/>
      <c r="I266" s="6" t="s">
        <v>6</v>
      </c>
      <c r="O266" s="6" t="s">
        <v>6</v>
      </c>
    </row>
    <row r="267" spans="3:15" x14ac:dyDescent="0.35">
      <c r="C267" s="5"/>
      <c r="I267" s="6" t="s">
        <v>6</v>
      </c>
      <c r="O267" s="6" t="s">
        <v>6</v>
      </c>
    </row>
    <row r="268" spans="3:15" x14ac:dyDescent="0.35">
      <c r="C268" s="5"/>
      <c r="I268" s="6" t="s">
        <v>6</v>
      </c>
      <c r="O268" s="6" t="s">
        <v>6</v>
      </c>
    </row>
    <row r="269" spans="3:15" x14ac:dyDescent="0.35">
      <c r="C269" s="5"/>
      <c r="I269" s="6" t="s">
        <v>6</v>
      </c>
      <c r="O269" s="6" t="s">
        <v>6</v>
      </c>
    </row>
    <row r="270" spans="3:15" x14ac:dyDescent="0.35">
      <c r="C270" s="5"/>
      <c r="I270" s="6" t="s">
        <v>6</v>
      </c>
      <c r="O270" s="6" t="s">
        <v>6</v>
      </c>
    </row>
    <row r="271" spans="3:15" x14ac:dyDescent="0.35">
      <c r="C271" s="5"/>
      <c r="I271" s="6" t="s">
        <v>6</v>
      </c>
      <c r="O271" s="6" t="s">
        <v>6</v>
      </c>
    </row>
    <row r="272" spans="3:15" x14ac:dyDescent="0.35">
      <c r="C272" s="5"/>
      <c r="I272" s="6" t="s">
        <v>6</v>
      </c>
      <c r="O272" s="6" t="s">
        <v>6</v>
      </c>
    </row>
    <row r="273" spans="3:15" x14ac:dyDescent="0.35">
      <c r="C273" s="5"/>
      <c r="I273" s="6" t="s">
        <v>6</v>
      </c>
      <c r="O273" s="6" t="s">
        <v>6</v>
      </c>
    </row>
    <row r="274" spans="3:15" x14ac:dyDescent="0.35">
      <c r="C274" s="5"/>
      <c r="I274" s="6" t="s">
        <v>6</v>
      </c>
      <c r="O274" s="6" t="s">
        <v>6</v>
      </c>
    </row>
    <row r="275" spans="3:15" x14ac:dyDescent="0.35">
      <c r="C275" s="5"/>
      <c r="I275" s="6" t="s">
        <v>6</v>
      </c>
      <c r="O275" s="6" t="s">
        <v>6</v>
      </c>
    </row>
    <row r="276" spans="3:15" x14ac:dyDescent="0.35">
      <c r="C276" s="5"/>
      <c r="I276" s="6" t="s">
        <v>6</v>
      </c>
      <c r="O276" s="6" t="s">
        <v>6</v>
      </c>
    </row>
    <row r="277" spans="3:15" x14ac:dyDescent="0.35">
      <c r="C277" s="5"/>
      <c r="I277" s="6" t="s">
        <v>6</v>
      </c>
      <c r="O277" s="6" t="s">
        <v>6</v>
      </c>
    </row>
    <row r="278" spans="3:15" x14ac:dyDescent="0.35">
      <c r="C278" s="5"/>
      <c r="I278" s="6" t="s">
        <v>6</v>
      </c>
      <c r="O278" s="6" t="s">
        <v>6</v>
      </c>
    </row>
    <row r="279" spans="3:15" x14ac:dyDescent="0.35">
      <c r="C279" s="5"/>
      <c r="I279" s="6" t="s">
        <v>6</v>
      </c>
      <c r="O279" s="6" t="s">
        <v>6</v>
      </c>
    </row>
    <row r="280" spans="3:15" x14ac:dyDescent="0.35">
      <c r="C280" s="5"/>
      <c r="I280" s="6" t="s">
        <v>6</v>
      </c>
      <c r="O280" s="6" t="s">
        <v>6</v>
      </c>
    </row>
    <row r="281" spans="3:15" x14ac:dyDescent="0.35">
      <c r="C281" s="5"/>
      <c r="I281" s="6" t="s">
        <v>6</v>
      </c>
      <c r="O281" s="6" t="s">
        <v>6</v>
      </c>
    </row>
    <row r="282" spans="3:15" x14ac:dyDescent="0.35">
      <c r="C282" s="5"/>
      <c r="I282" s="6" t="s">
        <v>6</v>
      </c>
      <c r="O282" s="6" t="s">
        <v>6</v>
      </c>
    </row>
    <row r="283" spans="3:15" x14ac:dyDescent="0.35">
      <c r="C283" s="5"/>
      <c r="I283" s="6" t="s">
        <v>6</v>
      </c>
      <c r="O283" s="6" t="s">
        <v>6</v>
      </c>
    </row>
    <row r="284" spans="3:15" x14ac:dyDescent="0.35">
      <c r="C284" s="5"/>
      <c r="I284" s="6" t="s">
        <v>6</v>
      </c>
      <c r="O284" s="6" t="s">
        <v>6</v>
      </c>
    </row>
    <row r="285" spans="3:15" x14ac:dyDescent="0.35">
      <c r="C285" s="5"/>
      <c r="I285" s="6" t="s">
        <v>6</v>
      </c>
      <c r="O285" s="6" t="s">
        <v>6</v>
      </c>
    </row>
    <row r="286" spans="3:15" x14ac:dyDescent="0.35">
      <c r="C286" s="5"/>
      <c r="I286" s="6" t="s">
        <v>6</v>
      </c>
      <c r="O286" s="6" t="s">
        <v>6</v>
      </c>
    </row>
    <row r="287" spans="3:15" x14ac:dyDescent="0.35">
      <c r="C287" s="5"/>
      <c r="I287" s="6" t="s">
        <v>6</v>
      </c>
      <c r="O287" s="6" t="s">
        <v>6</v>
      </c>
    </row>
    <row r="288" spans="3:15" x14ac:dyDescent="0.35">
      <c r="C288" s="5"/>
      <c r="I288" s="6" t="s">
        <v>6</v>
      </c>
      <c r="O288" s="6" t="s">
        <v>6</v>
      </c>
    </row>
    <row r="289" spans="3:15" x14ac:dyDescent="0.35">
      <c r="C289" s="5"/>
      <c r="I289" s="6" t="s">
        <v>6</v>
      </c>
      <c r="O289" s="6" t="s">
        <v>6</v>
      </c>
    </row>
    <row r="290" spans="3:15" x14ac:dyDescent="0.35">
      <c r="C290" s="5"/>
      <c r="I290" s="6" t="s">
        <v>6</v>
      </c>
      <c r="O290" s="6" t="s">
        <v>6</v>
      </c>
    </row>
    <row r="291" spans="3:15" x14ac:dyDescent="0.35">
      <c r="C291" s="5"/>
      <c r="I291" s="6" t="s">
        <v>6</v>
      </c>
      <c r="O291" s="6" t="s">
        <v>6</v>
      </c>
    </row>
    <row r="292" spans="3:15" x14ac:dyDescent="0.35">
      <c r="C292" s="5"/>
      <c r="I292" s="6" t="s">
        <v>6</v>
      </c>
      <c r="O292" s="6" t="s">
        <v>6</v>
      </c>
    </row>
    <row r="293" spans="3:15" x14ac:dyDescent="0.35">
      <c r="C293" s="5"/>
      <c r="I293" s="6" t="s">
        <v>6</v>
      </c>
      <c r="O293" s="6" t="s">
        <v>6</v>
      </c>
    </row>
    <row r="294" spans="3:15" x14ac:dyDescent="0.35">
      <c r="C294" s="5"/>
      <c r="I294" s="6" t="s">
        <v>6</v>
      </c>
      <c r="O294" s="6" t="s">
        <v>6</v>
      </c>
    </row>
    <row r="295" spans="3:15" x14ac:dyDescent="0.35">
      <c r="C295" s="5"/>
      <c r="I295" s="6" t="s">
        <v>6</v>
      </c>
      <c r="O295" s="6" t="s">
        <v>6</v>
      </c>
    </row>
    <row r="296" spans="3:15" x14ac:dyDescent="0.35">
      <c r="C296" s="5"/>
      <c r="I296" s="6" t="s">
        <v>6</v>
      </c>
      <c r="O296" s="6" t="s">
        <v>6</v>
      </c>
    </row>
    <row r="297" spans="3:15" x14ac:dyDescent="0.35">
      <c r="C297" s="5"/>
      <c r="I297" s="6" t="s">
        <v>6</v>
      </c>
      <c r="O297" s="6" t="s">
        <v>6</v>
      </c>
    </row>
    <row r="298" spans="3:15" x14ac:dyDescent="0.35">
      <c r="C298" s="5"/>
      <c r="I298" s="6" t="s">
        <v>6</v>
      </c>
      <c r="O298" s="6" t="s">
        <v>6</v>
      </c>
    </row>
    <row r="299" spans="3:15" x14ac:dyDescent="0.35">
      <c r="C299" s="5"/>
      <c r="I299" s="6" t="s">
        <v>6</v>
      </c>
      <c r="O299" s="6" t="s">
        <v>6</v>
      </c>
    </row>
    <row r="300" spans="3:15" x14ac:dyDescent="0.35">
      <c r="C300" s="5"/>
      <c r="I300" s="6" t="s">
        <v>6</v>
      </c>
      <c r="O300" s="6" t="s">
        <v>6</v>
      </c>
    </row>
    <row r="301" spans="3:15" x14ac:dyDescent="0.35">
      <c r="C301" s="5"/>
      <c r="I301" s="6" t="s">
        <v>6</v>
      </c>
      <c r="O301" s="6" t="s">
        <v>6</v>
      </c>
    </row>
    <row r="302" spans="3:15" x14ac:dyDescent="0.35">
      <c r="C302" s="5"/>
      <c r="I302" s="6" t="s">
        <v>6</v>
      </c>
      <c r="O302" s="6" t="s">
        <v>6</v>
      </c>
    </row>
    <row r="303" spans="3:15" x14ac:dyDescent="0.35">
      <c r="C303" s="5"/>
      <c r="I303" s="6" t="s">
        <v>6</v>
      </c>
      <c r="O303" s="6" t="s">
        <v>6</v>
      </c>
    </row>
    <row r="304" spans="3:15" x14ac:dyDescent="0.35">
      <c r="C304" s="5"/>
      <c r="I304" s="6" t="s">
        <v>6</v>
      </c>
      <c r="O304" s="6" t="s">
        <v>6</v>
      </c>
    </row>
    <row r="305" spans="3:15" x14ac:dyDescent="0.35">
      <c r="C305" s="5"/>
      <c r="I305" s="6" t="s">
        <v>6</v>
      </c>
      <c r="O305" s="6" t="s">
        <v>6</v>
      </c>
    </row>
    <row r="306" spans="3:15" x14ac:dyDescent="0.35">
      <c r="C306" s="5"/>
      <c r="I306" s="6" t="s">
        <v>6</v>
      </c>
      <c r="O306" s="6" t="s">
        <v>6</v>
      </c>
    </row>
    <row r="307" spans="3:15" x14ac:dyDescent="0.35">
      <c r="C307" s="5"/>
      <c r="I307" s="6" t="s">
        <v>6</v>
      </c>
      <c r="O307" s="6" t="s">
        <v>6</v>
      </c>
    </row>
    <row r="308" spans="3:15" x14ac:dyDescent="0.35">
      <c r="C308" s="5"/>
      <c r="I308" s="6" t="s">
        <v>6</v>
      </c>
      <c r="O308" s="6" t="s">
        <v>6</v>
      </c>
    </row>
    <row r="309" spans="3:15" x14ac:dyDescent="0.35">
      <c r="C309" s="5"/>
      <c r="I309" s="6" t="s">
        <v>6</v>
      </c>
      <c r="O309" s="6" t="s">
        <v>6</v>
      </c>
    </row>
    <row r="310" spans="3:15" x14ac:dyDescent="0.35">
      <c r="C310" s="5"/>
      <c r="I310" s="6" t="s">
        <v>6</v>
      </c>
      <c r="O310" s="6" t="s">
        <v>6</v>
      </c>
    </row>
    <row r="311" spans="3:15" x14ac:dyDescent="0.35">
      <c r="C311" s="5"/>
      <c r="I311" s="6" t="s">
        <v>6</v>
      </c>
      <c r="O311" s="6" t="s">
        <v>6</v>
      </c>
    </row>
    <row r="312" spans="3:15" x14ac:dyDescent="0.35">
      <c r="C312" s="5"/>
      <c r="I312" s="6" t="s">
        <v>6</v>
      </c>
      <c r="O312" s="6" t="s">
        <v>6</v>
      </c>
    </row>
    <row r="313" spans="3:15" x14ac:dyDescent="0.35">
      <c r="C313" s="5"/>
      <c r="I313" s="6" t="s">
        <v>6</v>
      </c>
      <c r="O313" s="6" t="s">
        <v>6</v>
      </c>
    </row>
    <row r="314" spans="3:15" x14ac:dyDescent="0.35">
      <c r="C314" s="5"/>
      <c r="I314" s="6" t="s">
        <v>6</v>
      </c>
      <c r="O314" s="6" t="s">
        <v>6</v>
      </c>
    </row>
    <row r="315" spans="3:15" x14ac:dyDescent="0.35">
      <c r="C315" s="5"/>
      <c r="I315" s="6" t="s">
        <v>6</v>
      </c>
      <c r="O315" s="6" t="s">
        <v>6</v>
      </c>
    </row>
    <row r="316" spans="3:15" x14ac:dyDescent="0.35">
      <c r="C316" s="5"/>
      <c r="I316" s="6" t="s">
        <v>6</v>
      </c>
      <c r="O316" s="6" t="s">
        <v>6</v>
      </c>
    </row>
    <row r="317" spans="3:15" x14ac:dyDescent="0.35">
      <c r="C317" s="5"/>
      <c r="I317" s="6" t="s">
        <v>6</v>
      </c>
      <c r="O317" s="6" t="s">
        <v>6</v>
      </c>
    </row>
    <row r="318" spans="3:15" x14ac:dyDescent="0.35">
      <c r="C318" s="5"/>
      <c r="I318" s="6" t="s">
        <v>6</v>
      </c>
      <c r="O318" s="6" t="s">
        <v>6</v>
      </c>
    </row>
    <row r="319" spans="3:15" x14ac:dyDescent="0.35">
      <c r="C319" s="5"/>
      <c r="I319" s="6" t="s">
        <v>6</v>
      </c>
      <c r="O319" s="6" t="s">
        <v>6</v>
      </c>
    </row>
    <row r="320" spans="3:15" x14ac:dyDescent="0.35">
      <c r="C320" s="5"/>
      <c r="I320" s="6" t="s">
        <v>6</v>
      </c>
      <c r="O320" s="6" t="s">
        <v>6</v>
      </c>
    </row>
    <row r="321" spans="3:3" x14ac:dyDescent="0.35">
      <c r="C321" s="5"/>
    </row>
    <row r="322" spans="3:3" x14ac:dyDescent="0.35">
      <c r="C322" s="5"/>
    </row>
    <row r="323" spans="3:3" x14ac:dyDescent="0.35">
      <c r="C323" s="5"/>
    </row>
    <row r="324" spans="3:3" x14ac:dyDescent="0.35">
      <c r="C324" s="5"/>
    </row>
    <row r="325" spans="3:3" x14ac:dyDescent="0.35">
      <c r="C325" s="5"/>
    </row>
    <row r="326" spans="3:3" x14ac:dyDescent="0.35">
      <c r="C326" s="5"/>
    </row>
    <row r="327" spans="3:3" x14ac:dyDescent="0.35">
      <c r="C327" s="5"/>
    </row>
    <row r="328" spans="3:3" x14ac:dyDescent="0.35">
      <c r="C328" s="5"/>
    </row>
    <row r="329" spans="3:3" x14ac:dyDescent="0.35">
      <c r="C329" s="5"/>
    </row>
    <row r="330" spans="3:3" x14ac:dyDescent="0.35">
      <c r="C330" s="5"/>
    </row>
    <row r="331" spans="3:3" x14ac:dyDescent="0.35">
      <c r="C331" s="5"/>
    </row>
    <row r="332" spans="3:3" x14ac:dyDescent="0.35">
      <c r="C332" s="5"/>
    </row>
    <row r="333" spans="3:3" x14ac:dyDescent="0.35">
      <c r="C333" s="5"/>
    </row>
    <row r="334" spans="3:3" x14ac:dyDescent="0.35">
      <c r="C334" s="5"/>
    </row>
    <row r="335" spans="3:3" x14ac:dyDescent="0.35">
      <c r="C335" s="5"/>
    </row>
    <row r="336" spans="3:3" x14ac:dyDescent="0.35">
      <c r="C336" s="5"/>
    </row>
    <row r="337" spans="3:3" x14ac:dyDescent="0.35">
      <c r="C337" s="5"/>
    </row>
    <row r="338" spans="3:3" x14ac:dyDescent="0.35">
      <c r="C338" s="5"/>
    </row>
    <row r="339" spans="3:3" x14ac:dyDescent="0.35">
      <c r="C339" s="5"/>
    </row>
    <row r="340" spans="3:3" x14ac:dyDescent="0.35">
      <c r="C340" s="5"/>
    </row>
    <row r="341" spans="3:3" x14ac:dyDescent="0.35">
      <c r="C341" s="5"/>
    </row>
    <row r="342" spans="3:3" x14ac:dyDescent="0.35">
      <c r="C342" s="5"/>
    </row>
    <row r="343" spans="3:3" x14ac:dyDescent="0.35">
      <c r="C343" s="5"/>
    </row>
    <row r="344" spans="3:3" x14ac:dyDescent="0.35">
      <c r="C344" s="5"/>
    </row>
    <row r="345" spans="3:3" x14ac:dyDescent="0.35">
      <c r="C345" s="5"/>
    </row>
    <row r="346" spans="3:3" x14ac:dyDescent="0.35">
      <c r="C346" s="5"/>
    </row>
    <row r="347" spans="3:3" x14ac:dyDescent="0.35">
      <c r="C347" s="5"/>
    </row>
    <row r="348" spans="3:3" x14ac:dyDescent="0.35">
      <c r="C348" s="5"/>
    </row>
    <row r="349" spans="3:3" x14ac:dyDescent="0.35">
      <c r="C349" s="5"/>
    </row>
    <row r="350" spans="3:3" x14ac:dyDescent="0.35">
      <c r="C350" s="5"/>
    </row>
    <row r="351" spans="3:3" x14ac:dyDescent="0.35">
      <c r="C351" s="5"/>
    </row>
    <row r="352" spans="3:3" x14ac:dyDescent="0.35">
      <c r="C352" s="5"/>
    </row>
    <row r="353" spans="3:3" x14ac:dyDescent="0.35">
      <c r="C353" s="5"/>
    </row>
    <row r="354" spans="3:3" x14ac:dyDescent="0.35">
      <c r="C354" s="5"/>
    </row>
    <row r="355" spans="3:3" x14ac:dyDescent="0.35">
      <c r="C355" s="5"/>
    </row>
    <row r="356" spans="3:3" x14ac:dyDescent="0.35">
      <c r="C356" s="5"/>
    </row>
    <row r="357" spans="3:3" x14ac:dyDescent="0.35">
      <c r="C357" s="5"/>
    </row>
    <row r="358" spans="3:3" x14ac:dyDescent="0.35">
      <c r="C358" s="5"/>
    </row>
    <row r="359" spans="3:3" x14ac:dyDescent="0.35">
      <c r="C359" s="5"/>
    </row>
    <row r="360" spans="3:3" x14ac:dyDescent="0.35">
      <c r="C360" s="5"/>
    </row>
    <row r="361" spans="3:3" x14ac:dyDescent="0.35">
      <c r="C361" s="5"/>
    </row>
    <row r="362" spans="3:3" x14ac:dyDescent="0.35">
      <c r="C362" s="5"/>
    </row>
    <row r="363" spans="3:3" x14ac:dyDescent="0.35">
      <c r="C363" s="5"/>
    </row>
    <row r="364" spans="3:3" x14ac:dyDescent="0.35">
      <c r="C364" s="5"/>
    </row>
    <row r="365" spans="3:3" x14ac:dyDescent="0.35">
      <c r="C365" s="5"/>
    </row>
    <row r="366" spans="3:3" x14ac:dyDescent="0.35">
      <c r="C366" s="5"/>
    </row>
    <row r="367" spans="3:3" x14ac:dyDescent="0.35">
      <c r="C367" s="5"/>
    </row>
    <row r="368" spans="3:3" x14ac:dyDescent="0.35">
      <c r="C368" s="5"/>
    </row>
    <row r="369" spans="3:3" x14ac:dyDescent="0.35">
      <c r="C369" s="5"/>
    </row>
    <row r="370" spans="3:3" x14ac:dyDescent="0.35">
      <c r="C370" s="5"/>
    </row>
    <row r="371" spans="3:3" x14ac:dyDescent="0.35">
      <c r="C371" s="5"/>
    </row>
    <row r="372" spans="3:3" x14ac:dyDescent="0.35">
      <c r="C372" s="5"/>
    </row>
    <row r="373" spans="3:3" x14ac:dyDescent="0.35">
      <c r="C373" s="5"/>
    </row>
    <row r="374" spans="3:3" x14ac:dyDescent="0.35">
      <c r="C374" s="5"/>
    </row>
    <row r="375" spans="3:3" x14ac:dyDescent="0.35">
      <c r="C375" s="5"/>
    </row>
    <row r="376" spans="3:3" x14ac:dyDescent="0.35">
      <c r="C376" s="5"/>
    </row>
    <row r="377" spans="3:3" x14ac:dyDescent="0.35">
      <c r="C377" s="5"/>
    </row>
    <row r="378" spans="3:3" x14ac:dyDescent="0.35">
      <c r="C378" s="5"/>
    </row>
    <row r="379" spans="3:3" x14ac:dyDescent="0.35">
      <c r="C379" s="5"/>
    </row>
    <row r="380" spans="3:3" x14ac:dyDescent="0.35">
      <c r="C380" s="5"/>
    </row>
    <row r="381" spans="3:3" x14ac:dyDescent="0.35">
      <c r="C381" s="5"/>
    </row>
    <row r="382" spans="3:3" x14ac:dyDescent="0.35">
      <c r="C382" s="5"/>
    </row>
    <row r="383" spans="3:3" x14ac:dyDescent="0.35">
      <c r="C383" s="5"/>
    </row>
    <row r="384" spans="3:3" x14ac:dyDescent="0.35">
      <c r="C384" s="5"/>
    </row>
    <row r="385" spans="3:3" x14ac:dyDescent="0.35">
      <c r="C385" s="5"/>
    </row>
    <row r="386" spans="3:3" x14ac:dyDescent="0.35">
      <c r="C386" s="5"/>
    </row>
    <row r="387" spans="3:3" x14ac:dyDescent="0.35">
      <c r="C387" s="5"/>
    </row>
    <row r="388" spans="3:3" x14ac:dyDescent="0.35">
      <c r="C388" s="5"/>
    </row>
    <row r="389" spans="3:3" x14ac:dyDescent="0.35">
      <c r="C389" s="5"/>
    </row>
    <row r="390" spans="3:3" x14ac:dyDescent="0.35">
      <c r="C390" s="5"/>
    </row>
    <row r="391" spans="3:3" x14ac:dyDescent="0.35">
      <c r="C391" s="5"/>
    </row>
    <row r="392" spans="3:3" x14ac:dyDescent="0.35">
      <c r="C392" s="5"/>
    </row>
    <row r="393" spans="3:3" x14ac:dyDescent="0.35">
      <c r="C393" s="5"/>
    </row>
    <row r="394" spans="3:3" x14ac:dyDescent="0.35">
      <c r="C394" s="5"/>
    </row>
    <row r="395" spans="3:3" x14ac:dyDescent="0.35">
      <c r="C395" s="5"/>
    </row>
    <row r="396" spans="3:3" x14ac:dyDescent="0.35">
      <c r="C396" s="5"/>
    </row>
    <row r="397" spans="3:3" x14ac:dyDescent="0.35">
      <c r="C397" s="5"/>
    </row>
    <row r="398" spans="3:3" x14ac:dyDescent="0.35">
      <c r="C398" s="5"/>
    </row>
    <row r="399" spans="3:3" x14ac:dyDescent="0.35">
      <c r="C399" s="5"/>
    </row>
    <row r="400" spans="3:3" x14ac:dyDescent="0.35">
      <c r="C400" s="5"/>
    </row>
    <row r="401" spans="3:3" x14ac:dyDescent="0.35">
      <c r="C401" s="5"/>
    </row>
    <row r="402" spans="3:3" x14ac:dyDescent="0.35">
      <c r="C402" s="5"/>
    </row>
    <row r="403" spans="3:3" x14ac:dyDescent="0.35">
      <c r="C403" s="5"/>
    </row>
    <row r="404" spans="3:3" x14ac:dyDescent="0.35">
      <c r="C404" s="5"/>
    </row>
    <row r="405" spans="3:3" x14ac:dyDescent="0.35">
      <c r="C405" s="5"/>
    </row>
    <row r="406" spans="3:3" x14ac:dyDescent="0.35">
      <c r="C406" s="5"/>
    </row>
    <row r="407" spans="3:3" x14ac:dyDescent="0.35">
      <c r="C407" s="5"/>
    </row>
    <row r="408" spans="3:3" x14ac:dyDescent="0.35">
      <c r="C408" s="5"/>
    </row>
    <row r="409" spans="3:3" x14ac:dyDescent="0.35">
      <c r="C409" s="5"/>
    </row>
    <row r="410" spans="3:3" x14ac:dyDescent="0.35">
      <c r="C410" s="5"/>
    </row>
    <row r="411" spans="3:3" x14ac:dyDescent="0.35">
      <c r="C411" s="5"/>
    </row>
    <row r="412" spans="3:3" x14ac:dyDescent="0.35">
      <c r="C412" s="5"/>
    </row>
    <row r="413" spans="3:3" x14ac:dyDescent="0.35">
      <c r="C413" s="5"/>
    </row>
    <row r="414" spans="3:3" x14ac:dyDescent="0.35">
      <c r="C414" s="5"/>
    </row>
    <row r="415" spans="3:3" x14ac:dyDescent="0.35">
      <c r="C415" s="5"/>
    </row>
    <row r="416" spans="3:3" x14ac:dyDescent="0.35">
      <c r="C416" s="5"/>
    </row>
    <row r="417" spans="3:3" x14ac:dyDescent="0.35">
      <c r="C417" s="5"/>
    </row>
    <row r="418" spans="3:3" x14ac:dyDescent="0.35">
      <c r="C418" s="5"/>
    </row>
    <row r="419" spans="3:3" x14ac:dyDescent="0.35">
      <c r="C419" s="5"/>
    </row>
    <row r="420" spans="3:3" x14ac:dyDescent="0.35">
      <c r="C420" s="5"/>
    </row>
    <row r="421" spans="3:3" x14ac:dyDescent="0.35">
      <c r="C421" s="5"/>
    </row>
    <row r="422" spans="3:3" x14ac:dyDescent="0.35">
      <c r="C422" s="5"/>
    </row>
    <row r="423" spans="3:3" x14ac:dyDescent="0.35">
      <c r="C423" s="5"/>
    </row>
    <row r="424" spans="3:3" x14ac:dyDescent="0.35">
      <c r="C424" s="5"/>
    </row>
    <row r="425" spans="3:3" x14ac:dyDescent="0.35">
      <c r="C425" s="5"/>
    </row>
    <row r="558" spans="9:15" x14ac:dyDescent="0.35">
      <c r="I558" s="6" t="s">
        <v>6</v>
      </c>
      <c r="O558" s="6" t="s">
        <v>6</v>
      </c>
    </row>
    <row r="559" spans="9:15" x14ac:dyDescent="0.35">
      <c r="I559" s="6" t="s">
        <v>6</v>
      </c>
      <c r="O559" s="6" t="s">
        <v>6</v>
      </c>
    </row>
  </sheetData>
  <sheetProtection sheet="1" objects="1" scenarios="1"/>
  <sortState xmlns:xlrd2="http://schemas.microsoft.com/office/spreadsheetml/2017/richdata2" ref="C5:C83">
    <sortCondition ref="C5:C83"/>
  </sortState>
  <pageMargins left="0.39370078740157483" right="0.39370078740157483" top="0.39370078740157483" bottom="0.39370078740157483" header="0.31496062992125984" footer="0.31496062992125984"/>
  <pageSetup scale="5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21</xdr:col>
                    <xdr:colOff>6350</xdr:colOff>
                    <xdr:row>2</xdr:row>
                    <xdr:rowOff>6350</xdr:rowOff>
                  </from>
                  <to>
                    <xdr:col>24</xdr:col>
                    <xdr:colOff>273050</xdr:colOff>
                    <xdr:row>3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48B0-EBD2-4321-9D14-308F1EB3EBC6}">
  <sheetPr>
    <tabColor theme="5" tint="-0.249977111117893"/>
    <pageSetUpPr fitToPage="1"/>
  </sheetPr>
  <dimension ref="C1:G16"/>
  <sheetViews>
    <sheetView showGridLines="0" showRowColHeaders="0" workbookViewId="0">
      <selection activeCell="N8" sqref="N8"/>
    </sheetView>
  </sheetViews>
  <sheetFormatPr defaultRowHeight="14.5" x14ac:dyDescent="0.35"/>
  <cols>
    <col min="1" max="1" width="6.26953125" style="5" customWidth="1"/>
    <col min="2" max="2" width="4.81640625" style="5" customWidth="1"/>
    <col min="3" max="7" width="9.08984375" style="5" customWidth="1"/>
    <col min="8" max="16384" width="8.7265625" style="5"/>
  </cols>
  <sheetData>
    <row r="1" spans="3:7" ht="20.5" x14ac:dyDescent="0.45">
      <c r="C1" s="41" t="s">
        <v>514</v>
      </c>
    </row>
    <row r="2" spans="3:7" x14ac:dyDescent="0.35">
      <c r="C2" s="6" t="s">
        <v>507</v>
      </c>
    </row>
    <row r="3" spans="3:7" x14ac:dyDescent="0.35">
      <c r="C3" s="64" t="s">
        <v>522</v>
      </c>
    </row>
    <row r="4" spans="3:7" x14ac:dyDescent="0.35">
      <c r="C4" s="59"/>
      <c r="D4" s="60" t="s">
        <v>2</v>
      </c>
      <c r="E4" s="61" t="s">
        <v>3</v>
      </c>
      <c r="F4" s="61" t="s">
        <v>5</v>
      </c>
      <c r="G4" s="62" t="s">
        <v>7</v>
      </c>
    </row>
    <row r="5" spans="3:7" x14ac:dyDescent="0.35">
      <c r="C5" s="56" t="s">
        <v>394</v>
      </c>
      <c r="D5" s="57">
        <v>6717</v>
      </c>
      <c r="E5" s="57">
        <v>15364</v>
      </c>
      <c r="F5" s="57">
        <v>37569</v>
      </c>
      <c r="G5" s="57">
        <f>SUM(D5:F5)</f>
        <v>59650</v>
      </c>
    </row>
    <row r="6" spans="3:7" x14ac:dyDescent="0.35">
      <c r="C6" s="32" t="s">
        <v>395</v>
      </c>
      <c r="D6" s="42">
        <v>5250</v>
      </c>
      <c r="E6" s="42">
        <v>8477</v>
      </c>
      <c r="F6" s="42">
        <v>35279</v>
      </c>
      <c r="G6" s="42">
        <f t="shared" ref="G6:G8" si="0">SUM(D6:F6)</f>
        <v>49006</v>
      </c>
    </row>
    <row r="7" spans="3:7" x14ac:dyDescent="0.35">
      <c r="C7" s="32" t="s">
        <v>1</v>
      </c>
      <c r="D7" s="42">
        <v>0</v>
      </c>
      <c r="E7" s="42">
        <v>11</v>
      </c>
      <c r="F7" s="42">
        <v>15</v>
      </c>
      <c r="G7" s="42">
        <f t="shared" si="0"/>
        <v>26</v>
      </c>
    </row>
    <row r="8" spans="3:7" x14ac:dyDescent="0.35">
      <c r="C8" s="63" t="s">
        <v>7</v>
      </c>
      <c r="D8" s="45">
        <v>11967</v>
      </c>
      <c r="E8" s="45">
        <v>23852</v>
      </c>
      <c r="F8" s="45">
        <v>72863</v>
      </c>
      <c r="G8" s="45">
        <f t="shared" si="0"/>
        <v>108682</v>
      </c>
    </row>
    <row r="9" spans="3:7" x14ac:dyDescent="0.35">
      <c r="G9" s="7"/>
    </row>
    <row r="11" spans="3:7" x14ac:dyDescent="0.35">
      <c r="C11" s="64" t="s">
        <v>523</v>
      </c>
    </row>
    <row r="12" spans="3:7" x14ac:dyDescent="0.35">
      <c r="C12" s="59"/>
      <c r="D12" s="60" t="s">
        <v>2</v>
      </c>
      <c r="E12" s="61" t="s">
        <v>3</v>
      </c>
      <c r="F12" s="61" t="s">
        <v>5</v>
      </c>
      <c r="G12" s="62" t="s">
        <v>7</v>
      </c>
    </row>
    <row r="13" spans="3:7" x14ac:dyDescent="0.35">
      <c r="C13" s="56" t="s">
        <v>394</v>
      </c>
      <c r="D13" s="58">
        <f>D5/D$8*100</f>
        <v>56.129355728252698</v>
      </c>
      <c r="E13" s="58">
        <f t="shared" ref="E13:G13" si="1">E5/E$8*100</f>
        <v>64.41388562803958</v>
      </c>
      <c r="F13" s="58">
        <f t="shared" si="1"/>
        <v>51.56114900566817</v>
      </c>
      <c r="G13" s="58">
        <f t="shared" si="1"/>
        <v>54.884893542628951</v>
      </c>
    </row>
    <row r="14" spans="3:7" x14ac:dyDescent="0.35">
      <c r="C14" s="32" t="s">
        <v>395</v>
      </c>
      <c r="D14" s="46">
        <f t="shared" ref="D14:G16" si="2">D6/D$8*100</f>
        <v>43.870644271747302</v>
      </c>
      <c r="E14" s="46">
        <f t="shared" si="2"/>
        <v>35.539996645983564</v>
      </c>
      <c r="F14" s="46">
        <f t="shared" si="2"/>
        <v>48.418264414037303</v>
      </c>
      <c r="G14" s="46">
        <f t="shared" si="2"/>
        <v>45.091183452641651</v>
      </c>
    </row>
    <row r="15" spans="3:7" x14ac:dyDescent="0.35">
      <c r="C15" s="32" t="s">
        <v>1</v>
      </c>
      <c r="D15" s="46">
        <f t="shared" si="2"/>
        <v>0</v>
      </c>
      <c r="E15" s="46">
        <f t="shared" si="2"/>
        <v>4.6117725976857288E-2</v>
      </c>
      <c r="F15" s="46">
        <f t="shared" si="2"/>
        <v>2.0586580294525342E-2</v>
      </c>
      <c r="G15" s="46">
        <f t="shared" si="2"/>
        <v>2.3923004729394012E-2</v>
      </c>
    </row>
    <row r="16" spans="3:7" x14ac:dyDescent="0.35">
      <c r="C16" s="43" t="s">
        <v>7</v>
      </c>
      <c r="D16" s="44">
        <f t="shared" si="2"/>
        <v>100</v>
      </c>
      <c r="E16" s="44">
        <f t="shared" si="2"/>
        <v>100</v>
      </c>
      <c r="F16" s="44">
        <f t="shared" si="2"/>
        <v>100</v>
      </c>
      <c r="G16" s="45">
        <f t="shared" si="2"/>
        <v>100</v>
      </c>
    </row>
  </sheetData>
  <sheetProtection sheet="1" objects="1" scenarios="1"/>
  <pageMargins left="1.5748031496062993" right="0.70866141732283472" top="1.1811023622047245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DB93-02D4-44CA-B114-1AD4906C690F}">
  <sheetPr>
    <tabColor theme="7" tint="-0.249977111117893"/>
    <pageSetUpPr fitToPage="1"/>
  </sheetPr>
  <dimension ref="A1:P82"/>
  <sheetViews>
    <sheetView showGridLines="0" showRowColHeaders="0" topLeftCell="A3" workbookViewId="0">
      <selection activeCell="AJ4" sqref="AJ4"/>
    </sheetView>
  </sheetViews>
  <sheetFormatPr defaultRowHeight="14.5" x14ac:dyDescent="0.35"/>
  <cols>
    <col min="3" max="3" width="11.26953125" bestFit="1" customWidth="1"/>
    <col min="15" max="16" width="8.7265625" style="1"/>
  </cols>
  <sheetData>
    <row r="1" spans="1:16" ht="20.5" x14ac:dyDescent="0.45">
      <c r="B1" s="54" t="s">
        <v>521</v>
      </c>
    </row>
    <row r="3" spans="1:16" x14ac:dyDescent="0.35">
      <c r="O3" s="47" t="s">
        <v>515</v>
      </c>
      <c r="P3" s="47" t="s">
        <v>398</v>
      </c>
    </row>
    <row r="4" spans="1:16" ht="21.5" customHeight="1" x14ac:dyDescent="0.35">
      <c r="A4" s="1"/>
      <c r="B4" s="48" t="s">
        <v>516</v>
      </c>
      <c r="C4" s="1"/>
      <c r="D4" s="1"/>
      <c r="E4" s="1"/>
      <c r="F4" s="1"/>
      <c r="G4" s="1"/>
      <c r="H4" s="48" t="s">
        <v>517</v>
      </c>
      <c r="O4" s="47" t="s">
        <v>518</v>
      </c>
      <c r="P4" s="47" t="s">
        <v>469</v>
      </c>
    </row>
    <row r="5" spans="1:16" x14ac:dyDescent="0.35">
      <c r="A5" s="1"/>
      <c r="B5" s="1"/>
      <c r="C5" s="49">
        <v>10</v>
      </c>
      <c r="D5" s="1"/>
      <c r="E5" s="1"/>
      <c r="F5" s="1"/>
      <c r="G5" s="1"/>
      <c r="H5" s="50" t="s">
        <v>519</v>
      </c>
      <c r="P5" s="47" t="s">
        <v>437</v>
      </c>
    </row>
    <row r="6" spans="1:16" x14ac:dyDescent="0.35">
      <c r="A6" s="1"/>
      <c r="B6" s="1"/>
      <c r="C6" s="1"/>
      <c r="D6" s="1"/>
      <c r="E6" s="1"/>
      <c r="F6" s="1"/>
      <c r="G6" s="1"/>
      <c r="P6" s="47" t="s">
        <v>438</v>
      </c>
    </row>
    <row r="7" spans="1:16" x14ac:dyDescent="0.35">
      <c r="C7" s="49">
        <v>2</v>
      </c>
      <c r="P7" s="47" t="s">
        <v>399</v>
      </c>
    </row>
    <row r="8" spans="1:16" x14ac:dyDescent="0.35">
      <c r="P8" s="47" t="s">
        <v>400</v>
      </c>
    </row>
    <row r="9" spans="1:16" x14ac:dyDescent="0.35">
      <c r="B9" s="51">
        <v>1</v>
      </c>
      <c r="C9" s="52" t="s">
        <v>2</v>
      </c>
      <c r="D9" s="53">
        <f>IF(C$7=1,E9,F9)</f>
        <v>25.204788909892876</v>
      </c>
      <c r="E9" s="2">
        <f>VLOOKUP($C$5,Municipalities!$B$5:$G$84,2+Other!$B9)</f>
        <v>800</v>
      </c>
      <c r="F9" s="53">
        <f>E9/SUM(E$9:E$11)*100</f>
        <v>25.204788909892876</v>
      </c>
      <c r="G9" s="1"/>
      <c r="H9" s="1" t="s">
        <v>2</v>
      </c>
      <c r="I9" s="1">
        <v>88</v>
      </c>
      <c r="J9" s="1"/>
      <c r="P9" s="47" t="s">
        <v>439</v>
      </c>
    </row>
    <row r="10" spans="1:16" x14ac:dyDescent="0.35">
      <c r="B10" s="51">
        <v>2</v>
      </c>
      <c r="C10" s="52" t="s">
        <v>3</v>
      </c>
      <c r="D10" s="53">
        <f t="shared" ref="D10:D11" si="0">IF(C$7=1,E10,F10)</f>
        <v>28.607435412728417</v>
      </c>
      <c r="E10" s="2">
        <f>VLOOKUP($C$5,Municipalities!$B$5:$G$84,2+Other!$B10)</f>
        <v>908</v>
      </c>
      <c r="F10" s="53">
        <f t="shared" ref="F10:F11" si="1">E10/SUM(E$9:E$11)*100</f>
        <v>28.607435412728417</v>
      </c>
      <c r="G10" s="1"/>
      <c r="H10" s="1" t="s">
        <v>520</v>
      </c>
      <c r="I10" s="1">
        <v>64</v>
      </c>
      <c r="J10" s="1"/>
      <c r="P10" s="47" t="s">
        <v>470</v>
      </c>
    </row>
    <row r="11" spans="1:16" x14ac:dyDescent="0.35">
      <c r="B11" s="51">
        <v>3</v>
      </c>
      <c r="C11" s="52" t="s">
        <v>5</v>
      </c>
      <c r="D11" s="53">
        <f t="shared" si="0"/>
        <v>46.187775677378703</v>
      </c>
      <c r="E11" s="2">
        <f>VLOOKUP($C$5,Municipalities!$B$5:$G$84,2+Other!$B11)</f>
        <v>1466</v>
      </c>
      <c r="F11" s="53">
        <f t="shared" si="1"/>
        <v>46.187775677378703</v>
      </c>
      <c r="G11" s="1"/>
      <c r="H11" s="1" t="s">
        <v>5</v>
      </c>
      <c r="I11" s="1">
        <v>3.4</v>
      </c>
      <c r="J11" s="1"/>
      <c r="P11" s="47" t="s">
        <v>440</v>
      </c>
    </row>
    <row r="12" spans="1:16" x14ac:dyDescent="0.35">
      <c r="B12" s="1"/>
      <c r="C12" s="1"/>
      <c r="D12" s="1"/>
      <c r="E12" s="1"/>
      <c r="F12" s="1"/>
      <c r="P12" s="47" t="s">
        <v>441</v>
      </c>
    </row>
    <row r="13" spans="1:16" x14ac:dyDescent="0.35">
      <c r="P13" s="47" t="s">
        <v>401</v>
      </c>
    </row>
    <row r="14" spans="1:16" x14ac:dyDescent="0.35">
      <c r="P14" s="47" t="s">
        <v>402</v>
      </c>
    </row>
    <row r="15" spans="1:16" x14ac:dyDescent="0.35">
      <c r="P15" s="47" t="s">
        <v>403</v>
      </c>
    </row>
    <row r="16" spans="1:16" x14ac:dyDescent="0.35">
      <c r="P16" s="47" t="s">
        <v>442</v>
      </c>
    </row>
    <row r="17" spans="16:16" x14ac:dyDescent="0.35">
      <c r="P17" s="47" t="s">
        <v>404</v>
      </c>
    </row>
    <row r="18" spans="16:16" x14ac:dyDescent="0.35">
      <c r="P18" s="47" t="s">
        <v>405</v>
      </c>
    </row>
    <row r="19" spans="16:16" x14ac:dyDescent="0.35">
      <c r="P19" s="47" t="s">
        <v>406</v>
      </c>
    </row>
    <row r="20" spans="16:16" x14ac:dyDescent="0.35">
      <c r="P20" s="47" t="s">
        <v>443</v>
      </c>
    </row>
    <row r="21" spans="16:16" x14ac:dyDescent="0.35">
      <c r="P21" s="47" t="s">
        <v>407</v>
      </c>
    </row>
    <row r="22" spans="16:16" x14ac:dyDescent="0.35">
      <c r="P22" s="47" t="s">
        <v>444</v>
      </c>
    </row>
    <row r="23" spans="16:16" x14ac:dyDescent="0.35">
      <c r="P23" s="47" t="s">
        <v>408</v>
      </c>
    </row>
    <row r="24" spans="16:16" x14ac:dyDescent="0.35">
      <c r="P24" s="47" t="s">
        <v>445</v>
      </c>
    </row>
    <row r="25" spans="16:16" x14ac:dyDescent="0.35">
      <c r="P25" s="47" t="s">
        <v>409</v>
      </c>
    </row>
    <row r="26" spans="16:16" x14ac:dyDescent="0.35">
      <c r="P26" s="47" t="s">
        <v>410</v>
      </c>
    </row>
    <row r="27" spans="16:16" x14ac:dyDescent="0.35">
      <c r="P27" s="47" t="s">
        <v>446</v>
      </c>
    </row>
    <row r="28" spans="16:16" x14ac:dyDescent="0.35">
      <c r="P28" s="47" t="s">
        <v>447</v>
      </c>
    </row>
    <row r="29" spans="16:16" x14ac:dyDescent="0.35">
      <c r="P29" s="47" t="s">
        <v>448</v>
      </c>
    </row>
    <row r="30" spans="16:16" x14ac:dyDescent="0.35">
      <c r="P30" s="47" t="s">
        <v>449</v>
      </c>
    </row>
    <row r="31" spans="16:16" x14ac:dyDescent="0.35">
      <c r="P31" s="47" t="s">
        <v>411</v>
      </c>
    </row>
    <row r="32" spans="16:16" x14ac:dyDescent="0.35">
      <c r="P32" s="47" t="s">
        <v>412</v>
      </c>
    </row>
    <row r="33" spans="16:16" x14ac:dyDescent="0.35">
      <c r="P33" s="47" t="s">
        <v>450</v>
      </c>
    </row>
    <row r="34" spans="16:16" x14ac:dyDescent="0.35">
      <c r="P34" s="47" t="s">
        <v>471</v>
      </c>
    </row>
    <row r="35" spans="16:16" x14ac:dyDescent="0.35">
      <c r="P35" s="47" t="s">
        <v>451</v>
      </c>
    </row>
    <row r="36" spans="16:16" x14ac:dyDescent="0.35">
      <c r="P36" s="47" t="s">
        <v>413</v>
      </c>
    </row>
    <row r="37" spans="16:16" x14ac:dyDescent="0.35">
      <c r="P37" s="47" t="s">
        <v>452</v>
      </c>
    </row>
    <row r="38" spans="16:16" x14ac:dyDescent="0.35">
      <c r="P38" s="47" t="s">
        <v>453</v>
      </c>
    </row>
    <row r="39" spans="16:16" x14ac:dyDescent="0.35">
      <c r="P39" s="47" t="s">
        <v>454</v>
      </c>
    </row>
    <row r="40" spans="16:16" x14ac:dyDescent="0.35">
      <c r="P40" s="47" t="s">
        <v>414</v>
      </c>
    </row>
    <row r="41" spans="16:16" x14ac:dyDescent="0.35">
      <c r="P41" s="47" t="s">
        <v>415</v>
      </c>
    </row>
    <row r="42" spans="16:16" x14ac:dyDescent="0.35">
      <c r="P42" s="47" t="s">
        <v>455</v>
      </c>
    </row>
    <row r="43" spans="16:16" x14ac:dyDescent="0.35">
      <c r="P43" s="47" t="s">
        <v>416</v>
      </c>
    </row>
    <row r="44" spans="16:16" x14ac:dyDescent="0.35">
      <c r="P44" s="47" t="s">
        <v>456</v>
      </c>
    </row>
    <row r="45" spans="16:16" x14ac:dyDescent="0.35">
      <c r="P45" s="47" t="s">
        <v>457</v>
      </c>
    </row>
    <row r="46" spans="16:16" x14ac:dyDescent="0.35">
      <c r="P46" s="47" t="s">
        <v>458</v>
      </c>
    </row>
    <row r="47" spans="16:16" x14ac:dyDescent="0.35">
      <c r="P47" s="47" t="s">
        <v>417</v>
      </c>
    </row>
    <row r="48" spans="16:16" x14ac:dyDescent="0.35">
      <c r="P48" s="47" t="s">
        <v>472</v>
      </c>
    </row>
    <row r="49" spans="16:16" x14ac:dyDescent="0.35">
      <c r="P49" s="47" t="s">
        <v>418</v>
      </c>
    </row>
    <row r="50" spans="16:16" x14ac:dyDescent="0.35">
      <c r="P50" s="47" t="s">
        <v>419</v>
      </c>
    </row>
    <row r="51" spans="16:16" x14ac:dyDescent="0.35">
      <c r="P51" s="47" t="s">
        <v>459</v>
      </c>
    </row>
    <row r="52" spans="16:16" x14ac:dyDescent="0.35">
      <c r="P52" s="47" t="s">
        <v>460</v>
      </c>
    </row>
    <row r="53" spans="16:16" x14ac:dyDescent="0.35">
      <c r="P53" s="47" t="s">
        <v>420</v>
      </c>
    </row>
    <row r="54" spans="16:16" x14ac:dyDescent="0.35">
      <c r="P54" s="47" t="s">
        <v>461</v>
      </c>
    </row>
    <row r="55" spans="16:16" x14ac:dyDescent="0.35">
      <c r="P55" s="47" t="s">
        <v>421</v>
      </c>
    </row>
    <row r="56" spans="16:16" x14ac:dyDescent="0.35">
      <c r="P56" s="47" t="s">
        <v>422</v>
      </c>
    </row>
    <row r="57" spans="16:16" x14ac:dyDescent="0.35">
      <c r="P57" s="47" t="s">
        <v>423</v>
      </c>
    </row>
    <row r="58" spans="16:16" x14ac:dyDescent="0.35">
      <c r="P58" s="47" t="s">
        <v>424</v>
      </c>
    </row>
    <row r="59" spans="16:16" x14ac:dyDescent="0.35">
      <c r="P59" s="47" t="s">
        <v>425</v>
      </c>
    </row>
    <row r="60" spans="16:16" x14ac:dyDescent="0.35">
      <c r="P60" s="47" t="s">
        <v>426</v>
      </c>
    </row>
    <row r="61" spans="16:16" x14ac:dyDescent="0.35">
      <c r="P61" s="47" t="s">
        <v>462</v>
      </c>
    </row>
    <row r="62" spans="16:16" x14ac:dyDescent="0.35">
      <c r="P62" s="47" t="s">
        <v>427</v>
      </c>
    </row>
    <row r="63" spans="16:16" x14ac:dyDescent="0.35">
      <c r="P63" s="47" t="s">
        <v>396</v>
      </c>
    </row>
    <row r="64" spans="16:16" x14ac:dyDescent="0.35">
      <c r="P64" s="47" t="s">
        <v>428</v>
      </c>
    </row>
    <row r="65" spans="16:16" x14ac:dyDescent="0.35">
      <c r="P65" s="47" t="s">
        <v>429</v>
      </c>
    </row>
    <row r="66" spans="16:16" x14ac:dyDescent="0.35">
      <c r="P66" s="47" t="s">
        <v>463</v>
      </c>
    </row>
    <row r="67" spans="16:16" x14ac:dyDescent="0.35">
      <c r="P67" s="47" t="s">
        <v>430</v>
      </c>
    </row>
    <row r="68" spans="16:16" x14ac:dyDescent="0.35">
      <c r="P68" s="47" t="s">
        <v>431</v>
      </c>
    </row>
    <row r="69" spans="16:16" x14ac:dyDescent="0.35">
      <c r="P69" s="47" t="s">
        <v>473</v>
      </c>
    </row>
    <row r="70" spans="16:16" x14ac:dyDescent="0.35">
      <c r="P70" s="47" t="s">
        <v>432</v>
      </c>
    </row>
    <row r="71" spans="16:16" x14ac:dyDescent="0.35">
      <c r="P71" s="47" t="s">
        <v>474</v>
      </c>
    </row>
    <row r="72" spans="16:16" x14ac:dyDescent="0.35">
      <c r="P72" s="47" t="s">
        <v>464</v>
      </c>
    </row>
    <row r="73" spans="16:16" x14ac:dyDescent="0.35">
      <c r="P73" s="47" t="s">
        <v>433</v>
      </c>
    </row>
    <row r="74" spans="16:16" x14ac:dyDescent="0.35">
      <c r="P74" s="47" t="s">
        <v>434</v>
      </c>
    </row>
    <row r="75" spans="16:16" x14ac:dyDescent="0.35">
      <c r="P75" s="47" t="s">
        <v>465</v>
      </c>
    </row>
    <row r="76" spans="16:16" x14ac:dyDescent="0.35">
      <c r="P76" s="47" t="s">
        <v>466</v>
      </c>
    </row>
    <row r="77" spans="16:16" x14ac:dyDescent="0.35">
      <c r="P77" s="47" t="s">
        <v>475</v>
      </c>
    </row>
    <row r="78" spans="16:16" x14ac:dyDescent="0.35">
      <c r="P78" s="47" t="s">
        <v>467</v>
      </c>
    </row>
    <row r="79" spans="16:16" x14ac:dyDescent="0.35">
      <c r="P79" s="47" t="s">
        <v>468</v>
      </c>
    </row>
    <row r="80" spans="16:16" x14ac:dyDescent="0.35">
      <c r="P80" s="47" t="s">
        <v>435</v>
      </c>
    </row>
    <row r="81" spans="16:16" x14ac:dyDescent="0.35">
      <c r="P81" s="47" t="s">
        <v>436</v>
      </c>
    </row>
    <row r="82" spans="16:16" x14ac:dyDescent="0.35">
      <c r="P82" s="47" t="s">
        <v>7</v>
      </c>
    </row>
  </sheetData>
  <sheetProtection sheet="1" objects="1" scenarios="1"/>
  <pageMargins left="0.70866141732283472" right="0.70866141732283472" top="1.1811023622047245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1</xdr:col>
                    <xdr:colOff>596900</xdr:colOff>
                    <xdr:row>3</xdr:row>
                    <xdr:rowOff>260350</xdr:rowOff>
                  </from>
                  <to>
                    <xdr:col>3</xdr:col>
                    <xdr:colOff>571500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Drop Down 2">
              <controlPr defaultSize="0" autoLine="0" autoPict="0">
                <anchor moveWithCells="1">
                  <from>
                    <xdr:col>2</xdr:col>
                    <xdr:colOff>6350</xdr:colOff>
                    <xdr:row>5</xdr:row>
                    <xdr:rowOff>171450</xdr:rowOff>
                  </from>
                  <to>
                    <xdr:col>3</xdr:col>
                    <xdr:colOff>304800</xdr:colOff>
                    <xdr:row>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A11584066</value>
    </field>
    <field name="Objective-Title">
      <value order="0">2024Dec Immigration</value>
    </field>
    <field name="Objective-Description">
      <value order="0"/>
    </field>
    <field name="Objective-CreationStamp">
      <value order="0">2024-12-08T21:08:54Z</value>
    </field>
    <field name="Objective-IsApproved">
      <value order="0">false</value>
    </field>
    <field name="Objective-IsPublished">
      <value order="0">true</value>
    </field>
    <field name="Objective-DatePublished">
      <value order="0">2026-08-16T21:47:27Z</value>
    </field>
    <field name="Objective-ModificationStamp">
      <value order="0">2026-08-16T21:47:27Z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vA17498518</value>
    </field>
    <field name="Objective-Version">
      <value order="0">5.0</value>
    </field>
    <field name="Objective-VersionNumber">
      <value order="0">5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Birthplaces</vt:lpstr>
      <vt:lpstr>Languages</vt:lpstr>
      <vt:lpstr>Municipalities</vt:lpstr>
      <vt:lpstr>Gender</vt:lpstr>
      <vt:lpstr>Other</vt:lpstr>
      <vt:lpstr>Birthplaces!Print_Area</vt:lpstr>
      <vt:lpstr>Gender!Print_Area</vt:lpstr>
      <vt:lpstr>Languages!Print_Area</vt:lpstr>
      <vt:lpstr>Municipalities!Print_Area</vt:lpstr>
      <vt:lpstr>Other!Print_Area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2026-08-15T07:12:32Z</cp:lastPrinted>
  <dcterms:created xsi:type="dcterms:W3CDTF">2026-08-10T21:13:14Z</dcterms:created>
  <dcterms:modified xsi:type="dcterms:W3CDTF">2026-08-16T21:44:37Z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A11584066</vt:lpwstr>
  </op:property>
  <op:property fmtid="{D5CDD505-2E9C-101B-9397-08002B2CF9AE}" pid="4" name="Objective-Title">
    <vt:lpwstr xmlns:vt="http://schemas.openxmlformats.org/officeDocument/2006/docPropsVTypes">2024Dec Immigration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2024-12-08T21:08:54Z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2026-08-16T21:47:27Z</vt:filetime>
  </op:property>
  <op:property fmtid="{D5CDD505-2E9C-101B-9397-08002B2CF9AE}" pid="10" name="Objective-ModificationStamp">
    <vt:filetime xmlns:vt="http://schemas.openxmlformats.org/officeDocument/2006/docPropsVTypes">2026-08-16T21:47:27Z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vA17498518</vt:lpwstr>
  </op:property>
  <op:property fmtid="{D5CDD505-2E9C-101B-9397-08002B2CF9AE}" pid="16" name="Objective-Version">
    <vt:lpwstr xmlns:vt="http://schemas.openxmlformats.org/officeDocument/2006/docPropsVTypes">5.0</vt:lpwstr>
  </op:property>
  <op:property fmtid="{D5CDD505-2E9C-101B-9397-08002B2CF9AE}" pid="17" name="Objective-VersionNumber">
    <vt:r8 xmlns:vt="http://schemas.openxmlformats.org/officeDocument/2006/docPropsVTypes">5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