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0d276fa10bc474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BC2426D5-9600-46BC-A214-5FEC2F9BCF8F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6" i="5"/>
  <c r="I29" i="5" s="1"/>
  <c r="CT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S65" i="4"/>
  <c r="CS9" i="4"/>
  <c r="CT9" i="4"/>
  <c r="CU9" i="4"/>
  <c r="CS10" i="4"/>
  <c r="CT10" i="4"/>
  <c r="CU10" i="4"/>
  <c r="CS11" i="4"/>
  <c r="CT11" i="4"/>
  <c r="CU11" i="4"/>
  <c r="CS12" i="4"/>
  <c r="CT12" i="4"/>
  <c r="CU12" i="4"/>
  <c r="CS13" i="4"/>
  <c r="CT13" i="4"/>
  <c r="CU13" i="4"/>
  <c r="CS14" i="4"/>
  <c r="CT14" i="4"/>
  <c r="CU14" i="4"/>
  <c r="CS15" i="4"/>
  <c r="CT15" i="4"/>
  <c r="CU15" i="4"/>
  <c r="CS16" i="4"/>
  <c r="CT16" i="4"/>
  <c r="CU16" i="4"/>
  <c r="CS17" i="4"/>
  <c r="CT17" i="4"/>
  <c r="CU17" i="4"/>
  <c r="CS18" i="4"/>
  <c r="CT18" i="4"/>
  <c r="CU18" i="4"/>
  <c r="CS19" i="4"/>
  <c r="CT19" i="4"/>
  <c r="CU19" i="4"/>
  <c r="CS20" i="4"/>
  <c r="CT20" i="4"/>
  <c r="CU20" i="4"/>
  <c r="CS21" i="4"/>
  <c r="CT21" i="4"/>
  <c r="CU21" i="4"/>
  <c r="CS22" i="4"/>
  <c r="CT22" i="4"/>
  <c r="CU22" i="4"/>
  <c r="CS23" i="4"/>
  <c r="CT23" i="4"/>
  <c r="CU23" i="4"/>
  <c r="CS24" i="4"/>
  <c r="CT24" i="4"/>
  <c r="CU24" i="4"/>
  <c r="CS25" i="4"/>
  <c r="CT25" i="4"/>
  <c r="CU25" i="4"/>
  <c r="CS26" i="4"/>
  <c r="CT26" i="4"/>
  <c r="CU26" i="4"/>
  <c r="CS27" i="4"/>
  <c r="CT27" i="4"/>
  <c r="CU27" i="4"/>
  <c r="CS28" i="4"/>
  <c r="CT28" i="4"/>
  <c r="CU28" i="4"/>
  <c r="CS29" i="4"/>
  <c r="CT29" i="4"/>
  <c r="CU29" i="4"/>
  <c r="CS30" i="4"/>
  <c r="CT30" i="4"/>
  <c r="CU30" i="4"/>
  <c r="CS31" i="4"/>
  <c r="CT31" i="4"/>
  <c r="CU31" i="4"/>
  <c r="CS32" i="4"/>
  <c r="CT32" i="4"/>
  <c r="CU32" i="4"/>
  <c r="CS33" i="4"/>
  <c r="CT33" i="4"/>
  <c r="CU33" i="4"/>
  <c r="CS34" i="4"/>
  <c r="CT34" i="4"/>
  <c r="CU34" i="4"/>
  <c r="CS35" i="4"/>
  <c r="CT35" i="4"/>
  <c r="CU35" i="4"/>
  <c r="CS36" i="4"/>
  <c r="CT36" i="4"/>
  <c r="CU36" i="4"/>
  <c r="CS37" i="4"/>
  <c r="CT37" i="4"/>
  <c r="CU37" i="4"/>
  <c r="CS38" i="4"/>
  <c r="CT38" i="4"/>
  <c r="CU38" i="4"/>
  <c r="CS39" i="4"/>
  <c r="CT39" i="4"/>
  <c r="CU39" i="4"/>
  <c r="CS40" i="4"/>
  <c r="CT40" i="4"/>
  <c r="CU40" i="4"/>
  <c r="CS41" i="4"/>
  <c r="CT41" i="4"/>
  <c r="CU41" i="4"/>
  <c r="CS42" i="4"/>
  <c r="CT42" i="4"/>
  <c r="CU42" i="4"/>
  <c r="CS43" i="4"/>
  <c r="CT43" i="4"/>
  <c r="CU43" i="4"/>
  <c r="CS44" i="4"/>
  <c r="CT44" i="4"/>
  <c r="CU44" i="4"/>
  <c r="CS45" i="4"/>
  <c r="CT45" i="4"/>
  <c r="CU45" i="4"/>
  <c r="CS46" i="4"/>
  <c r="CT46" i="4"/>
  <c r="CU46" i="4"/>
  <c r="CS47" i="4"/>
  <c r="CT47" i="4"/>
  <c r="CU47" i="4"/>
  <c r="CS48" i="4"/>
  <c r="CT48" i="4"/>
  <c r="CU48" i="4"/>
  <c r="CS49" i="4"/>
  <c r="CT49" i="4"/>
  <c r="CU49" i="4"/>
  <c r="CS50" i="4"/>
  <c r="CT50" i="4"/>
  <c r="CU50" i="4"/>
  <c r="CS51" i="4"/>
  <c r="CT51" i="4"/>
  <c r="CU51" i="4"/>
  <c r="CS52" i="4"/>
  <c r="CT52" i="4"/>
  <c r="CU52" i="4"/>
  <c r="CS53" i="4"/>
  <c r="CT53" i="4"/>
  <c r="CU53" i="4"/>
  <c r="CS54" i="4"/>
  <c r="CT54" i="4"/>
  <c r="CU54" i="4"/>
  <c r="CS55" i="4"/>
  <c r="CT55" i="4"/>
  <c r="CU55" i="4"/>
  <c r="CS56" i="4"/>
  <c r="CT56" i="4"/>
  <c r="CU56" i="4"/>
  <c r="CS57" i="4"/>
  <c r="CT57" i="4"/>
  <c r="CU57" i="4"/>
  <c r="CS58" i="4"/>
  <c r="CT58" i="4"/>
  <c r="CU58" i="4"/>
  <c r="CS59" i="4"/>
  <c r="CT59" i="4"/>
  <c r="CU59" i="4"/>
  <c r="CS60" i="4"/>
  <c r="CT60" i="4"/>
  <c r="CU60" i="4"/>
  <c r="CS61" i="4"/>
  <c r="CT61" i="4"/>
  <c r="CU61" i="4"/>
  <c r="CS62" i="4"/>
  <c r="CT62" i="4"/>
  <c r="CU62" i="4"/>
  <c r="CS63" i="4"/>
  <c r="CT63" i="4"/>
  <c r="CU63" i="4"/>
  <c r="CS64" i="4"/>
  <c r="CT64" i="4"/>
  <c r="CU64" i="4"/>
  <c r="CT65" i="4"/>
  <c r="CU65" i="4"/>
  <c r="CS66" i="4"/>
  <c r="CT66" i="4"/>
  <c r="CU66" i="4"/>
  <c r="CS67" i="4"/>
  <c r="CT67" i="4"/>
  <c r="CU67" i="4"/>
  <c r="CS68" i="4"/>
  <c r="CT68" i="4"/>
  <c r="CU68" i="4"/>
  <c r="CS69" i="4"/>
  <c r="CT69" i="4"/>
  <c r="CU69" i="4"/>
  <c r="CS70" i="4"/>
  <c r="CT70" i="4"/>
  <c r="CU70" i="4"/>
  <c r="CS71" i="4"/>
  <c r="CT71" i="4"/>
  <c r="CU71" i="4"/>
  <c r="CS72" i="4"/>
  <c r="CT72" i="4"/>
  <c r="CU72" i="4"/>
  <c r="CS73" i="4"/>
  <c r="CT73" i="4"/>
  <c r="CU73" i="4"/>
  <c r="CS74" i="4"/>
  <c r="CT74" i="4"/>
  <c r="CU74" i="4"/>
  <c r="CS75" i="4"/>
  <c r="CT75" i="4"/>
  <c r="CU75" i="4"/>
  <c r="CS76" i="4"/>
  <c r="CT76" i="4"/>
  <c r="CU76" i="4"/>
  <c r="CS77" i="4"/>
  <c r="CT77" i="4"/>
  <c r="CU77" i="4"/>
  <c r="CS78" i="4"/>
  <c r="CT78" i="4"/>
  <c r="CU78" i="4"/>
  <c r="CS79" i="4"/>
  <c r="CT79" i="4"/>
  <c r="CU79" i="4"/>
  <c r="CS80" i="4"/>
  <c r="CT80" i="4"/>
  <c r="CU80" i="4"/>
  <c r="CS81" i="4"/>
  <c r="CT81" i="4"/>
  <c r="CU81" i="4"/>
  <c r="CS82" i="4"/>
  <c r="CT82" i="4"/>
  <c r="CU82" i="4"/>
  <c r="CS83" i="4"/>
  <c r="CT83" i="4"/>
  <c r="CU83" i="4"/>
  <c r="CS84" i="4"/>
  <c r="CT84" i="4"/>
  <c r="CU84" i="4"/>
  <c r="CS6" i="4"/>
  <c r="CT6" i="4"/>
  <c r="CU6" i="4"/>
  <c r="CS7" i="4"/>
  <c r="CT7" i="4"/>
  <c r="CU7" i="4"/>
  <c r="CS8" i="4"/>
  <c r="CT8" i="4"/>
  <c r="CU8" i="4"/>
  <c r="CS5" i="4"/>
  <c r="CR5" i="4"/>
  <c r="CU5" i="4"/>
  <c r="CP5" i="4"/>
  <c r="AF121" i="1"/>
  <c r="AE184" i="1"/>
  <c r="AE110" i="1"/>
  <c r="AF110" i="1"/>
  <c r="AE111" i="1"/>
  <c r="AF111" i="1"/>
  <c r="AE112" i="1"/>
  <c r="AF112" i="1"/>
  <c r="AE113" i="1"/>
  <c r="AF113" i="1"/>
  <c r="AE114" i="1"/>
  <c r="AF114" i="1"/>
  <c r="AE115" i="1"/>
  <c r="AF115" i="1"/>
  <c r="AE116" i="1"/>
  <c r="AF116" i="1"/>
  <c r="AE117" i="1"/>
  <c r="AF117" i="1"/>
  <c r="AE118" i="1"/>
  <c r="AF118" i="1"/>
  <c r="AE119" i="1"/>
  <c r="AF119" i="1"/>
  <c r="AE120" i="1"/>
  <c r="AF120" i="1"/>
  <c r="AE121" i="1"/>
  <c r="AE122" i="1"/>
  <c r="AF122" i="1"/>
  <c r="AE123" i="1"/>
  <c r="AF123" i="1"/>
  <c r="AE124" i="1"/>
  <c r="AF124" i="1"/>
  <c r="AE125" i="1"/>
  <c r="AF125" i="1"/>
  <c r="AE126" i="1"/>
  <c r="AF126" i="1"/>
  <c r="AE127" i="1"/>
  <c r="AF127" i="1"/>
  <c r="AE128" i="1"/>
  <c r="AF128" i="1"/>
  <c r="AE129" i="1"/>
  <c r="AF129" i="1"/>
  <c r="AE130" i="1"/>
  <c r="AF130" i="1"/>
  <c r="AE131" i="1"/>
  <c r="AF131" i="1"/>
  <c r="AE132" i="1"/>
  <c r="AF132" i="1"/>
  <c r="AE133" i="1"/>
  <c r="AF133" i="1"/>
  <c r="AE134" i="1"/>
  <c r="AF134" i="1"/>
  <c r="AE135" i="1"/>
  <c r="AF135" i="1"/>
  <c r="AE136" i="1"/>
  <c r="AF136" i="1"/>
  <c r="AE137" i="1"/>
  <c r="AF137" i="1"/>
  <c r="AE138" i="1"/>
  <c r="AF138" i="1"/>
  <c r="AE139" i="1"/>
  <c r="AF139" i="1"/>
  <c r="AE140" i="1"/>
  <c r="AF140" i="1"/>
  <c r="AE141" i="1"/>
  <c r="AF141" i="1"/>
  <c r="AE142" i="1"/>
  <c r="AF142" i="1"/>
  <c r="AE143" i="1"/>
  <c r="AF143" i="1"/>
  <c r="AE144" i="1"/>
  <c r="AF144" i="1"/>
  <c r="AE145" i="1"/>
  <c r="AF145" i="1"/>
  <c r="AE146" i="1"/>
  <c r="AF146" i="1"/>
  <c r="AE147" i="1"/>
  <c r="AF147" i="1"/>
  <c r="AE148" i="1"/>
  <c r="AF148" i="1"/>
  <c r="AE149" i="1"/>
  <c r="AF149" i="1"/>
  <c r="AE150" i="1"/>
  <c r="AF150" i="1"/>
  <c r="AE151" i="1"/>
  <c r="AF151" i="1"/>
  <c r="AE152" i="1"/>
  <c r="AF152" i="1"/>
  <c r="AE153" i="1"/>
  <c r="AF153" i="1"/>
  <c r="AE154" i="1"/>
  <c r="AF154" i="1"/>
  <c r="AE155" i="1"/>
  <c r="AF155" i="1"/>
  <c r="AE156" i="1"/>
  <c r="AF156" i="1"/>
  <c r="AE157" i="1"/>
  <c r="AF157" i="1"/>
  <c r="AE158" i="1"/>
  <c r="AF158" i="1"/>
  <c r="AE159" i="1"/>
  <c r="AF159" i="1"/>
  <c r="AE160" i="1"/>
  <c r="AF160" i="1"/>
  <c r="AE161" i="1"/>
  <c r="AF161" i="1"/>
  <c r="AE162" i="1"/>
  <c r="AF162" i="1"/>
  <c r="AE163" i="1"/>
  <c r="AF163" i="1"/>
  <c r="AE164" i="1"/>
  <c r="AF164" i="1"/>
  <c r="AE165" i="1"/>
  <c r="AF165" i="1"/>
  <c r="AE166" i="1"/>
  <c r="AF166" i="1"/>
  <c r="AE167" i="1"/>
  <c r="AF167" i="1"/>
  <c r="AE168" i="1"/>
  <c r="AF168" i="1"/>
  <c r="AE169" i="1"/>
  <c r="AF169" i="1"/>
  <c r="AE170" i="1"/>
  <c r="AF170" i="1"/>
  <c r="AE171" i="1"/>
  <c r="AF171" i="1"/>
  <c r="AE172" i="1"/>
  <c r="AF172" i="1"/>
  <c r="AE173" i="1"/>
  <c r="AF173" i="1"/>
  <c r="AE174" i="1"/>
  <c r="AF174" i="1"/>
  <c r="AE175" i="1"/>
  <c r="AF175" i="1"/>
  <c r="AE176" i="1"/>
  <c r="AF176" i="1"/>
  <c r="AE177" i="1"/>
  <c r="AF177" i="1"/>
  <c r="AE178" i="1"/>
  <c r="AF178" i="1"/>
  <c r="AE179" i="1"/>
  <c r="AF179" i="1"/>
  <c r="AE180" i="1"/>
  <c r="AF180" i="1"/>
  <c r="AE181" i="1"/>
  <c r="AF181" i="1"/>
  <c r="AE182" i="1"/>
  <c r="AF182" i="1"/>
  <c r="AE183" i="1"/>
  <c r="AF183" i="1"/>
  <c r="AF184" i="1"/>
  <c r="AE108" i="1"/>
  <c r="AF108" i="1"/>
  <c r="AE109" i="1"/>
  <c r="AF109" i="1"/>
  <c r="AE107" i="1"/>
  <c r="AF107" i="1"/>
  <c r="AE106" i="1"/>
  <c r="AF106" i="1"/>
  <c r="AF105" i="1"/>
  <c r="AE105" i="1"/>
  <c r="AC105" i="1"/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M5" i="4"/>
  <c r="BC5" i="4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C21" i="3" s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20" i="3"/>
  <c r="C22" i="3"/>
  <c r="C30" i="3" s="1"/>
  <c r="C31" i="3" s="1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E23" i="5" s="1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23" i="5" s="1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E19" i="3" s="1"/>
  <c r="Z141" i="1"/>
  <c r="C19" i="3" s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<sst xmlns="http://schemas.openxmlformats.org/spreadsheetml/2006/main" count="742" uniqueCount="146">
  <si>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</si>
  <si>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</si>
  <si>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</si>
  <si>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</si>
  <si>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</si>
  <si>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</si>
  <si>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</si>
  <si>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</si>
  <si>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</si>
  <si>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</si>
  <si>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</si>
  <si>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</si>
  <si>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</si>
  <si>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</si>
  <si>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</si>
  <si>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</si>
  <si>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</si>
  <si>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</si>
  <si>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</si>
  <si>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</si>
  <si>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</si>
  <si>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</si>
  <si>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</si>
  <si>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</si>
  <si>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</si>
  <si>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</si>
  <si>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</si>
  <si>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</si>
  <si>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</si>
  <si>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</si>
  <si>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</si>
  <si>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</si>
  <si>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</si>
  <si>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</si>
  <si>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</si>
  <si>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</si>
  <si>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</si>
  <si>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</si>
  <si>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</si>
  <si>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</si>
  <si>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</si>
  <si>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</si>
  <si>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</si>
  <si>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</si>
  <si>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</si>
  <si>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</si>
  <si>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</si>
  <si>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</si>
  <si>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</si>
  <si>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</si>
  <si>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</si>
  <si>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</si>
  <si>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</si>
  <si>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</si>
  <si>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</si>
  <si>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</si>
  <si>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</si>
  <si>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</si>
  <si>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</si>
  <si>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</si>
  <si>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</si>
  <si>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</si>
  <si>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</si>
  <si>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</si>
  <si>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</si>
  <si>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</si>
  <si>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</si>
  <si>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</si>
  <si>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</si>
  <si>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</si>
  <si>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</si>
  <si>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</si>
  <si>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</si>
  <si>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</si>
  <si>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</si>
  <si>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</si>
  <si>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</si>
  <si>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</si>
  <si>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</si>
  <si>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</si>
  <si>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</si>
  <si>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</si>
  <si>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</si>
  <si>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</si>
  <si>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</si>
  <si>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</si>
  <si>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</si>
  <si>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</si>
  <si>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</si>
  <si>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</si>
  <si>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</si>
  <si>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</si>
  <si>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</si>
  <si>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</si>
  <si>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</si>
  <si>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</si>
  <si>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</si>
  <si>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</si>
  <si>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</si>
  <si>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</si>
  <si>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</si>
  <si>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</si>
  <si>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</si>
  <si>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</si>
  <si>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</si>
  <si>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</si>
  <si>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</si>
  <si>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</si>
  <si>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</si>
  <si>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</si>
  <si>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</si>
  <si>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</si>
  <si>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</si>
  <si>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</si>
  <si>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</si>
  <si>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</si>
  <si>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</si>
  <si>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</si>
  <si>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</si>
  <si>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</si>
  <si>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</si>
  <si>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</si>
  <si>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</si>
  <si>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</si>
  <si>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</si>
  <si>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</si>
  <si>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</si>
  <si>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</si>
  <si>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</si>
  <si>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</si>
  <si>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</si>
  <si>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</si>
  <si>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</si>
  <si>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</si>
  <si>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</si>
  <si>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</si>
  <si>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</si>
  <si>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</si>
  <si>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</si>
  <si>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</si>
  <si>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2024/25 (Oct 24-Sept 25)</t>
  </si>
  <si>
    <t>Violent Offences: Rates of crimes against the person by family incident flag, by municipality, 2010/11 to 2024/25</t>
  </si>
  <si>
    <t>Change: 2010/11 to 2024/25</t>
  </si>
  <si>
    <t>Figures for 2024/25 are for the 12 months from October 2024 to Sept 2025</t>
  </si>
  <si>
    <t>Family incident-related victim reports where the principal offence was crimes against the person, by sex of victim and municipality, 2010-2025</t>
  </si>
  <si>
    <t>Source: Crime Statistics Agency,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</si>
</sst>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7" fillId="0" borderId="0"/>
    <xf numFmtId="0" fontId="8" fillId="0" borderId="0"/>
    <xf numFmtId="0" fontId="5" fillId="0" borderId="0"/>
    <xf numFmtId="0" fontId="36" fillId="12" borderId="6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37" fillId="12" borderId="0">
      <alignment horizontal="right"/>
    </xf>
    <xf numFmtId="37" fontId="38" fillId="12" borderId="0">
      <alignment horizontal="right"/>
    </xf>
    <xf numFmtId="37" fontId="36" fillId="12" borderId="0">
      <alignment horizontal="right"/>
    </xf>
    <xf numFmtId="37" fontId="37" fillId="12" borderId="0">
      <alignment horizontal="right"/>
    </xf>
    <xf numFmtId="0" fontId="39" fillId="12" borderId="0">
      <alignment horizontal="left"/>
    </xf>
    <xf numFmtId="0" fontId="32" fillId="0" borderId="4" applyNumberFormat="0" applyAlignment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/>
    <xf numFmtId="0" fontId="4" fillId="0" borderId="0"/>
    <xf numFmtId="0" fontId="4" fillId="0" borderId="0"/>
    <xf numFmtId="0" fontId="26" fillId="0" borderId="0"/>
    <xf numFmtId="0" fontId="43" fillId="0" borderId="0"/>
    <xf numFmtId="0" fontId="4" fillId="0" borderId="0"/>
    <xf numFmtId="0" fontId="42" fillId="0" borderId="0"/>
    <xf numFmtId="0" fontId="7" fillId="0" borderId="0"/>
    <xf numFmtId="0" fontId="4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7" borderId="5" applyNumberFormat="0" applyFont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12" borderId="0">
      <alignment horizontal="right"/>
    </xf>
    <xf numFmtId="0" fontId="37" fillId="12" borderId="0">
      <alignment horizontal="left"/>
    </xf>
    <xf numFmtId="0" fontId="38" fillId="12" borderId="0">
      <alignment horizontal="left"/>
    </xf>
    <xf numFmtId="0" fontId="36" fillId="12" borderId="0">
      <alignment horizontal="left"/>
    </xf>
    <xf numFmtId="0" fontId="37" fillId="12" borderId="0">
      <alignment horizontal="left"/>
    </xf>
    <xf numFmtId="0" fontId="45" fillId="8" borderId="0">
      <alignment horizontal="center" vertical="center"/>
    </xf>
    <xf numFmtId="3" fontId="61" fillId="19" borderId="9" applyAlignment="0" applyProtection="0"/>
  </cellStyleXfs>
  <cellXfs count="153">
    <xf numFmtId="0" fontId="0" fillId="0" borderId="0" xfId="0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8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/>
    <xf numFmtId="0" fontId="19" fillId="8" borderId="0" xfId="0" applyFont="1" applyFill="1"/>
    <xf numFmtId="0" fontId="19" fillId="0" borderId="0" xfId="0" applyFont="1"/>
    <xf numFmtId="0" fontId="20" fillId="8" borderId="0" xfId="0" applyFont="1" applyFill="1" applyAlignment="1">
      <alignment horizontal="center"/>
    </xf>
    <xf numFmtId="0" fontId="29" fillId="8" borderId="0" xfId="0" applyFont="1" applyFill="1"/>
    <xf numFmtId="0" fontId="29" fillId="0" borderId="0" xfId="0" applyFont="1"/>
    <xf numFmtId="0" fontId="29" fillId="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8" borderId="0" xfId="0" applyFont="1" applyFill="1" applyAlignment="1">
      <alignment horizontal="center"/>
    </xf>
    <xf numFmtId="0" fontId="19" fillId="8" borderId="1" xfId="0" applyFont="1" applyFill="1" applyBorder="1" applyAlignment="1">
      <alignment horizontal="left"/>
    </xf>
    <xf numFmtId="3" fontId="19" fillId="8" borderId="1" xfId="0" applyNumberFormat="1" applyFont="1" applyFill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3" fontId="19" fillId="0" borderId="0" xfId="0" applyNumberFormat="1" applyFont="1"/>
    <xf numFmtId="3" fontId="33" fillId="0" borderId="3" xfId="0" applyNumberFormat="1" applyFont="1" applyBorder="1" applyAlignment="1" applyProtection="1">
      <alignment horizontal="right" vertical="center"/>
      <protection hidden="1"/>
    </xf>
    <xf numFmtId="0" fontId="34" fillId="0" borderId="0" xfId="0" applyFont="1"/>
    <xf numFmtId="0" fontId="34" fillId="8" borderId="0" xfId="0" applyFont="1" applyFill="1"/>
    <xf numFmtId="0" fontId="19" fillId="8" borderId="1" xfId="1" applyFont="1" applyFill="1" applyBorder="1" applyAlignment="1">
      <alignment horizontal="left" vertical="center"/>
    </xf>
    <xf numFmtId="3" fontId="19" fillId="8" borderId="1" xfId="1" applyNumberFormat="1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left"/>
    </xf>
    <xf numFmtId="1" fontId="19" fillId="8" borderId="0" xfId="0" applyNumberFormat="1" applyFont="1" applyFill="1" applyAlignment="1">
      <alignment horizontal="left"/>
    </xf>
    <xf numFmtId="3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24" fillId="8" borderId="0" xfId="0" applyFont="1" applyFill="1"/>
    <xf numFmtId="1" fontId="19" fillId="8" borderId="0" xfId="0" applyNumberFormat="1" applyFont="1" applyFill="1" applyAlignment="1">
      <alignment horizontal="center"/>
    </xf>
    <xf numFmtId="1" fontId="24" fillId="8" borderId="0" xfId="0" applyNumberFormat="1" applyFont="1" applyFill="1" applyAlignment="1">
      <alignment horizontal="left"/>
    </xf>
    <xf numFmtId="1" fontId="24" fillId="8" borderId="0" xfId="0" applyNumberFormat="1" applyFont="1" applyFill="1" applyAlignment="1">
      <alignment wrapText="1"/>
    </xf>
    <xf numFmtId="1" fontId="24" fillId="0" borderId="0" xfId="0" applyNumberFormat="1" applyFont="1" applyAlignment="1">
      <alignment wrapText="1"/>
    </xf>
    <xf numFmtId="0" fontId="19" fillId="8" borderId="0" xfId="2" applyFont="1" applyFill="1" applyAlignment="1">
      <alignment vertical="center"/>
    </xf>
    <xf numFmtId="0" fontId="19" fillId="8" borderId="0" xfId="2" applyFont="1" applyFill="1" applyAlignment="1">
      <alignment vertical="center" wrapText="1"/>
    </xf>
    <xf numFmtId="0" fontId="19" fillId="8" borderId="0" xfId="2" applyFont="1" applyFill="1"/>
    <xf numFmtId="0" fontId="19" fillId="8" borderId="0" xfId="2" applyFont="1" applyFill="1" applyAlignment="1">
      <alignment horizontal="left" vertical="center"/>
    </xf>
    <xf numFmtId="0" fontId="19" fillId="8" borderId="0" xfId="2" applyFont="1" applyFill="1" applyAlignment="1">
      <alignment horizontal="left" vertical="center" wrapText="1"/>
    </xf>
    <xf numFmtId="1" fontId="19" fillId="8" borderId="0" xfId="2" applyNumberFormat="1" applyFont="1" applyFill="1" applyAlignment="1">
      <alignment horizontal="center"/>
    </xf>
    <xf numFmtId="0" fontId="35" fillId="8" borderId="0" xfId="2" applyFont="1" applyFill="1"/>
    <xf numFmtId="1" fontId="35" fillId="8" borderId="0" xfId="2" applyNumberFormat="1" applyFont="1" applyFill="1" applyAlignment="1">
      <alignment horizontal="center"/>
    </xf>
    <xf numFmtId="0" fontId="19" fillId="0" borderId="0" xfId="2" applyFont="1"/>
    <xf numFmtId="1" fontId="35" fillId="8" borderId="0" xfId="0" applyNumberFormat="1" applyFont="1" applyFill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horizontal="center"/>
    </xf>
    <xf numFmtId="1" fontId="19" fillId="8" borderId="0" xfId="0" applyNumberFormat="1" applyFont="1" applyFill="1"/>
    <xf numFmtId="0" fontId="48" fillId="1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locked="0" hidden="1"/>
    </xf>
    <xf numFmtId="0" fontId="4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3" fontId="19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4" fillId="14" borderId="0" xfId="0" applyFont="1" applyFill="1" applyAlignment="1" applyProtection="1">
      <alignment vertical="center"/>
      <protection hidden="1"/>
    </xf>
    <xf numFmtId="0" fontId="24" fillId="14" borderId="7" xfId="0" applyFont="1" applyFill="1" applyBorder="1" applyAlignment="1" applyProtection="1">
      <alignment vertical="center"/>
      <protection hidden="1"/>
    </xf>
    <xf numFmtId="3" fontId="24" fillId="15" borderId="0" xfId="0" applyNumberFormat="1" applyFont="1" applyFill="1" applyAlignment="1" applyProtection="1">
      <alignment horizontal="center" vertical="center"/>
      <protection hidden="1"/>
    </xf>
    <xf numFmtId="3" fontId="24" fillId="15" borderId="7" xfId="0" applyNumberFormat="1" applyFont="1" applyFill="1" applyBorder="1" applyAlignment="1" applyProtection="1">
      <alignment horizontal="center" vertical="center"/>
      <protection hidden="1"/>
    </xf>
    <xf numFmtId="0" fontId="24" fillId="16" borderId="0" xfId="0" applyFont="1" applyFill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3" fontId="24" fillId="3" borderId="0" xfId="0" applyNumberFormat="1" applyFont="1" applyFill="1" applyAlignment="1" applyProtection="1">
      <alignment horizontal="center" vertical="center"/>
      <protection hidden="1"/>
    </xf>
    <xf numFmtId="3" fontId="24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9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3" fontId="56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left"/>
      <protection hidden="1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6" fillId="0" borderId="0" xfId="0" applyNumberFormat="1" applyFont="1" applyAlignment="1" applyProtection="1">
      <alignment horizontal="left" vertical="center"/>
      <protection hidden="1"/>
    </xf>
    <xf numFmtId="0" fontId="46" fillId="0" borderId="0" xfId="1" applyFont="1" applyAlignment="1" applyProtection="1">
      <alignment horizontal="left" vertical="center"/>
      <protection hidden="1"/>
    </xf>
    <xf numFmtId="1" fontId="57" fillId="0" borderId="0" xfId="0" applyNumberFormat="1" applyFont="1" applyAlignment="1" applyProtection="1">
      <alignment horizontal="left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58" fillId="5" borderId="0" xfId="0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58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20" borderId="0" xfId="0" applyFont="1" applyFill="1" applyAlignment="1" applyProtection="1">
      <alignment vertical="center"/>
      <protection hidden="1"/>
    </xf>
    <xf numFmtId="0" fontId="19" fillId="20" borderId="0" xfId="0" applyFont="1" applyFill="1" applyAlignment="1" applyProtection="1">
      <alignment vertical="center"/>
      <protection hidden="1"/>
    </xf>
    <xf numFmtId="0" fontId="19" fillId="21" borderId="0" xfId="0" applyFont="1" applyFill="1"/>
    <xf numFmtId="0" fontId="59" fillId="0" borderId="0" xfId="0" applyFont="1" applyAlignment="1" applyProtection="1">
      <alignment vertical="center"/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21" borderId="0" xfId="0" applyFont="1" applyFill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62" fillId="2" borderId="0" xfId="0" applyFont="1" applyFill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horizontal="center" vertical="center"/>
      <protection hidden="1"/>
    </xf>
    <xf numFmtId="0" fontId="29" fillId="11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2" fillId="0" borderId="0" xfId="0" applyFont="1" applyAlignment="1" applyProtection="1">
      <alignment horizontal="left" vertical="center" textRotation="90"/>
      <protection hidden="1"/>
    </xf>
    <xf numFmtId="0" fontId="60" fillId="13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2" fillId="3" borderId="0" xfId="0" applyFont="1" applyFill="1" applyAlignment="1" applyProtection="1">
      <alignment horizontal="left" vertical="center" wrapText="1"/>
      <protection hidden="1"/>
    </xf>
    <xf numFmtId="3" fontId="27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02892e8673284ec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1236775473332"/>
          <c:y val="5.2169607649990422E-2"/>
          <c:w val="0.83167968846025986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Violence'!$C$8:$C$22</c:f>
              <c:numCache>
                <c:formatCode>#,##0</c:formatCode>
                <c:ptCount val="15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712.67957526545911</c:v>
                </c:pt>
                <c:pt idx="12">
                  <c:v>826.93095021558815</c:v>
                </c:pt>
                <c:pt idx="13">
                  <c:v>773.51283547943069</c:v>
                </c:pt>
                <c:pt idx="14">
                  <c:v>959.36524411247319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Greater Dandenong: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Violence'!$E$8:$E$22</c:f>
              <c:numCache>
                <c:formatCode>#,##0</c:formatCode>
                <c:ptCount val="15"/>
                <c:pt idx="0">
                  <c:v>1073.5869178812657</c:v>
                </c:pt>
                <c:pt idx="1">
                  <c:v>912.39980082894431</c:v>
                </c:pt>
                <c:pt idx="2">
                  <c:v>1038.1531656068564</c:v>
                </c:pt>
                <c:pt idx="3">
                  <c:v>1065.243615694453</c:v>
                </c:pt>
                <c:pt idx="4">
                  <c:v>1046.696718789711</c:v>
                </c:pt>
                <c:pt idx="5">
                  <c:v>1143.5913909412143</c:v>
                </c:pt>
                <c:pt idx="6">
                  <c:v>1079.9871506585287</c:v>
                </c:pt>
                <c:pt idx="7">
                  <c:v>1040.5244048054196</c:v>
                </c:pt>
                <c:pt idx="8">
                  <c:v>1077.1009187568484</c:v>
                </c:pt>
                <c:pt idx="9">
                  <c:v>1006.533849382584</c:v>
                </c:pt>
                <c:pt idx="10">
                  <c:v>876.68238676185842</c:v>
                </c:pt>
                <c:pt idx="11">
                  <c:v>978.13866333541534</c:v>
                </c:pt>
                <c:pt idx="12">
                  <c:v>1042.9480921506481</c:v>
                </c:pt>
                <c:pt idx="13">
                  <c:v>1070.404359961623</c:v>
                </c:pt>
                <c:pt idx="14">
                  <c:v>1219.5733077880996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12475143282552"/>
          <c:y val="1.3234903135952861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Baw Baw</c:v>
                </c:pt>
                <c:pt idx="2">
                  <c:v>Horsham</c:v>
                </c:pt>
                <c:pt idx="3">
                  <c:v>East Gippsland</c:v>
                </c:pt>
                <c:pt idx="4">
                  <c:v>Ararat</c:v>
                </c:pt>
                <c:pt idx="5">
                  <c:v>Northern Grampians</c:v>
                </c:pt>
                <c:pt idx="6">
                  <c:v>Wellington</c:v>
                </c:pt>
                <c:pt idx="7">
                  <c:v>Mildura</c:v>
                </c:pt>
                <c:pt idx="8">
                  <c:v>Glenelg</c:v>
                </c:pt>
                <c:pt idx="9">
                  <c:v>Yarriambiack</c:v>
                </c:pt>
                <c:pt idx="10">
                  <c:v>Bass Coast</c:v>
                </c:pt>
                <c:pt idx="11">
                  <c:v>Greater Shepparton</c:v>
                </c:pt>
                <c:pt idx="12">
                  <c:v>Warrnambool</c:v>
                </c:pt>
                <c:pt idx="13">
                  <c:v>Swan Hill</c:v>
                </c:pt>
                <c:pt idx="14">
                  <c:v>Central Goldfields</c:v>
                </c:pt>
                <c:pt idx="15">
                  <c:v>Colac-Otway</c:v>
                </c:pt>
                <c:pt idx="16">
                  <c:v>Southern Grampians</c:v>
                </c:pt>
                <c:pt idx="17">
                  <c:v>Moira</c:v>
                </c:pt>
                <c:pt idx="18">
                  <c:v>Mitchell</c:v>
                </c:pt>
                <c:pt idx="19">
                  <c:v>Greater Dandenong</c:v>
                </c:pt>
                <c:pt idx="20">
                  <c:v>Benalla</c:v>
                </c:pt>
                <c:pt idx="21">
                  <c:v>Gannawarra</c:v>
                </c:pt>
                <c:pt idx="22">
                  <c:v>Greater Bendigo</c:v>
                </c:pt>
                <c:pt idx="23">
                  <c:v>Frankston</c:v>
                </c:pt>
                <c:pt idx="24">
                  <c:v>Wodonga</c:v>
                </c:pt>
                <c:pt idx="25">
                  <c:v>Hindmarsh</c:v>
                </c:pt>
                <c:pt idx="26">
                  <c:v>Campaspe</c:v>
                </c:pt>
                <c:pt idx="27">
                  <c:v>Ballarat</c:v>
                </c:pt>
                <c:pt idx="28">
                  <c:v>Wangaratta</c:v>
                </c:pt>
                <c:pt idx="29">
                  <c:v>Casey</c:v>
                </c:pt>
                <c:pt idx="30">
                  <c:v>Moorabool</c:v>
                </c:pt>
                <c:pt idx="31">
                  <c:v>Hume</c:v>
                </c:pt>
                <c:pt idx="32">
                  <c:v>South Gippsland</c:v>
                </c:pt>
                <c:pt idx="33">
                  <c:v>Cardinia</c:v>
                </c:pt>
                <c:pt idx="34">
                  <c:v>Melton</c:v>
                </c:pt>
                <c:pt idx="35">
                  <c:v>Melbourne</c:v>
                </c:pt>
                <c:pt idx="36">
                  <c:v>Corangamite</c:v>
                </c:pt>
                <c:pt idx="37">
                  <c:v>Port Phillip</c:v>
                </c:pt>
                <c:pt idx="38">
                  <c:v>Greater Geelong</c:v>
                </c:pt>
                <c:pt idx="39">
                  <c:v>Maroondah</c:v>
                </c:pt>
                <c:pt idx="40">
                  <c:v>Pyrenees</c:v>
                </c:pt>
                <c:pt idx="41">
                  <c:v>Brimbank</c:v>
                </c:pt>
                <c:pt idx="42">
                  <c:v>Whittlesea</c:v>
                </c:pt>
                <c:pt idx="43">
                  <c:v>Mornington Peninsula</c:v>
                </c:pt>
                <c:pt idx="44">
                  <c:v>Yarra Ranges</c:v>
                </c:pt>
                <c:pt idx="45">
                  <c:v>Moyne</c:v>
                </c:pt>
                <c:pt idx="46">
                  <c:v>Wyndham</c:v>
                </c:pt>
                <c:pt idx="47">
                  <c:v>Loddon</c:v>
                </c:pt>
                <c:pt idx="48">
                  <c:v>Murrindindi</c:v>
                </c:pt>
                <c:pt idx="49">
                  <c:v>Kingston</c:v>
                </c:pt>
                <c:pt idx="50">
                  <c:v>Moreland</c:v>
                </c:pt>
                <c:pt idx="51">
                  <c:v>Yarra</c:v>
                </c:pt>
                <c:pt idx="52">
                  <c:v>Maribyrnong</c:v>
                </c:pt>
                <c:pt idx="53">
                  <c:v>Hobsons Bay</c:v>
                </c:pt>
                <c:pt idx="54">
                  <c:v>Mount Alexander</c:v>
                </c:pt>
                <c:pt idx="55">
                  <c:v>Darebin</c:v>
                </c:pt>
                <c:pt idx="56">
                  <c:v>Knox</c:v>
                </c:pt>
                <c:pt idx="57">
                  <c:v>West Wimmera</c:v>
                </c:pt>
                <c:pt idx="58">
                  <c:v>Strathbogie</c:v>
                </c:pt>
                <c:pt idx="59">
                  <c:v>Stonnington</c:v>
                </c:pt>
                <c:pt idx="60">
                  <c:v>Alpine</c:v>
                </c:pt>
                <c:pt idx="61">
                  <c:v>Moonee Valley</c:v>
                </c:pt>
                <c:pt idx="62">
                  <c:v>Banyule</c:v>
                </c:pt>
                <c:pt idx="63">
                  <c:v>Surf Coast</c:v>
                </c:pt>
                <c:pt idx="64">
                  <c:v>Macedon Ranges</c:v>
                </c:pt>
                <c:pt idx="65">
                  <c:v>Towong</c:v>
                </c:pt>
                <c:pt idx="66">
                  <c:v>Indigo</c:v>
                </c:pt>
                <c:pt idx="67">
                  <c:v>Monash</c:v>
                </c:pt>
                <c:pt idx="68">
                  <c:v>Glen Eira</c:v>
                </c:pt>
                <c:pt idx="69">
                  <c:v>Whitehorse</c:v>
                </c:pt>
                <c:pt idx="70">
                  <c:v>Buloke</c:v>
                </c:pt>
                <c:pt idx="71">
                  <c:v>Hepburn</c:v>
                </c:pt>
                <c:pt idx="72">
                  <c:v>Golden Plains</c:v>
                </c:pt>
                <c:pt idx="73">
                  <c:v>Bayside</c:v>
                </c:pt>
                <c:pt idx="74">
                  <c:v>Nillumbik</c:v>
                </c:pt>
                <c:pt idx="75">
                  <c:v>Mansfield</c:v>
                </c:pt>
                <c:pt idx="76">
                  <c:v>Boroondara</c:v>
                </c:pt>
                <c:pt idx="77">
                  <c:v>Manningham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2018.1346880147548</c:v>
                </c:pt>
                <c:pt idx="1">
                  <c:v>1659.2758276768122</c:v>
                </c:pt>
                <c:pt idx="2">
                  <c:v>1597.2151503141174</c:v>
                </c:pt>
                <c:pt idx="3">
                  <c:v>1524.6364468984714</c:v>
                </c:pt>
                <c:pt idx="4">
                  <c:v>1480.9838692038841</c:v>
                </c:pt>
                <c:pt idx="5">
                  <c:v>1470.6502144251658</c:v>
                </c:pt>
                <c:pt idx="6">
                  <c:v>1420.1306475414963</c:v>
                </c:pt>
                <c:pt idx="7">
                  <c:v>1387.0929739508126</c:v>
                </c:pt>
                <c:pt idx="8">
                  <c:v>1292.020787863142</c:v>
                </c:pt>
                <c:pt idx="9">
                  <c:v>1254.8275496557933</c:v>
                </c:pt>
                <c:pt idx="10">
                  <c:v>1166.9202135504947</c:v>
                </c:pt>
                <c:pt idx="11">
                  <c:v>1146.4515332542107</c:v>
                </c:pt>
                <c:pt idx="12">
                  <c:v>1128.2635966947237</c:v>
                </c:pt>
                <c:pt idx="13">
                  <c:v>1063.1791570704611</c:v>
                </c:pt>
                <c:pt idx="14">
                  <c:v>1058.7529830030501</c:v>
                </c:pt>
                <c:pt idx="15">
                  <c:v>1015.0351282749801</c:v>
                </c:pt>
                <c:pt idx="16">
                  <c:v>966.7086096616506</c:v>
                </c:pt>
                <c:pt idx="17">
                  <c:v>961.39444812430759</c:v>
                </c:pt>
                <c:pt idx="18">
                  <c:v>959.51108737811455</c:v>
                </c:pt>
                <c:pt idx="19">
                  <c:v>959.36524411247319</c:v>
                </c:pt>
                <c:pt idx="20">
                  <c:v>953.92228822095296</c:v>
                </c:pt>
                <c:pt idx="21">
                  <c:v>944.15944192090387</c:v>
                </c:pt>
                <c:pt idx="22">
                  <c:v>920.68288901373774</c:v>
                </c:pt>
                <c:pt idx="23">
                  <c:v>891.11776499843972</c:v>
                </c:pt>
                <c:pt idx="24">
                  <c:v>885.95155119294066</c:v>
                </c:pt>
                <c:pt idx="25">
                  <c:v>885.0378427277376</c:v>
                </c:pt>
                <c:pt idx="26">
                  <c:v>836.88450749310493</c:v>
                </c:pt>
                <c:pt idx="27">
                  <c:v>814.80896424997889</c:v>
                </c:pt>
                <c:pt idx="28">
                  <c:v>812.22892955668226</c:v>
                </c:pt>
                <c:pt idx="29">
                  <c:v>808.77099143645057</c:v>
                </c:pt>
                <c:pt idx="30">
                  <c:v>806.17224394290474</c:v>
                </c:pt>
                <c:pt idx="31">
                  <c:v>771.5455881345182</c:v>
                </c:pt>
                <c:pt idx="32">
                  <c:v>764.38430704485813</c:v>
                </c:pt>
                <c:pt idx="33">
                  <c:v>748.86282384232231</c:v>
                </c:pt>
                <c:pt idx="34">
                  <c:v>718.42370603401355</c:v>
                </c:pt>
                <c:pt idx="35">
                  <c:v>714.06892111942477</c:v>
                </c:pt>
                <c:pt idx="36">
                  <c:v>667.03833582839206</c:v>
                </c:pt>
                <c:pt idx="37">
                  <c:v>656.28486327067992</c:v>
                </c:pt>
                <c:pt idx="38">
                  <c:v>636.24539711286479</c:v>
                </c:pt>
                <c:pt idx="39">
                  <c:v>613.39830448362488</c:v>
                </c:pt>
                <c:pt idx="40">
                  <c:v>581.63024134627165</c:v>
                </c:pt>
                <c:pt idx="41">
                  <c:v>572.61176396538474</c:v>
                </c:pt>
                <c:pt idx="42">
                  <c:v>567.95053399516519</c:v>
                </c:pt>
                <c:pt idx="43">
                  <c:v>516.25601486706137</c:v>
                </c:pt>
                <c:pt idx="44">
                  <c:v>512.18325011415254</c:v>
                </c:pt>
                <c:pt idx="45">
                  <c:v>503.68734094903772</c:v>
                </c:pt>
                <c:pt idx="46">
                  <c:v>496.73809976029003</c:v>
                </c:pt>
                <c:pt idx="47">
                  <c:v>477.84905334390731</c:v>
                </c:pt>
                <c:pt idx="48">
                  <c:v>476.01695617245747</c:v>
                </c:pt>
                <c:pt idx="49">
                  <c:v>474.48140006895528</c:v>
                </c:pt>
                <c:pt idx="50">
                  <c:v>474.13096108094118</c:v>
                </c:pt>
                <c:pt idx="51">
                  <c:v>465.53383290176907</c:v>
                </c:pt>
                <c:pt idx="52">
                  <c:v>456.91860909248902</c:v>
                </c:pt>
                <c:pt idx="53">
                  <c:v>456.26434591363784</c:v>
                </c:pt>
                <c:pt idx="54">
                  <c:v>454.45279576149079</c:v>
                </c:pt>
                <c:pt idx="55">
                  <c:v>440.67909266117795</c:v>
                </c:pt>
                <c:pt idx="56">
                  <c:v>439.88773893711897</c:v>
                </c:pt>
                <c:pt idx="57">
                  <c:v>436.83291431302445</c:v>
                </c:pt>
                <c:pt idx="58">
                  <c:v>432.60972812357892</c:v>
                </c:pt>
                <c:pt idx="59">
                  <c:v>431.42425014035649</c:v>
                </c:pt>
                <c:pt idx="60">
                  <c:v>420.7019389175789</c:v>
                </c:pt>
                <c:pt idx="61">
                  <c:v>396.60556191217194</c:v>
                </c:pt>
                <c:pt idx="62">
                  <c:v>387.72994688969396</c:v>
                </c:pt>
                <c:pt idx="63">
                  <c:v>384.59227529046711</c:v>
                </c:pt>
                <c:pt idx="64">
                  <c:v>379.48858330475502</c:v>
                </c:pt>
                <c:pt idx="65">
                  <c:v>354.55148511419054</c:v>
                </c:pt>
                <c:pt idx="66">
                  <c:v>350.29472145097986</c:v>
                </c:pt>
                <c:pt idx="67">
                  <c:v>345.70998006122386</c:v>
                </c:pt>
                <c:pt idx="68">
                  <c:v>340.30413548010506</c:v>
                </c:pt>
                <c:pt idx="69">
                  <c:v>335.95410948314179</c:v>
                </c:pt>
                <c:pt idx="70">
                  <c:v>297.06688078832849</c:v>
                </c:pt>
                <c:pt idx="71">
                  <c:v>271.52184751752208</c:v>
                </c:pt>
                <c:pt idx="72">
                  <c:v>262.13171597689546</c:v>
                </c:pt>
                <c:pt idx="73">
                  <c:v>259.45214970187988</c:v>
                </c:pt>
                <c:pt idx="74">
                  <c:v>245.78163834590075</c:v>
                </c:pt>
                <c:pt idx="75">
                  <c:v>244.73218755836692</c:v>
                </c:pt>
                <c:pt idx="76">
                  <c:v>217.33491651814114</c:v>
                </c:pt>
                <c:pt idx="77">
                  <c:v>189.80460499216784</c:v>
                </c:pt>
                <c:pt idx="78">
                  <c:v>181.02766302867238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8938879154705220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Latrobe: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Gender'!$C$12:$C$26</c:f>
              <c:numCache>
                <c:formatCode>0</c:formatCode>
                <c:ptCount val="15"/>
                <c:pt idx="0">
                  <c:v>837.75634116057904</c:v>
                </c:pt>
                <c:pt idx="1">
                  <c:v>1432.7660268609645</c:v>
                </c:pt>
                <c:pt idx="2">
                  <c:v>1631.2948910441098</c:v>
                </c:pt>
                <c:pt idx="3">
                  <c:v>1652.0867751807816</c:v>
                </c:pt>
                <c:pt idx="4">
                  <c:v>1824.7729216732514</c:v>
                </c:pt>
                <c:pt idx="5">
                  <c:v>2344.0474248110077</c:v>
                </c:pt>
                <c:pt idx="6">
                  <c:v>2207.3325588306811</c:v>
                </c:pt>
                <c:pt idx="7">
                  <c:v>2088.1359566825708</c:v>
                </c:pt>
                <c:pt idx="8">
                  <c:v>2212.4423289146534</c:v>
                </c:pt>
                <c:pt idx="9">
                  <c:v>1821.0452482100557</c:v>
                </c:pt>
                <c:pt idx="10">
                  <c:v>1991.701244813278</c:v>
                </c:pt>
                <c:pt idx="11">
                  <c:v>1854.3252460546962</c:v>
                </c:pt>
                <c:pt idx="12">
                  <c:v>1752.0431908014136</c:v>
                </c:pt>
                <c:pt idx="13">
                  <c:v>1950.5873138317695</c:v>
                </c:pt>
                <c:pt idx="14">
                  <c:v>1930.3897015793309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Gender'!$E$12:$E$26</c:f>
              <c:numCache>
                <c:formatCode>0</c:formatCode>
                <c:ptCount val="15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245.00998297887375</c:v>
                </c:pt>
                <c:pt idx="12">
                  <c:v>238.4628058770659</c:v>
                </c:pt>
                <c:pt idx="13">
                  <c:v>251.60825340427868</c:v>
                </c:pt>
                <c:pt idx="14">
                  <c:v>238.33071785279185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26" val="0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37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</xdr:colOff>
      <xdr:row>5</xdr:row>
      <xdr:rowOff>56093</xdr:rowOff>
    </xdr:from>
    <xdr:to>
      <xdr:col>8</xdr:col>
      <xdr:colOff>47625</xdr:colOff>
      <xdr:row>26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48002</xdr:colOff>
      <xdr:row>3</xdr:row>
      <xdr:rowOff>10583</xdr:rowOff>
    </xdr:from>
    <xdr:to>
      <xdr:col>17</xdr:col>
      <xdr:colOff>17764</xdr:colOff>
      <xdr:row>84</xdr:row>
      <xdr:rowOff>10582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222250</xdr:colOff>
          <xdr:row>3</xdr:row>
          <xdr:rowOff>31750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6</xdr:col>
          <xdr:colOff>209550</xdr:colOff>
          <xdr:row>3</xdr:row>
          <xdr:rowOff>31750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0</xdr:rowOff>
        </xdr:from>
        <xdr:to>
          <xdr:col>14</xdr:col>
          <xdr:colOff>177800</xdr:colOff>
          <xdr:row>3</xdr:row>
          <xdr:rowOff>50800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281931</xdr:colOff>
      <xdr:row>8</xdr:row>
      <xdr:rowOff>28763</xdr:rowOff>
    </xdr:from>
    <xdr:to>
      <xdr:col>8</xdr:col>
      <xdr:colOff>618938</xdr:colOff>
      <xdr:row>27</xdr:row>
      <xdr:rowOff>167334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1" sqref="A141:XFD141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56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  <c r="AZ3" s="7">
        <v>2024</v>
      </c>
      <c r="BA3" s="7">
        <v>2025</v>
      </c>
      <c r="BB3" s="7">
        <v>2026</v>
      </c>
      <c r="BC3" s="7">
        <v>2027</v>
      </c>
      <c r="BD3" s="7">
        <v>2028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>
        <v>52</v>
      </c>
      <c r="AF5" s="10">
        <v>56</v>
      </c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13166</v>
      </c>
      <c r="AX5" s="11">
        <v>13214.36224617695</v>
      </c>
      <c r="AY5" s="11">
        <v>13262.7244923539</v>
      </c>
      <c r="AZ5" s="11">
        <v>13311.086738530848</v>
      </c>
      <c r="BA5" s="11">
        <v>13359.448984707795</v>
      </c>
      <c r="BB5" s="11">
        <v>13407.811230884747</v>
      </c>
      <c r="BC5" s="11">
        <v>13463.65363168709</v>
      </c>
      <c r="BD5" s="11">
        <v>13519.496032489427</v>
      </c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>
        <v>177</v>
      </c>
      <c r="AF6" s="10">
        <v>176</v>
      </c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11827</v>
      </c>
      <c r="AX6" s="11">
        <v>11845.997231205727</v>
      </c>
      <c r="AY6" s="11">
        <v>11864.99446241146</v>
      </c>
      <c r="AZ6" s="11">
        <v>11883.991693617187</v>
      </c>
      <c r="BA6" s="11">
        <v>11902.988924822917</v>
      </c>
      <c r="BB6" s="11">
        <v>11921.986156028648</v>
      </c>
      <c r="BC6" s="11">
        <v>11946.065639437234</v>
      </c>
      <c r="BD6" s="11">
        <v>11970.145122845823</v>
      </c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>
        <v>1239</v>
      </c>
      <c r="AF7" s="10">
        <v>977</v>
      </c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113504</v>
      </c>
      <c r="AX7" s="11">
        <v>115637.80213466012</v>
      </c>
      <c r="AY7" s="11">
        <v>117771.6042693202</v>
      </c>
      <c r="AZ7" s="11">
        <v>119905.40640398033</v>
      </c>
      <c r="BA7" s="11">
        <v>122039.20853864042</v>
      </c>
      <c r="BB7" s="11">
        <v>124173.01067330055</v>
      </c>
      <c r="BC7" s="11">
        <v>126259.58031852658</v>
      </c>
      <c r="BD7" s="11">
        <v>128346.14996375274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>
        <v>757</v>
      </c>
      <c r="AF8" s="10">
        <v>507</v>
      </c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127370</v>
      </c>
      <c r="AX8" s="11">
        <v>128500.37151691712</v>
      </c>
      <c r="AY8" s="11">
        <v>129630.74303383421</v>
      </c>
      <c r="AZ8" s="11">
        <v>130761.11455075131</v>
      </c>
      <c r="BA8" s="11">
        <v>131891.48606766845</v>
      </c>
      <c r="BB8" s="11">
        <v>133021.85758458558</v>
      </c>
      <c r="BC8" s="11">
        <v>134591.98415513252</v>
      </c>
      <c r="BD8" s="11">
        <v>136162.11072567946</v>
      </c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>
        <v>306</v>
      </c>
      <c r="AF9" s="10">
        <v>500</v>
      </c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40675</v>
      </c>
      <c r="AX9" s="11">
        <v>41399.276971236097</v>
      </c>
      <c r="AY9" s="11">
        <v>42123.553942472208</v>
      </c>
      <c r="AZ9" s="11">
        <v>42847.83091370832</v>
      </c>
      <c r="BA9" s="11">
        <v>43572.107884944424</v>
      </c>
      <c r="BB9" s="11">
        <v>44296.384856180521</v>
      </c>
      <c r="BC9" s="11">
        <v>44960.665128265362</v>
      </c>
      <c r="BD9" s="11">
        <v>45624.945400350203</v>
      </c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>
        <v>491</v>
      </c>
      <c r="AF10" s="10">
        <v>1026</v>
      </c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57618</v>
      </c>
      <c r="AX10" s="11">
        <v>59023.401329147397</v>
      </c>
      <c r="AY10" s="11">
        <v>60428.802658294808</v>
      </c>
      <c r="AZ10" s="11">
        <v>61834.203987442197</v>
      </c>
      <c r="BA10" s="11">
        <v>63239.605316589616</v>
      </c>
      <c r="BB10" s="11">
        <v>64645.006645737034</v>
      </c>
      <c r="BC10" s="11">
        <v>66101.175596520698</v>
      </c>
      <c r="BD10" s="11">
        <v>67557.344547304368</v>
      </c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>
        <v>392</v>
      </c>
      <c r="AF11" s="10">
        <v>272</v>
      </c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102328</v>
      </c>
      <c r="AX11" s="11">
        <v>103164.09562952013</v>
      </c>
      <c r="AY11" s="11">
        <v>104000.19125904025</v>
      </c>
      <c r="AZ11" s="11">
        <v>104836.2868885604</v>
      </c>
      <c r="BA11" s="11">
        <v>105672.38251808049</v>
      </c>
      <c r="BB11" s="11">
        <v>106508.47814760062</v>
      </c>
      <c r="BC11" s="11">
        <v>107306.35430111834</v>
      </c>
      <c r="BD11" s="11">
        <v>108104.2304546361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>
        <v>95</v>
      </c>
      <c r="AF12" s="10">
        <v>139</v>
      </c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14436</v>
      </c>
      <c r="AX12" s="11">
        <v>14481.13919314582</v>
      </c>
      <c r="AY12" s="11">
        <v>14526.278386291642</v>
      </c>
      <c r="AZ12" s="11">
        <v>14571.417579437459</v>
      </c>
      <c r="BA12" s="11">
        <v>14616.556772583277</v>
      </c>
      <c r="BB12" s="11">
        <v>14661.695965729101</v>
      </c>
      <c r="BC12" s="11">
        <v>14707.766039070466</v>
      </c>
      <c r="BD12" s="11">
        <v>14753.836112411826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>
        <v>693</v>
      </c>
      <c r="AF13" s="10">
        <v>383</v>
      </c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169789</v>
      </c>
      <c r="AX13" s="11">
        <v>171934.57004417124</v>
      </c>
      <c r="AY13" s="11">
        <v>174080.14008834245</v>
      </c>
      <c r="AZ13" s="11">
        <v>176225.71013251369</v>
      </c>
      <c r="BA13" s="11">
        <v>178371.28017668487</v>
      </c>
      <c r="BB13" s="11">
        <v>180516.85022085608</v>
      </c>
      <c r="BC13" s="11">
        <v>182058.79616694493</v>
      </c>
      <c r="BD13" s="11">
        <v>183600.74211303375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>
        <v>1442</v>
      </c>
      <c r="AF14" s="10">
        <v>1149</v>
      </c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196631</v>
      </c>
      <c r="AX14" s="11">
        <v>197973.83900825921</v>
      </c>
      <c r="AY14" s="11">
        <v>199316.6780165183</v>
      </c>
      <c r="AZ14" s="11">
        <v>200659.51702477751</v>
      </c>
      <c r="BA14" s="11">
        <v>202002.35603303669</v>
      </c>
      <c r="BB14" s="11">
        <v>203345.19504129581</v>
      </c>
      <c r="BC14" s="11">
        <v>205175.20340111913</v>
      </c>
      <c r="BD14" s="11">
        <v>207005.21176094242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>
        <v>11</v>
      </c>
      <c r="AF15" s="10">
        <v>18</v>
      </c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6132</v>
      </c>
      <c r="AX15" s="11">
        <v>6107.7471976942552</v>
      </c>
      <c r="AY15" s="11">
        <v>6083.4943953885113</v>
      </c>
      <c r="AZ15" s="11">
        <v>6059.2415930827665</v>
      </c>
      <c r="BA15" s="11">
        <v>6034.9887907770226</v>
      </c>
      <c r="BB15" s="11">
        <v>6010.7359884712778</v>
      </c>
      <c r="BC15" s="11">
        <v>5984.7619587499275</v>
      </c>
      <c r="BD15" s="11">
        <v>5958.7879290285764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>
        <v>381</v>
      </c>
      <c r="AF16" s="10">
        <v>326</v>
      </c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38556</v>
      </c>
      <c r="AX16" s="11">
        <v>38688.6670231928</v>
      </c>
      <c r="AY16" s="11">
        <v>38821.3340463856</v>
      </c>
      <c r="AZ16" s="11">
        <v>38954.0010695784</v>
      </c>
      <c r="BA16" s="11">
        <v>39086.668092771215</v>
      </c>
      <c r="BB16" s="11">
        <v>39219.335115964001</v>
      </c>
      <c r="BC16" s="11">
        <v>39381.484246603977</v>
      </c>
      <c r="BD16" s="11">
        <v>39543.633377243932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>
        <v>734</v>
      </c>
      <c r="AF17" s="10">
        <v>985</v>
      </c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119573</v>
      </c>
      <c r="AX17" s="11">
        <v>123559.58930116138</v>
      </c>
      <c r="AY17" s="11">
        <v>127546.17860232283</v>
      </c>
      <c r="AZ17" s="11">
        <v>131532.76790348426</v>
      </c>
      <c r="BA17" s="11">
        <v>135519.35720464567</v>
      </c>
      <c r="BB17" s="11">
        <v>139505.94650580708</v>
      </c>
      <c r="BC17" s="11">
        <v>143733.6257379642</v>
      </c>
      <c r="BD17" s="11">
        <v>147961.3049701213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>
        <v>2693</v>
      </c>
      <c r="AF18" s="10">
        <v>3271</v>
      </c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369558</v>
      </c>
      <c r="AX18" s="11">
        <v>381185.60544309375</v>
      </c>
      <c r="AY18" s="11">
        <v>392813.21088618739</v>
      </c>
      <c r="AZ18" s="11">
        <v>404440.81632928096</v>
      </c>
      <c r="BA18" s="11">
        <v>416068.4217723746</v>
      </c>
      <c r="BB18" s="11">
        <v>427696.02721546835</v>
      </c>
      <c r="BC18" s="11">
        <v>438507.27635523549</v>
      </c>
      <c r="BD18" s="11">
        <v>449318.52549500251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>
        <v>156</v>
      </c>
      <c r="AF19" s="10">
        <v>144</v>
      </c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13388</v>
      </c>
      <c r="AX19" s="11">
        <v>13458.968729934781</v>
      </c>
      <c r="AY19" s="11">
        <v>13529.937459869565</v>
      </c>
      <c r="AZ19" s="11">
        <v>13600.906189804347</v>
      </c>
      <c r="BA19" s="11">
        <v>13671.874919739126</v>
      </c>
      <c r="BB19" s="11">
        <v>13742.843649673909</v>
      </c>
      <c r="BC19" s="11">
        <v>13812.882004752557</v>
      </c>
      <c r="BD19" s="11">
        <v>13882.920359831207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>
        <v>117</v>
      </c>
      <c r="AF20" s="10">
        <v>229</v>
      </c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22309</v>
      </c>
      <c r="AX20" s="11">
        <v>22392.931848331798</v>
      </c>
      <c r="AY20" s="11">
        <v>22476.8636966636</v>
      </c>
      <c r="AZ20" s="11">
        <v>22560.795544995395</v>
      </c>
      <c r="BA20" s="11">
        <v>22644.727393327204</v>
      </c>
      <c r="BB20" s="11">
        <v>22728.659241658999</v>
      </c>
      <c r="BC20" s="11">
        <v>22846.733406047915</v>
      </c>
      <c r="BD20" s="11">
        <v>22964.807570436831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>
        <v>104</v>
      </c>
      <c r="AF21" s="10">
        <v>106</v>
      </c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16030</v>
      </c>
      <c r="AX21" s="11">
        <v>15983.713543208329</v>
      </c>
      <c r="AY21" s="11">
        <v>15937.427086416665</v>
      </c>
      <c r="AZ21" s="11">
        <v>15891.14062962499</v>
      </c>
      <c r="BA21" s="11">
        <v>15844.85417283332</v>
      </c>
      <c r="BB21" s="11">
        <v>15798.567716041649</v>
      </c>
      <c r="BC21" s="11">
        <v>15756.657159383149</v>
      </c>
      <c r="BD21" s="11">
        <v>15714.74660272465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>
        <v>1192</v>
      </c>
      <c r="AF22" s="10">
        <v>697</v>
      </c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150296</v>
      </c>
      <c r="AX22" s="11">
        <v>152918.99342624043</v>
      </c>
      <c r="AY22" s="11">
        <v>155541.98685248088</v>
      </c>
      <c r="AZ22" s="11">
        <v>158164.98027872128</v>
      </c>
      <c r="BA22" s="11">
        <v>160787.97370496177</v>
      </c>
      <c r="BB22" s="11">
        <v>163410.96713120217</v>
      </c>
      <c r="BC22" s="11">
        <v>166024.89888267082</v>
      </c>
      <c r="BD22" s="11">
        <v>168638.83063413951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>
        <v>607</v>
      </c>
      <c r="AF23" s="10">
        <v>762</v>
      </c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48477</v>
      </c>
      <c r="AX23" s="11">
        <v>48977.709304254502</v>
      </c>
      <c r="AY23" s="11">
        <v>49478.418608509019</v>
      </c>
      <c r="AZ23" s="11">
        <v>49979.127912763528</v>
      </c>
      <c r="BA23" s="11">
        <v>50479.837217018037</v>
      </c>
      <c r="BB23" s="11">
        <v>50980.546521272547</v>
      </c>
      <c r="BC23" s="11">
        <v>51494.811646578077</v>
      </c>
      <c r="BD23" s="11">
        <v>52009.076771883592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>
        <v>1380</v>
      </c>
      <c r="AF24" s="10">
        <v>1281</v>
      </c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140824</v>
      </c>
      <c r="AX24" s="11">
        <v>141800.01460560577</v>
      </c>
      <c r="AY24" s="11">
        <v>142776.02921121148</v>
      </c>
      <c r="AZ24" s="11">
        <v>143752.04381681728</v>
      </c>
      <c r="BA24" s="11">
        <v>144728.058422423</v>
      </c>
      <c r="BB24" s="11">
        <v>145704.07302802877</v>
      </c>
      <c r="BC24" s="11">
        <v>146714.07814809206</v>
      </c>
      <c r="BD24" s="11">
        <v>147724.08326815534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>
        <v>84</v>
      </c>
      <c r="AF25" s="10">
        <v>99</v>
      </c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10615</v>
      </c>
      <c r="AX25" s="11">
        <v>10571.839042728607</v>
      </c>
      <c r="AY25" s="11">
        <v>10528.678085457213</v>
      </c>
      <c r="AZ25" s="11">
        <v>10485.517128185818</v>
      </c>
      <c r="BA25" s="11">
        <v>10442.356170914423</v>
      </c>
      <c r="BB25" s="11">
        <v>10399.195213643032</v>
      </c>
      <c r="BC25" s="11">
        <v>10379.217788900703</v>
      </c>
      <c r="BD25" s="11">
        <v>10359.240364158379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>
        <v>696</v>
      </c>
      <c r="AF26" s="10">
        <v>530</v>
      </c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150638</v>
      </c>
      <c r="AX26" s="11">
        <v>152339.67942772427</v>
      </c>
      <c r="AY26" s="11">
        <v>154041.35885544846</v>
      </c>
      <c r="AZ26" s="11">
        <v>155743.03828317273</v>
      </c>
      <c r="BA26" s="11">
        <v>157444.71771089698</v>
      </c>
      <c r="BB26" s="11">
        <v>159146.39713862125</v>
      </c>
      <c r="BC26" s="11">
        <v>160724.01822948398</v>
      </c>
      <c r="BD26" s="11">
        <v>162301.63932034676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>
        <v>204</v>
      </c>
      <c r="AF27" s="10">
        <v>259</v>
      </c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20058</v>
      </c>
      <c r="AX27" s="11">
        <v>20054.039030975578</v>
      </c>
      <c r="AY27" s="11">
        <v>20050.078061951153</v>
      </c>
      <c r="AZ27" s="11">
        <v>20046.117092926735</v>
      </c>
      <c r="BA27" s="11">
        <v>20042.156123902314</v>
      </c>
      <c r="BB27" s="11">
        <v>20038.195154877892</v>
      </c>
      <c r="BC27" s="11">
        <v>20052.31089711779</v>
      </c>
      <c r="BD27" s="11">
        <v>20066.426639357684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>
        <v>61</v>
      </c>
      <c r="AF28" s="10">
        <v>69</v>
      </c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24892</v>
      </c>
      <c r="AX28" s="11">
        <v>25368.881535815592</v>
      </c>
      <c r="AY28" s="11">
        <v>25845.763071631191</v>
      </c>
      <c r="AZ28" s="11">
        <v>26322.644607446786</v>
      </c>
      <c r="BA28" s="11">
        <v>26799.526143262377</v>
      </c>
      <c r="BB28" s="11">
        <v>27276.407679077969</v>
      </c>
      <c r="BC28" s="11">
        <v>27854.320975484992</v>
      </c>
      <c r="BD28" s="11">
        <v>28432.234271892019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>
        <v>1313</v>
      </c>
      <c r="AF29" s="10">
        <v>1164</v>
      </c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121272</v>
      </c>
      <c r="AX29" s="11">
        <v>122990.63180405548</v>
      </c>
      <c r="AY29" s="11">
        <v>124709.26360811089</v>
      </c>
      <c r="AZ29" s="11">
        <v>126427.89541216636</v>
      </c>
      <c r="BA29" s="11">
        <v>128146.52721622179</v>
      </c>
      <c r="BB29" s="11">
        <v>129865.15902027726</v>
      </c>
      <c r="BC29" s="11">
        <v>131809.36925189133</v>
      </c>
      <c r="BD29" s="11">
        <v>133753.57948350543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>
        <v>2006</v>
      </c>
      <c r="AF30" s="10">
        <v>1578</v>
      </c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160100</v>
      </c>
      <c r="AX30" s="11">
        <v>161561.2524421408</v>
      </c>
      <c r="AY30" s="11">
        <v>163022.5048842816</v>
      </c>
      <c r="AZ30" s="11">
        <v>164483.75732642238</v>
      </c>
      <c r="BA30" s="11">
        <v>165945.00976856324</v>
      </c>
      <c r="BB30" s="11">
        <v>167406.26221070404</v>
      </c>
      <c r="BC30" s="11">
        <v>169567.98865058282</v>
      </c>
      <c r="BD30" s="11">
        <v>171729.71509046169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>
        <v>1953</v>
      </c>
      <c r="AF31" s="10">
        <v>1840</v>
      </c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270932</v>
      </c>
      <c r="AX31" s="11">
        <v>277020.19706052088</v>
      </c>
      <c r="AY31" s="11">
        <v>283108.39412104164</v>
      </c>
      <c r="AZ31" s="11">
        <v>289196.59118156246</v>
      </c>
      <c r="BA31" s="11">
        <v>295284.78824208328</v>
      </c>
      <c r="BB31" s="11">
        <v>301372.98530260409</v>
      </c>
      <c r="BC31" s="11">
        <v>308015.60660802788</v>
      </c>
      <c r="BD31" s="11">
        <v>314658.22791345161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>
        <v>758</v>
      </c>
      <c r="AF32" s="10">
        <v>809</v>
      </c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68526</v>
      </c>
      <c r="AX32" s="11">
        <v>69205.854944989769</v>
      </c>
      <c r="AY32" s="11">
        <v>69885.709889979553</v>
      </c>
      <c r="AZ32" s="11">
        <v>70565.564834969337</v>
      </c>
      <c r="BA32" s="11">
        <v>71245.419779959164</v>
      </c>
      <c r="BB32" s="11">
        <v>71925.274724948918</v>
      </c>
      <c r="BC32" s="11">
        <v>72609.450877689611</v>
      </c>
      <c r="BD32" s="11">
        <v>73293.627030430318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>
        <v>76</v>
      </c>
      <c r="AF33" s="10">
        <v>46</v>
      </c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16485</v>
      </c>
      <c r="AX33" s="11">
        <v>16637.182159934229</v>
      </c>
      <c r="AY33" s="11">
        <v>16789.364319868462</v>
      </c>
      <c r="AZ33" s="11">
        <v>16941.546479802695</v>
      </c>
      <c r="BA33" s="11">
        <v>17093.728639736924</v>
      </c>
      <c r="BB33" s="11">
        <v>17245.910799671157</v>
      </c>
      <c r="BC33" s="11">
        <v>17395.915088044847</v>
      </c>
      <c r="BD33" s="11">
        <v>17545.919376418544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>
        <v>43</v>
      </c>
      <c r="AF34" s="10">
        <v>49</v>
      </c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5656</v>
      </c>
      <c r="AX34" s="11">
        <v>5616.1621409610843</v>
      </c>
      <c r="AY34" s="11">
        <v>5576.3242819221668</v>
      </c>
      <c r="AZ34" s="11">
        <v>5536.4864228832503</v>
      </c>
      <c r="BA34" s="11">
        <v>5496.6485638443355</v>
      </c>
      <c r="BB34" s="11">
        <v>5456.8107048054189</v>
      </c>
      <c r="BC34" s="11">
        <v>5421.5199654376711</v>
      </c>
      <c r="BD34" s="11">
        <v>5386.2292260699223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>
        <v>541</v>
      </c>
      <c r="AF35" s="10">
        <v>433</v>
      </c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92267</v>
      </c>
      <c r="AX35" s="11">
        <v>93145.041867870663</v>
      </c>
      <c r="AY35" s="11">
        <v>94023.083735741326</v>
      </c>
      <c r="AZ35" s="11">
        <v>94901.125603611974</v>
      </c>
      <c r="BA35" s="11">
        <v>95779.167471482622</v>
      </c>
      <c r="BB35" s="11">
        <v>96657.2093393533</v>
      </c>
      <c r="BC35" s="11">
        <v>97737.117776091764</v>
      </c>
      <c r="BD35" s="11">
        <v>98817.026212830257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>
        <v>287</v>
      </c>
      <c r="AF36" s="10">
        <v>327</v>
      </c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20376</v>
      </c>
      <c r="AX36" s="11">
        <v>20408.378041903961</v>
      </c>
      <c r="AY36" s="11">
        <v>20440.756083807926</v>
      </c>
      <c r="AZ36" s="11">
        <v>20473.134125711887</v>
      </c>
      <c r="BA36" s="11">
        <v>20505.512167615841</v>
      </c>
      <c r="BB36" s="11">
        <v>20537.890209519803</v>
      </c>
      <c r="BC36" s="11">
        <v>20591.930041861873</v>
      </c>
      <c r="BD36" s="11">
        <v>20645.96987420394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>
        <v>1941</v>
      </c>
      <c r="AF37" s="10">
        <v>2065</v>
      </c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246920</v>
      </c>
      <c r="AX37" s="11">
        <v>253828.19554226912</v>
      </c>
      <c r="AY37" s="11">
        <v>260736.39108453813</v>
      </c>
      <c r="AZ37" s="11">
        <v>267644.58662680723</v>
      </c>
      <c r="BA37" s="11">
        <v>274552.78216907621</v>
      </c>
      <c r="BB37" s="11">
        <v>281460.97771134536</v>
      </c>
      <c r="BC37" s="11">
        <v>288654.49898795411</v>
      </c>
      <c r="BD37" s="11">
        <v>295848.02026456292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>
        <v>62</v>
      </c>
      <c r="AF38" s="10">
        <v>62</v>
      </c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17251</v>
      </c>
      <c r="AX38" s="11">
        <v>17400.460583361117</v>
      </c>
      <c r="AY38" s="11">
        <v>17549.921166722226</v>
      </c>
      <c r="AZ38" s="11">
        <v>17699.381750083339</v>
      </c>
      <c r="BA38" s="11">
        <v>17848.842333444452</v>
      </c>
      <c r="BB38" s="11">
        <v>17998.302916805569</v>
      </c>
      <c r="BC38" s="11">
        <v>18152.304529248253</v>
      </c>
      <c r="BD38" s="11">
        <v>18306.306141690933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>
        <v>948</v>
      </c>
      <c r="AF39" s="10">
        <v>779</v>
      </c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159554</v>
      </c>
      <c r="AX39" s="11">
        <v>161095.74971739601</v>
      </c>
      <c r="AY39" s="11">
        <v>162637.49943479203</v>
      </c>
      <c r="AZ39" s="11">
        <v>164179.24915218801</v>
      </c>
      <c r="BA39" s="11">
        <v>165720.99886958403</v>
      </c>
      <c r="BB39" s="11">
        <v>167262.74858698001</v>
      </c>
      <c r="BC39" s="11">
        <v>168868.68207723406</v>
      </c>
      <c r="BD39" s="11">
        <v>170474.6155674881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>
        <v>814</v>
      </c>
      <c r="AF40" s="10">
        <v>718</v>
      </c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160481</v>
      </c>
      <c r="AX40" s="11">
        <v>161395.15427229012</v>
      </c>
      <c r="AY40" s="11">
        <v>162309.30854458024</v>
      </c>
      <c r="AZ40" s="11">
        <v>163223.46281687033</v>
      </c>
      <c r="BA40" s="11">
        <v>164137.61708916046</v>
      </c>
      <c r="BB40" s="11">
        <v>165051.77136145058</v>
      </c>
      <c r="BC40" s="11">
        <v>166241.3102157879</v>
      </c>
      <c r="BD40" s="11">
        <v>167430.84907012517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>
        <v>1121</v>
      </c>
      <c r="AF41" s="10">
        <v>1587</v>
      </c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77117</v>
      </c>
      <c r="AX41" s="11">
        <v>77623.657175820728</v>
      </c>
      <c r="AY41" s="11">
        <v>78130.314351641427</v>
      </c>
      <c r="AZ41" s="11">
        <v>78636.971527462156</v>
      </c>
      <c r="BA41" s="11">
        <v>79143.628703282855</v>
      </c>
      <c r="BB41" s="11">
        <v>79650.285879103569</v>
      </c>
      <c r="BC41" s="11">
        <v>80164.632421742688</v>
      </c>
      <c r="BD41" s="11">
        <v>80678.978964381778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>
        <v>53</v>
      </c>
      <c r="AF42" s="10">
        <v>37</v>
      </c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7703</v>
      </c>
      <c r="AX42" s="11">
        <v>7716.343643393956</v>
      </c>
      <c r="AY42" s="11">
        <v>7729.6872867879129</v>
      </c>
      <c r="AZ42" s="11">
        <v>7743.0309301818688</v>
      </c>
      <c r="BA42" s="11">
        <v>7756.3745735758248</v>
      </c>
      <c r="BB42" s="11">
        <v>7769.7182169697826</v>
      </c>
      <c r="BC42" s="11">
        <v>7781.7610468202674</v>
      </c>
      <c r="BD42" s="11">
        <v>7793.8038766707532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>
        <v>191</v>
      </c>
      <c r="AF43" s="10">
        <v>204</v>
      </c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51599</v>
      </c>
      <c r="AX43" s="11">
        <v>52318.185965954282</v>
      </c>
      <c r="AY43" s="11">
        <v>53037.371931908558</v>
      </c>
      <c r="AZ43" s="11">
        <v>53756.557897862818</v>
      </c>
      <c r="BA43" s="11">
        <v>54475.743863817093</v>
      </c>
      <c r="BB43" s="11">
        <v>55194.929829771369</v>
      </c>
      <c r="BC43" s="11">
        <v>56138.909289248128</v>
      </c>
      <c r="BD43" s="11">
        <v>57082.888748724901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>
        <v>363</v>
      </c>
      <c r="AF44" s="10">
        <v>246</v>
      </c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125821</v>
      </c>
      <c r="AX44" s="11">
        <v>127082.9904476854</v>
      </c>
      <c r="AY44" s="11">
        <v>128344.98089537081</v>
      </c>
      <c r="AZ44" s="11">
        <v>129606.97134305621</v>
      </c>
      <c r="BA44" s="11">
        <v>130868.96179074157</v>
      </c>
      <c r="BB44" s="11">
        <v>132130.95223842698</v>
      </c>
      <c r="BC44" s="11">
        <v>133319.00985150255</v>
      </c>
      <c r="BD44" s="11">
        <v>134507.06746457808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>
        <v>52</v>
      </c>
      <c r="AF45" s="10">
        <v>26</v>
      </c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10121</v>
      </c>
      <c r="AX45" s="11">
        <v>10288.619321552487</v>
      </c>
      <c r="AY45" s="11">
        <v>10456.238643104976</v>
      </c>
      <c r="AZ45" s="11">
        <v>10623.857964657462</v>
      </c>
      <c r="BA45" s="11">
        <v>10791.477286209951</v>
      </c>
      <c r="BB45" s="11">
        <v>10959.096607762436</v>
      </c>
      <c r="BC45" s="11">
        <v>11133.223171386551</v>
      </c>
      <c r="BD45" s="11">
        <v>11307.349735010665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>
        <v>969</v>
      </c>
      <c r="AF46" s="10">
        <v>434</v>
      </c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86385</v>
      </c>
      <c r="AX46" s="11">
        <v>89251.364581757123</v>
      </c>
      <c r="AY46" s="11">
        <v>92117.72916351429</v>
      </c>
      <c r="AZ46" s="11">
        <v>94984.093745271413</v>
      </c>
      <c r="BA46" s="11">
        <v>97850.458327028551</v>
      </c>
      <c r="BB46" s="11">
        <v>100716.82290878569</v>
      </c>
      <c r="BC46" s="11">
        <v>103076.63346185796</v>
      </c>
      <c r="BD46" s="11">
        <v>105436.44401493022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>
        <v>734</v>
      </c>
      <c r="AF47" s="10">
        <v>731</v>
      </c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116075</v>
      </c>
      <c r="AX47" s="11">
        <v>117107.38618538545</v>
      </c>
      <c r="AY47" s="11">
        <v>118139.77237077086</v>
      </c>
      <c r="AZ47" s="11">
        <v>119172.15855615633</v>
      </c>
      <c r="BA47" s="11">
        <v>120204.54474154176</v>
      </c>
      <c r="BB47" s="11">
        <v>121236.93092692722</v>
      </c>
      <c r="BC47" s="11">
        <v>122446.9316144527</v>
      </c>
      <c r="BD47" s="11">
        <v>123656.93230197817</v>
      </c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>
        <v>5382</v>
      </c>
      <c r="AF48" s="10">
        <v>1258</v>
      </c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153110</v>
      </c>
      <c r="AX48" s="11">
        <v>160797.8234954254</v>
      </c>
      <c r="AY48" s="11">
        <v>168485.64699085074</v>
      </c>
      <c r="AZ48" s="11">
        <v>176173.47048627611</v>
      </c>
      <c r="BA48" s="11">
        <v>183861.29398170148</v>
      </c>
      <c r="BB48" s="11">
        <v>191549.11747712691</v>
      </c>
      <c r="BC48" s="11">
        <v>196455.44331350338</v>
      </c>
      <c r="BD48" s="11">
        <v>201361.76914988001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>
        <v>1233</v>
      </c>
      <c r="AF49" s="10">
        <v>1568</v>
      </c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181346</v>
      </c>
      <c r="AX49" s="11">
        <v>193649.20138512625</v>
      </c>
      <c r="AY49" s="11">
        <v>205952.40277025264</v>
      </c>
      <c r="AZ49" s="11">
        <v>218255.60415537897</v>
      </c>
      <c r="BA49" s="11">
        <v>230558.80554050533</v>
      </c>
      <c r="BB49" s="11">
        <v>242862.00692563163</v>
      </c>
      <c r="BC49" s="11">
        <v>253448.61975955026</v>
      </c>
      <c r="BD49" s="11">
        <v>264035.23259346897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>
        <v>605</v>
      </c>
      <c r="AF50" s="10">
        <v>805</v>
      </c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56966</v>
      </c>
      <c r="AX50" s="11">
        <v>57322.34757337004</v>
      </c>
      <c r="AY50" s="11">
        <v>57678.695146740072</v>
      </c>
      <c r="AZ50" s="11">
        <v>58035.042720110119</v>
      </c>
      <c r="BA50" s="11">
        <v>58391.390293480159</v>
      </c>
      <c r="BB50" s="11">
        <v>58747.737866850206</v>
      </c>
      <c r="BC50" s="11">
        <v>59185.829087578575</v>
      </c>
      <c r="BD50" s="11">
        <v>59623.920308306944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>
        <v>541</v>
      </c>
      <c r="AF51" s="10">
        <v>567</v>
      </c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49712</v>
      </c>
      <c r="AX51" s="11">
        <v>52838.864970664043</v>
      </c>
      <c r="AY51" s="11">
        <v>55965.729941328071</v>
      </c>
      <c r="AZ51" s="11">
        <v>59092.594911992128</v>
      </c>
      <c r="BA51" s="11">
        <v>62219.459882656163</v>
      </c>
      <c r="BB51" s="11">
        <v>65346.32485332022</v>
      </c>
      <c r="BC51" s="11">
        <v>70069.966391509384</v>
      </c>
      <c r="BD51" s="11">
        <v>74793.60792969857</v>
      </c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>
        <v>187</v>
      </c>
      <c r="AF52" s="10">
        <v>297</v>
      </c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30367</v>
      </c>
      <c r="AX52" s="11">
        <v>30542.208970260181</v>
      </c>
      <c r="AY52" s="11">
        <v>30717.417940520372</v>
      </c>
      <c r="AZ52" s="11">
        <v>30892.626910780549</v>
      </c>
      <c r="BA52" s="11">
        <v>31067.835881040741</v>
      </c>
      <c r="BB52" s="11">
        <v>31243.044851300932</v>
      </c>
      <c r="BC52" s="11">
        <v>31405.177645487249</v>
      </c>
      <c r="BD52" s="11">
        <v>31567.310439673576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>
        <v>1035</v>
      </c>
      <c r="AF53" s="10">
        <v>697</v>
      </c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192893</v>
      </c>
      <c r="AX53" s="11">
        <v>195800.02707465604</v>
      </c>
      <c r="AY53" s="11">
        <v>198707.05414931211</v>
      </c>
      <c r="AZ53" s="11">
        <v>201614.08122396818</v>
      </c>
      <c r="BA53" s="11">
        <v>204521.10829862431</v>
      </c>
      <c r="BB53" s="11">
        <v>207428.13537328035</v>
      </c>
      <c r="BC53" s="11">
        <v>210057.92775814849</v>
      </c>
      <c r="BD53" s="11">
        <v>212687.72014301672</v>
      </c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>
        <v>715</v>
      </c>
      <c r="AF54" s="10">
        <v>508</v>
      </c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122950</v>
      </c>
      <c r="AX54" s="11">
        <v>124662.31937433899</v>
      </c>
      <c r="AY54" s="11">
        <v>126374.638748678</v>
      </c>
      <c r="AZ54" s="11">
        <v>128086.95812301702</v>
      </c>
      <c r="BA54" s="11">
        <v>129799.27749735599</v>
      </c>
      <c r="BB54" s="11">
        <v>131511.59687169502</v>
      </c>
      <c r="BC54" s="11">
        <v>133441.40837937189</v>
      </c>
      <c r="BD54" s="11">
        <v>135371.21988704873</v>
      </c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>
        <v>298</v>
      </c>
      <c r="AF55" s="10">
        <v>329</v>
      </c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37910</v>
      </c>
      <c r="AX55" s="11">
        <v>38876.71244873161</v>
      </c>
      <c r="AY55" s="11">
        <v>39843.424897463214</v>
      </c>
      <c r="AZ55" s="11">
        <v>40810.137346194802</v>
      </c>
      <c r="BA55" s="11">
        <v>41776.849794926406</v>
      </c>
      <c r="BB55" s="11">
        <v>42743.562243658016</v>
      </c>
      <c r="BC55" s="11">
        <v>44093.49297670128</v>
      </c>
      <c r="BD55" s="11">
        <v>45443.423709744529</v>
      </c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>
        <v>1232</v>
      </c>
      <c r="AF56" s="10">
        <v>868</v>
      </c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173500</v>
      </c>
      <c r="AX56" s="11">
        <v>176690.5940376404</v>
      </c>
      <c r="AY56" s="11">
        <v>179881.18807528081</v>
      </c>
      <c r="AZ56" s="11">
        <v>183071.78211292124</v>
      </c>
      <c r="BA56" s="11">
        <v>186262.37615056164</v>
      </c>
      <c r="BB56" s="11">
        <v>189452.97018820202</v>
      </c>
      <c r="BC56" s="11">
        <v>192672.75069033878</v>
      </c>
      <c r="BD56" s="11">
        <v>195892.5311924757</v>
      </c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>
        <v>876</v>
      </c>
      <c r="AF57" s="10">
        <v>893</v>
      </c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170440</v>
      </c>
      <c r="AX57" s="11">
        <v>171285.39762466185</v>
      </c>
      <c r="AY57" s="11">
        <v>172130.79524932377</v>
      </c>
      <c r="AZ57" s="11">
        <v>172976.19287398565</v>
      </c>
      <c r="BA57" s="11">
        <v>173821.59049864748</v>
      </c>
      <c r="BB57" s="11">
        <v>174666.98812330936</v>
      </c>
      <c r="BC57" s="11">
        <v>175869.36292706279</v>
      </c>
      <c r="BD57" s="11">
        <v>177071.73773081618</v>
      </c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>
        <v>271</v>
      </c>
      <c r="AF58" s="10">
        <v>94</v>
      </c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20114</v>
      </c>
      <c r="AX58" s="11">
        <v>20304.072154519487</v>
      </c>
      <c r="AY58" s="11">
        <v>20494.144309038973</v>
      </c>
      <c r="AZ58" s="11">
        <v>20684.216463558463</v>
      </c>
      <c r="BA58" s="11">
        <v>20874.288618077946</v>
      </c>
      <c r="BB58" s="11">
        <v>21064.360772597436</v>
      </c>
      <c r="BC58" s="11">
        <v>21244.406809367254</v>
      </c>
      <c r="BD58" s="11">
        <v>21424.452846137068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>
        <v>73</v>
      </c>
      <c r="AF59" s="10">
        <v>89</v>
      </c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17296</v>
      </c>
      <c r="AX59" s="11">
        <v>17420.563881627306</v>
      </c>
      <c r="AY59" s="11">
        <v>17545.127763254615</v>
      </c>
      <c r="AZ59" s="11">
        <v>17669.691644881914</v>
      </c>
      <c r="BA59" s="11">
        <v>17794.255526509216</v>
      </c>
      <c r="BB59" s="11">
        <v>17918.819408136522</v>
      </c>
      <c r="BC59" s="11">
        <v>18042.695823800874</v>
      </c>
      <c r="BD59" s="11">
        <v>18166.572239465218</v>
      </c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>
        <v>98</v>
      </c>
      <c r="AF60" s="10">
        <v>74</v>
      </c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15139</v>
      </c>
      <c r="AX60" s="11">
        <v>15274.554905481866</v>
      </c>
      <c r="AY60" s="11">
        <v>15410.109810963731</v>
      </c>
      <c r="AZ60" s="11">
        <v>15545.664716445594</v>
      </c>
      <c r="BA60" s="11">
        <v>15681.219621927461</v>
      </c>
      <c r="BB60" s="11">
        <v>15816.774527409325</v>
      </c>
      <c r="BC60" s="11">
        <v>15982.817744786229</v>
      </c>
      <c r="BD60" s="11">
        <v>16148.86096216314</v>
      </c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>
        <v>220</v>
      </c>
      <c r="AF61" s="10">
        <v>157</v>
      </c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63450</v>
      </c>
      <c r="AX61" s="11">
        <v>63592.613103864991</v>
      </c>
      <c r="AY61" s="11">
        <v>63735.226207729975</v>
      </c>
      <c r="AZ61" s="11">
        <v>63877.839311594988</v>
      </c>
      <c r="BA61" s="11">
        <v>64020.452415459986</v>
      </c>
      <c r="BB61" s="11">
        <v>64163.065519324977</v>
      </c>
      <c r="BC61" s="11">
        <v>64484.991447329048</v>
      </c>
      <c r="BD61" s="11">
        <v>64806.91737533312</v>
      </c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>
        <v>166</v>
      </c>
      <c r="AF62" s="10">
        <v>174</v>
      </c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11886</v>
      </c>
      <c r="AX62" s="11">
        <v>11867.833783934169</v>
      </c>
      <c r="AY62" s="11">
        <v>11849.667567868339</v>
      </c>
      <c r="AZ62" s="11">
        <v>11831.50135180251</v>
      </c>
      <c r="BA62" s="11">
        <v>11813.335135736677</v>
      </c>
      <c r="BB62" s="11">
        <v>11795.168919670852</v>
      </c>
      <c r="BC62" s="11">
        <v>11775.227833986311</v>
      </c>
      <c r="BD62" s="11">
        <v>11755.286748301773</v>
      </c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>
        <v>1361</v>
      </c>
      <c r="AF63" s="10">
        <v>736</v>
      </c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103438</v>
      </c>
      <c r="AX63" s="11">
        <v>106340.80772515203</v>
      </c>
      <c r="AY63" s="11">
        <v>109243.61545030406</v>
      </c>
      <c r="AZ63" s="11">
        <v>112146.42317545608</v>
      </c>
      <c r="BA63" s="11">
        <v>115049.23090060811</v>
      </c>
      <c r="BB63" s="11">
        <v>117952.03862576013</v>
      </c>
      <c r="BC63" s="11">
        <v>120872.12010785504</v>
      </c>
      <c r="BD63" s="11">
        <v>123792.20158994998</v>
      </c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>
        <v>35</v>
      </c>
      <c r="AF64" s="10">
        <v>45</v>
      </c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7619</v>
      </c>
      <c r="AX64" s="11">
        <v>7658.2913952938361</v>
      </c>
      <c r="AY64" s="11">
        <v>7697.5827905876704</v>
      </c>
      <c r="AZ64" s="11">
        <v>7736.8741858815065</v>
      </c>
      <c r="BA64" s="11">
        <v>7776.1655811753435</v>
      </c>
      <c r="BB64" s="11">
        <v>7815.4569764691787</v>
      </c>
      <c r="BC64" s="11">
        <v>7859.3349343180525</v>
      </c>
      <c r="BD64" s="11">
        <v>7903.2128921669255</v>
      </c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>
        <v>5</v>
      </c>
      <c r="AF65" s="10">
        <v>6</v>
      </c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3236</v>
      </c>
      <c r="AX65" s="11">
        <v>3262.1368570264085</v>
      </c>
      <c r="AY65" s="11">
        <v>3288.2737140528175</v>
      </c>
      <c r="AZ65" s="11">
        <v>3314.4105710792273</v>
      </c>
      <c r="BA65" s="11">
        <v>3340.5474281056363</v>
      </c>
      <c r="BB65" s="11">
        <v>3366.6842851320453</v>
      </c>
      <c r="BC65" s="11">
        <v>3388.7103067915468</v>
      </c>
      <c r="BD65" s="11">
        <v>3410.7363284510484</v>
      </c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>
        <v>181</v>
      </c>
      <c r="AF66" s="10">
        <v>239</v>
      </c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30388</v>
      </c>
      <c r="AX66" s="11">
        <v>30680.998199696351</v>
      </c>
      <c r="AY66" s="11">
        <v>30973.99639939269</v>
      </c>
      <c r="AZ66" s="11">
        <v>31266.994599089041</v>
      </c>
      <c r="BA66" s="11">
        <v>31559.992798785388</v>
      </c>
      <c r="BB66" s="11">
        <v>31852.990998481735</v>
      </c>
      <c r="BC66" s="11">
        <v>32183.049409308373</v>
      </c>
      <c r="BD66" s="11">
        <v>32513.107820135021</v>
      </c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>
        <v>175</v>
      </c>
      <c r="AF67" s="10">
        <v>158</v>
      </c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16492</v>
      </c>
      <c r="AX67" s="11">
        <v>16442.706142088333</v>
      </c>
      <c r="AY67" s="11">
        <v>16393.412284176666</v>
      </c>
      <c r="AZ67" s="11">
        <v>16344.118426264995</v>
      </c>
      <c r="BA67" s="11">
        <v>16294.824568353328</v>
      </c>
      <c r="BB67" s="11">
        <v>16245.530710441659</v>
      </c>
      <c r="BC67" s="11">
        <v>16225.614092848566</v>
      </c>
      <c r="BD67" s="11">
        <v>16205.697475255467</v>
      </c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>
        <v>1107</v>
      </c>
      <c r="AF68" s="10">
        <v>486</v>
      </c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106190</v>
      </c>
      <c r="AX68" s="11">
        <v>108343.37831742871</v>
      </c>
      <c r="AY68" s="11">
        <v>110496.7566348574</v>
      </c>
      <c r="AZ68" s="11">
        <v>112650.13495228613</v>
      </c>
      <c r="BA68" s="11">
        <v>114803.51326971484</v>
      </c>
      <c r="BB68" s="11">
        <v>116956.89158714353</v>
      </c>
      <c r="BC68" s="11">
        <v>118492.9806391873</v>
      </c>
      <c r="BD68" s="11">
        <v>120029.06969123111</v>
      </c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>
        <v>41</v>
      </c>
      <c r="AF69" s="10">
        <v>51</v>
      </c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11368</v>
      </c>
      <c r="AX69" s="11">
        <v>11508.305529328534</v>
      </c>
      <c r="AY69" s="11">
        <v>11648.611058657068</v>
      </c>
      <c r="AZ69" s="11">
        <v>11788.916587985599</v>
      </c>
      <c r="BA69" s="11">
        <v>11929.222117314133</v>
      </c>
      <c r="BB69" s="11">
        <v>12069.527646642668</v>
      </c>
      <c r="BC69" s="11">
        <v>12207.569307462707</v>
      </c>
      <c r="BD69" s="11">
        <v>12345.610968282748</v>
      </c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>
        <v>118</v>
      </c>
      <c r="AF70" s="10">
        <v>155</v>
      </c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37648</v>
      </c>
      <c r="AX70" s="11">
        <v>38532.807180187097</v>
      </c>
      <c r="AY70" s="11">
        <v>39417.614360374188</v>
      </c>
      <c r="AZ70" s="11">
        <v>40302.421540561292</v>
      </c>
      <c r="BA70" s="11">
        <v>41187.22872074839</v>
      </c>
      <c r="BB70" s="11">
        <v>42072.035900935487</v>
      </c>
      <c r="BC70" s="11">
        <v>42760.050686120121</v>
      </c>
      <c r="BD70" s="11">
        <v>43448.065471304741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>
        <v>197</v>
      </c>
      <c r="AF71" s="10">
        <v>225</v>
      </c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21381</v>
      </c>
      <c r="AX71" s="11">
        <v>21308.314364726531</v>
      </c>
      <c r="AY71" s="11">
        <v>21235.628729453063</v>
      </c>
      <c r="AZ71" s="11">
        <v>21162.943094179594</v>
      </c>
      <c r="BA71" s="11">
        <v>21090.257458906126</v>
      </c>
      <c r="BB71" s="11">
        <v>21017.571823632665</v>
      </c>
      <c r="BC71" s="11">
        <v>20981.615776083458</v>
      </c>
      <c r="BD71" s="11">
        <v>20945.65972853425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>
        <v>24</v>
      </c>
      <c r="AF72" s="10">
        <v>22</v>
      </c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6186</v>
      </c>
      <c r="AX72" s="11">
        <v>6192.3408873527887</v>
      </c>
      <c r="AY72" s="11">
        <v>6198.6817747055738</v>
      </c>
      <c r="AZ72" s="11">
        <v>6205.0226620583617</v>
      </c>
      <c r="BA72" s="11">
        <v>6211.3635494111495</v>
      </c>
      <c r="BB72" s="11">
        <v>6217.7044367639373</v>
      </c>
      <c r="BC72" s="11">
        <v>6229.7177629641792</v>
      </c>
      <c r="BD72" s="11">
        <v>6241.7310891644238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>
        <v>279</v>
      </c>
      <c r="AF73" s="10">
        <v>246</v>
      </c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29751</v>
      </c>
      <c r="AX73" s="11">
        <v>29929.675863793222</v>
      </c>
      <c r="AY73" s="11">
        <v>30108.351727586447</v>
      </c>
      <c r="AZ73" s="11">
        <v>30287.027591379658</v>
      </c>
      <c r="BA73" s="11">
        <v>30465.703455172872</v>
      </c>
      <c r="BB73" s="11">
        <v>30644.379318966101</v>
      </c>
      <c r="BC73" s="11">
        <v>30814.470673664026</v>
      </c>
      <c r="BD73" s="11">
        <v>30984.562028361954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>
        <v>340</v>
      </c>
      <c r="AF74" s="10">
        <v>406</v>
      </c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35433</v>
      </c>
      <c r="AX74" s="11">
        <v>35616.832921118417</v>
      </c>
      <c r="AY74" s="11">
        <v>35800.665842236813</v>
      </c>
      <c r="AZ74" s="11">
        <v>35984.498763355223</v>
      </c>
      <c r="BA74" s="11">
        <v>36168.331684473633</v>
      </c>
      <c r="BB74" s="11">
        <v>36352.164605592036</v>
      </c>
      <c r="BC74" s="11">
        <v>36570.390785806681</v>
      </c>
      <c r="BD74" s="11">
        <v>36788.61696602132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>
        <v>556</v>
      </c>
      <c r="AF75" s="10">
        <v>662</v>
      </c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45469</v>
      </c>
      <c r="AX75" s="11">
        <v>45851.143147593306</v>
      </c>
      <c r="AY75" s="11">
        <v>46233.286295186612</v>
      </c>
      <c r="AZ75" s="11">
        <v>46615.429442779932</v>
      </c>
      <c r="BA75" s="11">
        <v>46997.572590373224</v>
      </c>
      <c r="BB75" s="11">
        <v>47379.71573796653</v>
      </c>
      <c r="BC75" s="11">
        <v>47759.834656031278</v>
      </c>
      <c r="BD75" s="11">
        <v>48139.953574095998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>
        <v>19</v>
      </c>
      <c r="AF76" s="10">
        <v>17</v>
      </c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3978</v>
      </c>
      <c r="AX76" s="11">
        <v>3949.2160478287724</v>
      </c>
      <c r="AY76" s="11">
        <v>3920.4320956575457</v>
      </c>
      <c r="AZ76" s="11">
        <v>3891.648143486319</v>
      </c>
      <c r="BA76" s="11">
        <v>3862.8641913150909</v>
      </c>
      <c r="BB76" s="11">
        <v>3834.0802391438638</v>
      </c>
      <c r="BC76" s="11">
        <v>3811.3802364394946</v>
      </c>
      <c r="BD76" s="11">
        <v>3788.680233735126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>
        <v>793</v>
      </c>
      <c r="AF77" s="10">
        <v>600</v>
      </c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171077</v>
      </c>
      <c r="AX77" s="11">
        <v>173583.2736652125</v>
      </c>
      <c r="AY77" s="11">
        <v>176089.54733042503</v>
      </c>
      <c r="AZ77" s="11">
        <v>178595.82099563751</v>
      </c>
      <c r="BA77" s="11">
        <v>181102.09466084998</v>
      </c>
      <c r="BB77" s="11">
        <v>183608.36832606251</v>
      </c>
      <c r="BC77" s="11">
        <v>186050.15830303519</v>
      </c>
      <c r="BD77" s="11">
        <v>188491.94828000793</v>
      </c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>
        <v>1292</v>
      </c>
      <c r="AF78" s="10">
        <v>1433</v>
      </c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231831</v>
      </c>
      <c r="AX78" s="11">
        <v>238657.56854611795</v>
      </c>
      <c r="AY78" s="11">
        <v>245484.13709223588</v>
      </c>
      <c r="AZ78" s="11">
        <v>252310.70563835386</v>
      </c>
      <c r="BA78" s="11">
        <v>259137.27418447184</v>
      </c>
      <c r="BB78" s="11">
        <v>265963.84273058973</v>
      </c>
      <c r="BC78" s="11">
        <v>272816.98110945022</v>
      </c>
      <c r="BD78" s="11">
        <v>279670.11948831088</v>
      </c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>
        <v>336</v>
      </c>
      <c r="AF79" s="10">
        <v>399</v>
      </c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43207</v>
      </c>
      <c r="AX79" s="11">
        <v>43816.774249853865</v>
      </c>
      <c r="AY79" s="11">
        <v>44426.5484997077</v>
      </c>
      <c r="AZ79" s="11">
        <v>45036.322749561572</v>
      </c>
      <c r="BA79" s="11">
        <v>45646.096999415422</v>
      </c>
      <c r="BB79" s="11">
        <v>46255.871249269265</v>
      </c>
      <c r="BC79" s="11">
        <v>47043.980781319959</v>
      </c>
      <c r="BD79" s="11">
        <v>47832.09031337066</v>
      </c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>
        <v>1949</v>
      </c>
      <c r="AF80" s="10">
        <v>1663</v>
      </c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296322</v>
      </c>
      <c r="AX80" s="11">
        <v>309142.68814669881</v>
      </c>
      <c r="AY80" s="11">
        <v>321963.37629339768</v>
      </c>
      <c r="AZ80" s="11">
        <v>334784.0644400965</v>
      </c>
      <c r="BA80" s="11">
        <v>347604.75258679537</v>
      </c>
      <c r="BB80" s="11">
        <v>360425.44073349424</v>
      </c>
      <c r="BC80" s="11">
        <v>371680.2215205495</v>
      </c>
      <c r="BD80" s="11">
        <v>382935.00230760471</v>
      </c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>
        <v>1432</v>
      </c>
      <c r="AF81" s="10">
        <v>466</v>
      </c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91521</v>
      </c>
      <c r="AX81" s="11">
        <v>94380.712009975396</v>
      </c>
      <c r="AY81" s="11">
        <v>97240.424019950777</v>
      </c>
      <c r="AZ81" s="11">
        <v>100100.13602992616</v>
      </c>
      <c r="BA81" s="11">
        <v>102959.84803990154</v>
      </c>
      <c r="BB81" s="11">
        <v>105819.56004987696</v>
      </c>
      <c r="BC81" s="11">
        <v>108239.66069358149</v>
      </c>
      <c r="BD81" s="11">
        <v>110659.76133728602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>
        <v>779</v>
      </c>
      <c r="AF82" s="10">
        <v>827</v>
      </c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157421</v>
      </c>
      <c r="AX82" s="11">
        <v>158769.2157563192</v>
      </c>
      <c r="AY82" s="11">
        <v>160117.43151263837</v>
      </c>
      <c r="AZ82" s="11">
        <v>161465.64726895752</v>
      </c>
      <c r="BA82" s="11">
        <v>162813.86302527666</v>
      </c>
      <c r="BB82" s="11">
        <v>164162.07878159586</v>
      </c>
      <c r="BC82" s="11">
        <v>165400.10861211771</v>
      </c>
      <c r="BD82" s="11">
        <v>166638.13844263961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>
        <v>62</v>
      </c>
      <c r="AF83" s="10">
        <v>80</v>
      </c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6510</v>
      </c>
      <c r="AX83" s="11">
        <v>6465.1260122541535</v>
      </c>
      <c r="AY83" s="11">
        <v>6420.2520245083069</v>
      </c>
      <c r="AZ83" s="11">
        <v>6375.3780367624604</v>
      </c>
      <c r="BA83" s="11">
        <v>6330.5040490166139</v>
      </c>
      <c r="BB83" s="11">
        <v>6285.6300612707691</v>
      </c>
      <c r="BC83" s="11">
        <v>6249.6295366770364</v>
      </c>
      <c r="BD83" s="11">
        <v>6213.6290120833037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>
        <v>53392</v>
      </c>
      <c r="AF84" s="16">
        <v>44512</v>
      </c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6546876</v>
      </c>
      <c r="AX84" s="17">
        <v>6673633.4904129943</v>
      </c>
      <c r="AY84" s="17">
        <v>6800390.9808259858</v>
      </c>
      <c r="AZ84" s="17">
        <v>6927148.471238981</v>
      </c>
      <c r="BA84" s="17">
        <v>7053905.9616519688</v>
      </c>
      <c r="BB84" s="17">
        <v>7180663.4520649686</v>
      </c>
      <c r="BC84" s="17">
        <v>7304832.8152618846</v>
      </c>
      <c r="BD84" s="17">
        <v>7429002.1784588043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463.31459820750422</v>
      </c>
      <c r="Z105" s="10">
        <f>Z5/AW5*100000</f>
        <v>364.57542154033115</v>
      </c>
      <c r="AA105" s="10">
        <f>AA5/AX5*100000</f>
        <v>332.97104453701235</v>
      </c>
      <c r="AB105" s="10">
        <f>AB5/AX5*100000</f>
        <v>961.07551491364939</v>
      </c>
      <c r="AC105" s="10">
        <f>AC5/AY5*100000</f>
        <v>467.47559323684698</v>
      </c>
      <c r="AD105" s="10">
        <f>AD5/AY5*100000</f>
        <v>995.27061785909359</v>
      </c>
      <c r="AE105" s="10">
        <f>AE5/AZ5*100000</f>
        <v>390.65180042346617</v>
      </c>
      <c r="AF105" s="10">
        <f>AF5/AZ5*100000</f>
        <v>420.7019389175789</v>
      </c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1412.0233364335843</v>
      </c>
      <c r="Z106" s="10">
        <f>Z6/AW6*100000</f>
        <v>887.79910374566657</v>
      </c>
      <c r="AA106" s="10">
        <f t="shared" ref="AA106:AA169" si="23">AA6/AX6*100000</f>
        <v>2321.4592628434166</v>
      </c>
      <c r="AB106" s="10">
        <f t="shared" ref="AB106:AB169" si="24">AB6/AX6*100000</f>
        <v>928.58370513736656</v>
      </c>
      <c r="AC106" s="10">
        <f t="shared" ref="AC106:AC169" si="25">AC6/AY6*100000</f>
        <v>960.80955082747232</v>
      </c>
      <c r="AD106" s="10">
        <f t="shared" ref="AD106:AD169" si="26">AD6/AY6*100000</f>
        <v>1112.5163220107572</v>
      </c>
      <c r="AE106" s="10">
        <f>AE6/AZ6*100000</f>
        <v>1489.398550278906</v>
      </c>
      <c r="AF106" s="10">
        <f>AF6/AZ6*100000</f>
        <v>1480.9838692038841</v>
      </c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709.22610656893153</v>
      </c>
      <c r="Z107" s="10">
        <f t="shared" ref="Z107:Z170" si="28">Z7/AW7*100000</f>
        <v>585.00140964195089</v>
      </c>
      <c r="AA107" s="10">
        <f t="shared" si="23"/>
        <v>639.9291462996423</v>
      </c>
      <c r="AB107" s="10">
        <f t="shared" si="24"/>
        <v>556.91131110401295</v>
      </c>
      <c r="AC107" s="10">
        <f t="shared" si="25"/>
        <v>1012.977625125872</v>
      </c>
      <c r="AD107" s="10">
        <f t="shared" si="26"/>
        <v>783.72032522311815</v>
      </c>
      <c r="AE107" s="10">
        <f>AE7/AZ7*100000</f>
        <v>1033.314541152225</v>
      </c>
      <c r="AF107" s="10">
        <f>AF7/AZ7*100000</f>
        <v>814.80896424997889</v>
      </c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521.31585145638689</v>
      </c>
      <c r="Z108" s="10">
        <f t="shared" si="28"/>
        <v>362.72277616393188</v>
      </c>
      <c r="AA108" s="10">
        <f t="shared" si="23"/>
        <v>501.16586621324836</v>
      </c>
      <c r="AB108" s="10">
        <f t="shared" si="24"/>
        <v>319.84343325100167</v>
      </c>
      <c r="AC108" s="10">
        <f t="shared" si="25"/>
        <v>574.70934946778141</v>
      </c>
      <c r="AD108" s="10">
        <f t="shared" si="26"/>
        <v>364.1111583205273</v>
      </c>
      <c r="AE108" s="10">
        <f>AE8/AZ8*100000</f>
        <v>578.91828362031231</v>
      </c>
      <c r="AF108" s="10">
        <f>AF8/AZ8*100000</f>
        <v>387.72994688969396</v>
      </c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703.13460356484325</v>
      </c>
      <c r="Z109" s="10">
        <f t="shared" si="28"/>
        <v>1039.9508297480024</v>
      </c>
      <c r="AA109" s="10">
        <f t="shared" si="23"/>
        <v>710.15733005257312</v>
      </c>
      <c r="AB109" s="10">
        <f t="shared" si="24"/>
        <v>980.6934557868866</v>
      </c>
      <c r="AC109" s="10">
        <f t="shared" si="25"/>
        <v>845.13286909785984</v>
      </c>
      <c r="AD109" s="10">
        <f t="shared" si="26"/>
        <v>1073.0338675062715</v>
      </c>
      <c r="AE109" s="10">
        <f>AE9/AZ9*100000</f>
        <v>714.15517069290274</v>
      </c>
      <c r="AF109" s="10">
        <f>AF9/AZ9*100000</f>
        <v>1166.9202135504947</v>
      </c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808.77503557915941</v>
      </c>
      <c r="Z110" s="10">
        <f t="shared" si="28"/>
        <v>801.83276059564707</v>
      </c>
      <c r="AA110" s="10">
        <f t="shared" si="23"/>
        <v>838.65041467129959</v>
      </c>
      <c r="AB110" s="10">
        <f t="shared" si="24"/>
        <v>745.4670352633774</v>
      </c>
      <c r="AC110" s="10">
        <f t="shared" si="25"/>
        <v>724.81992151449253</v>
      </c>
      <c r="AD110" s="10">
        <f t="shared" si="26"/>
        <v>963.11688201240793</v>
      </c>
      <c r="AE110" s="10">
        <f t="shared" ref="AE110:AE173" si="29">AE10/AZ10*100000</f>
        <v>794.0588999895856</v>
      </c>
      <c r="AF110" s="10">
        <f t="shared" ref="AF110:AF173" si="30">AF10/AZ10*100000</f>
        <v>1659.2758276768122</v>
      </c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360.60511297005706</v>
      </c>
      <c r="Z111" s="10">
        <f t="shared" si="28"/>
        <v>281.44789304980065</v>
      </c>
      <c r="AA111" s="10">
        <f t="shared" si="23"/>
        <v>379.00782982109172</v>
      </c>
      <c r="AB111" s="10">
        <f t="shared" si="24"/>
        <v>358.6519105723886</v>
      </c>
      <c r="AC111" s="10">
        <f t="shared" si="25"/>
        <v>340.38398940850834</v>
      </c>
      <c r="AD111" s="10">
        <f t="shared" si="26"/>
        <v>272.11488418815782</v>
      </c>
      <c r="AE111" s="10">
        <f t="shared" si="29"/>
        <v>373.91633339388574</v>
      </c>
      <c r="AF111" s="10">
        <f t="shared" si="30"/>
        <v>259.45214970187988</v>
      </c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900.52646162371855</v>
      </c>
      <c r="Z112" s="10">
        <f t="shared" si="28"/>
        <v>962.87060127459131</v>
      </c>
      <c r="AA112" s="10">
        <f t="shared" si="23"/>
        <v>904.62496253060408</v>
      </c>
      <c r="AB112" s="10">
        <f t="shared" si="24"/>
        <v>870.09729220500856</v>
      </c>
      <c r="AC112" s="10">
        <f t="shared" si="25"/>
        <v>839.85723497582592</v>
      </c>
      <c r="AD112" s="10">
        <f t="shared" si="26"/>
        <v>860.50946206539527</v>
      </c>
      <c r="AE112" s="10">
        <f t="shared" si="29"/>
        <v>651.96127612223404</v>
      </c>
      <c r="AF112" s="10">
        <f t="shared" si="30"/>
        <v>953.92228822095296</v>
      </c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298.60591675550245</v>
      </c>
      <c r="Z113" s="10">
        <f t="shared" si="28"/>
        <v>224.39616229555509</v>
      </c>
      <c r="AA113" s="10">
        <f t="shared" si="23"/>
        <v>356.53097561619853</v>
      </c>
      <c r="AB113" s="10">
        <f t="shared" si="24"/>
        <v>217.5246082878601</v>
      </c>
      <c r="AC113" s="10">
        <f t="shared" si="25"/>
        <v>323.4142617959107</v>
      </c>
      <c r="AD113" s="10">
        <f t="shared" si="26"/>
        <v>216.56692130916224</v>
      </c>
      <c r="AE113" s="10">
        <f t="shared" si="29"/>
        <v>393.24568445710651</v>
      </c>
      <c r="AF113" s="10">
        <f t="shared" si="30"/>
        <v>217.33491651814114</v>
      </c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673.85102043929999</v>
      </c>
      <c r="Z114" s="10">
        <f t="shared" si="28"/>
        <v>628.58857453809412</v>
      </c>
      <c r="AA114" s="10">
        <f t="shared" si="23"/>
        <v>718.78183861486582</v>
      </c>
      <c r="AB114" s="10">
        <f t="shared" si="24"/>
        <v>578.8643619484443</v>
      </c>
      <c r="AC114" s="10">
        <f t="shared" si="25"/>
        <v>707.91868198960447</v>
      </c>
      <c r="AD114" s="10">
        <f t="shared" si="26"/>
        <v>597.54156644196939</v>
      </c>
      <c r="AE114" s="10">
        <f t="shared" si="29"/>
        <v>718.6302555596908</v>
      </c>
      <c r="AF114" s="10">
        <f t="shared" si="30"/>
        <v>572.61176396538474</v>
      </c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391.38943248532286</v>
      </c>
      <c r="Z115" s="10">
        <f t="shared" si="28"/>
        <v>554.46836268754078</v>
      </c>
      <c r="AA115" s="10">
        <f t="shared" si="23"/>
        <v>474.80681602126282</v>
      </c>
      <c r="AB115" s="10">
        <f t="shared" si="24"/>
        <v>392.9435718796658</v>
      </c>
      <c r="AC115" s="10">
        <f t="shared" si="25"/>
        <v>624.640996280119</v>
      </c>
      <c r="AD115" s="10">
        <f t="shared" si="26"/>
        <v>312.3204981400595</v>
      </c>
      <c r="AE115" s="10">
        <f t="shared" si="29"/>
        <v>181.54087159286743</v>
      </c>
      <c r="AF115" s="10">
        <f t="shared" si="30"/>
        <v>297.06688078832849</v>
      </c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778.08901338313103</v>
      </c>
      <c r="Z116" s="10">
        <f t="shared" si="28"/>
        <v>778.08901338313103</v>
      </c>
      <c r="AA116" s="10">
        <f t="shared" si="23"/>
        <v>920.16610390476296</v>
      </c>
      <c r="AB116" s="10">
        <f t="shared" si="24"/>
        <v>630.67564424933187</v>
      </c>
      <c r="AC116" s="10">
        <f t="shared" si="25"/>
        <v>718.67700287331024</v>
      </c>
      <c r="AD116" s="10">
        <f t="shared" si="26"/>
        <v>824.2890355536174</v>
      </c>
      <c r="AE116" s="10">
        <f t="shared" si="29"/>
        <v>978.07667900267779</v>
      </c>
      <c r="AF116" s="10">
        <f t="shared" si="30"/>
        <v>836.88450749310493</v>
      </c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451.60696812825637</v>
      </c>
      <c r="Z117" s="10">
        <f t="shared" si="28"/>
        <v>632.24975537955891</v>
      </c>
      <c r="AA117" s="10">
        <f t="shared" si="23"/>
        <v>492.87959230395063</v>
      </c>
      <c r="AB117" s="10">
        <f t="shared" si="24"/>
        <v>615.8971588560039</v>
      </c>
      <c r="AC117" s="10">
        <f t="shared" si="25"/>
        <v>579.39799380750833</v>
      </c>
      <c r="AD117" s="10">
        <f t="shared" si="26"/>
        <v>624.08769021755973</v>
      </c>
      <c r="AE117" s="10">
        <f t="shared" si="29"/>
        <v>558.03585045712146</v>
      </c>
      <c r="AF117" s="10">
        <f t="shared" si="30"/>
        <v>748.86282384232231</v>
      </c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515.48065526926757</v>
      </c>
      <c r="Z118" s="10">
        <f t="shared" si="28"/>
        <v>610.18838720850317</v>
      </c>
      <c r="AA118" s="10">
        <f t="shared" si="23"/>
        <v>527.30217807242661</v>
      </c>
      <c r="AB118" s="10">
        <f t="shared" si="24"/>
        <v>637.48472274427706</v>
      </c>
      <c r="AC118" s="10">
        <f t="shared" si="25"/>
        <v>556.49859511302577</v>
      </c>
      <c r="AD118" s="10">
        <f t="shared" si="26"/>
        <v>671.31143426946426</v>
      </c>
      <c r="AE118" s="10">
        <f t="shared" si="29"/>
        <v>665.85762150362621</v>
      </c>
      <c r="AF118" s="10">
        <f t="shared" si="30"/>
        <v>808.77099143645057</v>
      </c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1284.7325963549447</v>
      </c>
      <c r="Z119" s="10">
        <f t="shared" si="28"/>
        <v>1142.8144607110846</v>
      </c>
      <c r="AA119" s="10">
        <f t="shared" si="23"/>
        <v>854.44882373656628</v>
      </c>
      <c r="AB119" s="10">
        <f t="shared" si="24"/>
        <v>1181.3683736879482</v>
      </c>
      <c r="AC119" s="10">
        <f t="shared" si="25"/>
        <v>1012.5693515313615</v>
      </c>
      <c r="AD119" s="10">
        <f t="shared" si="26"/>
        <v>975.61426570904882</v>
      </c>
      <c r="AE119" s="10">
        <f t="shared" si="29"/>
        <v>1146.9823982533042</v>
      </c>
      <c r="AF119" s="10">
        <f t="shared" si="30"/>
        <v>1058.7529830030501</v>
      </c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618.58442780940425</v>
      </c>
      <c r="Z120" s="10">
        <f t="shared" si="28"/>
        <v>730.64682415168772</v>
      </c>
      <c r="AA120" s="10">
        <f t="shared" si="23"/>
        <v>754.70242639348703</v>
      </c>
      <c r="AB120" s="10">
        <f t="shared" si="24"/>
        <v>723.44256257837219</v>
      </c>
      <c r="AC120" s="10">
        <f t="shared" si="25"/>
        <v>640.65877670190673</v>
      </c>
      <c r="AD120" s="10">
        <f t="shared" si="26"/>
        <v>1285.7665726864657</v>
      </c>
      <c r="AE120" s="10">
        <f t="shared" si="29"/>
        <v>518.59873366014267</v>
      </c>
      <c r="AF120" s="10">
        <f t="shared" si="30"/>
        <v>1015.0351282749801</v>
      </c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524.01746724890825</v>
      </c>
      <c r="Z121" s="10">
        <f t="shared" si="28"/>
        <v>486.58764815970051</v>
      </c>
      <c r="AA121" s="10">
        <f t="shared" si="23"/>
        <v>450.45852332979064</v>
      </c>
      <c r="AB121" s="10">
        <f t="shared" si="24"/>
        <v>494.25310198685366</v>
      </c>
      <c r="AC121" s="10">
        <f t="shared" si="25"/>
        <v>476.86492674074196</v>
      </c>
      <c r="AD121" s="10">
        <f t="shared" si="26"/>
        <v>727.84646713060624</v>
      </c>
      <c r="AE121" s="10">
        <f t="shared" si="29"/>
        <v>654.45270685049786</v>
      </c>
      <c r="AF121" s="10">
        <f>AF21/AZ21*100000</f>
        <v>667.03833582839206</v>
      </c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620.77500399212227</v>
      </c>
      <c r="Z122" s="10">
        <f t="shared" si="28"/>
        <v>461.09011550540265</v>
      </c>
      <c r="AA122" s="10">
        <f t="shared" si="23"/>
        <v>669.63558748110665</v>
      </c>
      <c r="AB122" s="10">
        <f t="shared" si="24"/>
        <v>411.98283214169652</v>
      </c>
      <c r="AC122" s="10">
        <f t="shared" si="25"/>
        <v>666.70101172329203</v>
      </c>
      <c r="AD122" s="10">
        <f t="shared" si="26"/>
        <v>405.67824339189713</v>
      </c>
      <c r="AE122" s="10">
        <f t="shared" si="29"/>
        <v>753.64344110778211</v>
      </c>
      <c r="AF122" s="10">
        <f t="shared" si="30"/>
        <v>440.67909266117795</v>
      </c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981.90894651071642</v>
      </c>
      <c r="Z123" s="10">
        <f t="shared" si="28"/>
        <v>1229.4490170596366</v>
      </c>
      <c r="AA123" s="10">
        <f t="shared" si="23"/>
        <v>1190.3374173306979</v>
      </c>
      <c r="AB123" s="10">
        <f t="shared" si="24"/>
        <v>1323.0508515099352</v>
      </c>
      <c r="AC123" s="10">
        <f t="shared" si="25"/>
        <v>1093.4060045058955</v>
      </c>
      <c r="AD123" s="10">
        <f t="shared" si="26"/>
        <v>1396.5684826498593</v>
      </c>
      <c r="AE123" s="10">
        <f t="shared" si="29"/>
        <v>1214.5069859151865</v>
      </c>
      <c r="AF123" s="10">
        <f t="shared" si="30"/>
        <v>1524.6364468984714</v>
      </c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788.92802363233534</v>
      </c>
      <c r="Z124" s="10">
        <f t="shared" si="28"/>
        <v>671.05038913821511</v>
      </c>
      <c r="AA124" s="10">
        <f t="shared" si="23"/>
        <v>886.45971123215043</v>
      </c>
      <c r="AB124" s="10">
        <f t="shared" si="24"/>
        <v>707.33420076837456</v>
      </c>
      <c r="AC124" s="10">
        <f t="shared" si="25"/>
        <v>933.63011099577932</v>
      </c>
      <c r="AD124" s="10">
        <f t="shared" si="26"/>
        <v>904.91380600641173</v>
      </c>
      <c r="AE124" s="10">
        <f t="shared" si="29"/>
        <v>959.98635105218329</v>
      </c>
      <c r="AF124" s="10">
        <f t="shared" si="30"/>
        <v>891.11776499843972</v>
      </c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715.96796985398021</v>
      </c>
      <c r="Z125" s="10">
        <f t="shared" si="28"/>
        <v>612.34102684879895</v>
      </c>
      <c r="AA125" s="10">
        <f t="shared" si="23"/>
        <v>709.43191337731901</v>
      </c>
      <c r="AB125" s="10">
        <f t="shared" si="24"/>
        <v>879.69557258787552</v>
      </c>
      <c r="AC125" s="10">
        <f t="shared" si="25"/>
        <v>664.85079543544816</v>
      </c>
      <c r="AD125" s="10">
        <f t="shared" si="26"/>
        <v>883.30177107852398</v>
      </c>
      <c r="AE125" s="10">
        <f t="shared" si="29"/>
        <v>801.10498102379711</v>
      </c>
      <c r="AF125" s="10">
        <f t="shared" si="30"/>
        <v>944.15944192090387</v>
      </c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358.4752851206203</v>
      </c>
      <c r="Z126" s="10">
        <f t="shared" si="28"/>
        <v>326.61081533212069</v>
      </c>
      <c r="AA126" s="10">
        <f t="shared" si="23"/>
        <v>339.37317049776544</v>
      </c>
      <c r="AB126" s="10">
        <f t="shared" si="24"/>
        <v>286.20251902712909</v>
      </c>
      <c r="AC126" s="10">
        <f t="shared" si="25"/>
        <v>399.24342694036636</v>
      </c>
      <c r="AD126" s="10">
        <f t="shared" si="26"/>
        <v>301.86698134515507</v>
      </c>
      <c r="AE126" s="10">
        <f t="shared" si="29"/>
        <v>446.88995904557191</v>
      </c>
      <c r="AF126" s="10">
        <f t="shared" si="30"/>
        <v>340.30413548010506</v>
      </c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892.41200518496362</v>
      </c>
      <c r="Z127" s="10">
        <f t="shared" si="28"/>
        <v>1101.8047661780836</v>
      </c>
      <c r="AA127" s="10">
        <f t="shared" si="23"/>
        <v>762.93857693043958</v>
      </c>
      <c r="AB127" s="10">
        <f t="shared" si="24"/>
        <v>952.42658950139855</v>
      </c>
      <c r="AC127" s="10">
        <f t="shared" si="25"/>
        <v>793.01436886539022</v>
      </c>
      <c r="AD127" s="10">
        <f t="shared" si="26"/>
        <v>912.71465095827932</v>
      </c>
      <c r="AE127" s="10">
        <f t="shared" si="29"/>
        <v>1017.6534390891157</v>
      </c>
      <c r="AF127" s="10">
        <f t="shared" si="30"/>
        <v>1292.020787863142</v>
      </c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204.88510364775831</v>
      </c>
      <c r="Z128" s="10">
        <f t="shared" si="28"/>
        <v>257.11071830306923</v>
      </c>
      <c r="AA128" s="10">
        <f t="shared" si="23"/>
        <v>177.38267229664558</v>
      </c>
      <c r="AB128" s="10">
        <f t="shared" si="24"/>
        <v>315.34697297181441</v>
      </c>
      <c r="AC128" s="10">
        <f t="shared" si="25"/>
        <v>340.48133829946966</v>
      </c>
      <c r="AD128" s="10">
        <f t="shared" si="26"/>
        <v>236.01547313940515</v>
      </c>
      <c r="AE128" s="10">
        <f t="shared" si="29"/>
        <v>231.73963296508151</v>
      </c>
      <c r="AF128" s="10">
        <f t="shared" si="30"/>
        <v>262.13171597689546</v>
      </c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921.8945840754667</v>
      </c>
      <c r="Z129" s="10">
        <f t="shared" si="28"/>
        <v>703.37753149943921</v>
      </c>
      <c r="AA129" s="10">
        <f t="shared" si="23"/>
        <v>798.43479588306309</v>
      </c>
      <c r="AB129" s="10">
        <f t="shared" si="24"/>
        <v>810.63084673667402</v>
      </c>
      <c r="AC129" s="10">
        <f t="shared" si="25"/>
        <v>841.15643830309227</v>
      </c>
      <c r="AD129" s="10">
        <f t="shared" si="26"/>
        <v>855.59000921773054</v>
      </c>
      <c r="AE129" s="10">
        <f t="shared" si="29"/>
        <v>1038.5366265249465</v>
      </c>
      <c r="AF129" s="10">
        <f t="shared" si="30"/>
        <v>920.68288901373774</v>
      </c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978.13866333541534</v>
      </c>
      <c r="Z130" s="10">
        <f t="shared" si="28"/>
        <v>712.67957526545911</v>
      </c>
      <c r="AA130" s="10">
        <f t="shared" si="23"/>
        <v>1042.9480921506481</v>
      </c>
      <c r="AB130" s="10">
        <f t="shared" si="24"/>
        <v>826.93095021558815</v>
      </c>
      <c r="AC130" s="10">
        <f t="shared" si="25"/>
        <v>1070.404359961623</v>
      </c>
      <c r="AD130" s="10">
        <f t="shared" si="26"/>
        <v>773.51283547943069</v>
      </c>
      <c r="AE130" s="10">
        <f t="shared" si="29"/>
        <v>1219.5733077880996</v>
      </c>
      <c r="AF130" s="10">
        <f t="shared" si="30"/>
        <v>959.36524411247319</v>
      </c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695.0083415764841</v>
      </c>
      <c r="Z131" s="10">
        <f t="shared" si="28"/>
        <v>598.67420607384872</v>
      </c>
      <c r="AA131" s="10">
        <f t="shared" si="23"/>
        <v>597.06837896684078</v>
      </c>
      <c r="AB131" s="10">
        <f t="shared" si="24"/>
        <v>526.31541507476049</v>
      </c>
      <c r="AC131" s="10">
        <f t="shared" si="25"/>
        <v>664.76305156651767</v>
      </c>
      <c r="AD131" s="10">
        <f t="shared" si="26"/>
        <v>606.12826593418936</v>
      </c>
      <c r="AE131" s="10">
        <f t="shared" si="29"/>
        <v>675.31916334860045</v>
      </c>
      <c r="AF131" s="10">
        <f t="shared" si="30"/>
        <v>636.24539711286479</v>
      </c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938.32997694305811</v>
      </c>
      <c r="Z132" s="10">
        <f t="shared" si="28"/>
        <v>1141.172693576161</v>
      </c>
      <c r="AA132" s="10">
        <f t="shared" si="23"/>
        <v>949.34164244085287</v>
      </c>
      <c r="AB132" s="10">
        <f t="shared" si="24"/>
        <v>917.55242458134171</v>
      </c>
      <c r="AC132" s="10">
        <f t="shared" si="25"/>
        <v>911.48820124002941</v>
      </c>
      <c r="AD132" s="10">
        <f t="shared" si="26"/>
        <v>1087.4898476333162</v>
      </c>
      <c r="AE132" s="10">
        <f t="shared" si="29"/>
        <v>1074.1783216399156</v>
      </c>
      <c r="AF132" s="10">
        <f t="shared" si="30"/>
        <v>1146.4515332542107</v>
      </c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309.37215650591446</v>
      </c>
      <c r="Z133" s="10">
        <f t="shared" si="28"/>
        <v>272.97543221110101</v>
      </c>
      <c r="AA133" s="10">
        <f t="shared" si="23"/>
        <v>414.73369310198609</v>
      </c>
      <c r="AB133" s="10">
        <f t="shared" si="24"/>
        <v>294.52102843474376</v>
      </c>
      <c r="AC133" s="10">
        <f t="shared" si="25"/>
        <v>595.61516502242091</v>
      </c>
      <c r="AD133" s="10">
        <f t="shared" si="26"/>
        <v>351.41294736322834</v>
      </c>
      <c r="AE133" s="10">
        <f t="shared" si="29"/>
        <v>448.60131328981902</v>
      </c>
      <c r="AF133" s="10">
        <f t="shared" si="30"/>
        <v>271.52184751752208</v>
      </c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636.49222065063657</v>
      </c>
      <c r="Z134" s="10">
        <f t="shared" si="28"/>
        <v>530.41018387553038</v>
      </c>
      <c r="AA134" s="10">
        <f t="shared" si="23"/>
        <v>498.56110449133871</v>
      </c>
      <c r="AB134" s="10">
        <f t="shared" si="24"/>
        <v>516.36685822317224</v>
      </c>
      <c r="AC134" s="10">
        <f t="shared" si="25"/>
        <v>681.45247799149411</v>
      </c>
      <c r="AD134" s="10">
        <f t="shared" si="26"/>
        <v>842.84911751579534</v>
      </c>
      <c r="AE134" s="10">
        <f t="shared" si="29"/>
        <v>776.66586198556558</v>
      </c>
      <c r="AF134" s="10">
        <f t="shared" si="30"/>
        <v>885.0378427277376</v>
      </c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527.81601222538927</v>
      </c>
      <c r="Z135" s="10">
        <f t="shared" si="28"/>
        <v>446.53017872045262</v>
      </c>
      <c r="AA135" s="10">
        <f t="shared" si="23"/>
        <v>508.88376932868289</v>
      </c>
      <c r="AB135" s="10">
        <f t="shared" si="24"/>
        <v>361.80132967039265</v>
      </c>
      <c r="AC135" s="10">
        <f t="shared" si="25"/>
        <v>646.64971179718793</v>
      </c>
      <c r="AD135" s="10">
        <f t="shared" si="26"/>
        <v>383.94826637958033</v>
      </c>
      <c r="AE135" s="10">
        <f t="shared" si="29"/>
        <v>570.06700032165827</v>
      </c>
      <c r="AF135" s="10">
        <f t="shared" si="30"/>
        <v>456.26434591363784</v>
      </c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1506.6745190420102</v>
      </c>
      <c r="Z136" s="10">
        <f t="shared" si="28"/>
        <v>1163.133097762073</v>
      </c>
      <c r="AA136" s="10">
        <f t="shared" si="23"/>
        <v>1141.6879848148026</v>
      </c>
      <c r="AB136" s="10">
        <f t="shared" si="24"/>
        <v>1376.8855095835172</v>
      </c>
      <c r="AC136" s="10">
        <f t="shared" si="25"/>
        <v>1286.6451657741493</v>
      </c>
      <c r="AD136" s="10">
        <f t="shared" si="26"/>
        <v>1501.9013912268585</v>
      </c>
      <c r="AE136" s="10">
        <f t="shared" si="29"/>
        <v>1401.8371502756934</v>
      </c>
      <c r="AF136" s="10">
        <f t="shared" si="30"/>
        <v>1597.2151503141174</v>
      </c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31">D37/AL37*100000</f>
        <v>403.84705168308511</v>
      </c>
      <c r="E137" s="10">
        <f t="shared" ref="E137:E168" si="32">E37/AM37*100000</f>
        <v>809.99411640380902</v>
      </c>
      <c r="F137" s="10">
        <f t="shared" ref="F137:F168" si="33">F37/AM37*100000</f>
        <v>614.63587394252352</v>
      </c>
      <c r="G137" s="10">
        <f t="shared" ref="G137:G168" si="34">G37/AN37*100000</f>
        <v>748.76282811034287</v>
      </c>
      <c r="H137" s="10">
        <f t="shared" ref="H137:H168" si="35">H37/AN37*100000</f>
        <v>754.94166615176346</v>
      </c>
      <c r="I137" s="10">
        <f t="shared" ref="I137:I168" si="36">I37/AO37*100000</f>
        <v>661.8902888198927</v>
      </c>
      <c r="J137" s="10">
        <f t="shared" ref="J137:J168" si="37">J37/AO37*100000</f>
        <v>791.75829272684609</v>
      </c>
      <c r="K137" s="10">
        <f t="shared" ref="K137:K168" si="38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9">P37/AR37*100000</f>
        <v>799.28863807972027</v>
      </c>
      <c r="Q137" s="10">
        <f t="shared" ref="Q137:Q168" si="40">Q37/AS37*100000</f>
        <v>661.79467229817351</v>
      </c>
      <c r="R137" s="10">
        <f t="shared" ref="R137:R168" si="41">R37/AS37*100000</f>
        <v>742.84020599459086</v>
      </c>
      <c r="S137" s="10">
        <f t="shared" ref="S137:S168" si="42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581.96986878341158</v>
      </c>
      <c r="Z137" s="10">
        <f t="shared" si="28"/>
        <v>713.18645715211403</v>
      </c>
      <c r="AA137" s="10">
        <f t="shared" si="23"/>
        <v>593.31470122246958</v>
      </c>
      <c r="AB137" s="10">
        <f t="shared" si="24"/>
        <v>642.16664209337682</v>
      </c>
      <c r="AC137" s="10">
        <f t="shared" si="25"/>
        <v>610.96189656299418</v>
      </c>
      <c r="AD137" s="10">
        <f t="shared" si="26"/>
        <v>672.71008573226106</v>
      </c>
      <c r="AE137" s="10">
        <f t="shared" si="29"/>
        <v>725.2154898639709</v>
      </c>
      <c r="AF137" s="10">
        <f t="shared" si="30"/>
        <v>771.5455881345182</v>
      </c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31"/>
        <v>45.416207097904362</v>
      </c>
      <c r="E138" s="10">
        <f t="shared" si="32"/>
        <v>305.67117585848075</v>
      </c>
      <c r="F138" s="10">
        <f t="shared" si="33"/>
        <v>162.59105098855358</v>
      </c>
      <c r="G138" s="10">
        <f t="shared" si="34"/>
        <v>240.61910645769655</v>
      </c>
      <c r="H138" s="10">
        <f t="shared" si="35"/>
        <v>117.05794368212264</v>
      </c>
      <c r="I138" s="10">
        <f t="shared" si="36"/>
        <v>403.33073119958368</v>
      </c>
      <c r="J138" s="10">
        <f t="shared" si="37"/>
        <v>286.23471246422065</v>
      </c>
      <c r="K138" s="10">
        <f t="shared" si="38"/>
        <v>233.62969693036536</v>
      </c>
      <c r="L138" s="10">
        <f t="shared" si="13"/>
        <v>376.40340061003309</v>
      </c>
      <c r="M138" s="10">
        <f t="shared" ref="M138:M169" si="43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9"/>
        <v>391.67843842301272</v>
      </c>
      <c r="Q138" s="10">
        <f t="shared" si="40"/>
        <v>505.54870530209615</v>
      </c>
      <c r="R138" s="10">
        <f t="shared" si="41"/>
        <v>339.08754623921084</v>
      </c>
      <c r="S138" s="10">
        <f t="shared" si="42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440.55417077270886</v>
      </c>
      <c r="Z138" s="10">
        <f t="shared" si="28"/>
        <v>469.53799779722914</v>
      </c>
      <c r="AA138" s="10">
        <f t="shared" si="23"/>
        <v>339.07148444345034</v>
      </c>
      <c r="AB138" s="10">
        <f t="shared" si="24"/>
        <v>333.32451013084949</v>
      </c>
      <c r="AC138" s="10">
        <f t="shared" si="25"/>
        <v>233.61928301845191</v>
      </c>
      <c r="AD138" s="10">
        <f t="shared" si="26"/>
        <v>404.56022181244117</v>
      </c>
      <c r="AE138" s="10">
        <f t="shared" si="29"/>
        <v>350.29472145097986</v>
      </c>
      <c r="AF138" s="10">
        <f t="shared" si="30"/>
        <v>350.29472145097986</v>
      </c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31"/>
        <v>238.32480071701136</v>
      </c>
      <c r="E139" s="10">
        <f t="shared" si="32"/>
        <v>575.33042625832411</v>
      </c>
      <c r="F139" s="10">
        <f t="shared" si="33"/>
        <v>336.00378595815164</v>
      </c>
      <c r="G139" s="10">
        <f t="shared" si="34"/>
        <v>521.41676001493568</v>
      </c>
      <c r="H139" s="10">
        <f t="shared" si="35"/>
        <v>358.72406251666933</v>
      </c>
      <c r="I139" s="10">
        <f t="shared" si="36"/>
        <v>560.36812889785483</v>
      </c>
      <c r="J139" s="10">
        <f t="shared" si="37"/>
        <v>357.97634587239429</v>
      </c>
      <c r="K139" s="10">
        <f t="shared" si="38"/>
        <v>542.85695621215189</v>
      </c>
      <c r="L139" s="10">
        <f t="shared" si="13"/>
        <v>299.19192051163122</v>
      </c>
      <c r="M139" s="10">
        <f t="shared" si="43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9"/>
        <v>442.73192390624797</v>
      </c>
      <c r="Q139" s="10">
        <f t="shared" si="40"/>
        <v>522.071649833322</v>
      </c>
      <c r="R139" s="10">
        <f t="shared" si="41"/>
        <v>361.29096338049152</v>
      </c>
      <c r="S139" s="10">
        <f t="shared" si="42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569.08632813968939</v>
      </c>
      <c r="Z139" s="10">
        <f t="shared" si="28"/>
        <v>479.46149892826253</v>
      </c>
      <c r="AA139" s="10">
        <f t="shared" si="23"/>
        <v>639.99205553755644</v>
      </c>
      <c r="AB139" s="10">
        <f t="shared" si="24"/>
        <v>463.07863572358593</v>
      </c>
      <c r="AC139" s="10">
        <f t="shared" si="25"/>
        <v>590.26977378295396</v>
      </c>
      <c r="AD139" s="10">
        <f t="shared" si="26"/>
        <v>458.68880337717047</v>
      </c>
      <c r="AE139" s="10">
        <f t="shared" si="29"/>
        <v>577.41767299790695</v>
      </c>
      <c r="AF139" s="10">
        <f t="shared" si="30"/>
        <v>474.48140006895528</v>
      </c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31"/>
        <v>193.67041052945217</v>
      </c>
      <c r="E140" s="10">
        <f t="shared" si="32"/>
        <v>435.44001505545208</v>
      </c>
      <c r="F140" s="10">
        <f t="shared" si="33"/>
        <v>332.25825291861622</v>
      </c>
      <c r="G140" s="10">
        <f t="shared" si="34"/>
        <v>484.31003601611349</v>
      </c>
      <c r="H140" s="10">
        <f t="shared" si="35"/>
        <v>362.74757036720916</v>
      </c>
      <c r="I140" s="10">
        <f t="shared" si="36"/>
        <v>542.2538393508446</v>
      </c>
      <c r="J140" s="10">
        <f t="shared" si="37"/>
        <v>363.43918042205422</v>
      </c>
      <c r="K140" s="10">
        <f t="shared" si="38"/>
        <v>468.78617177251334</v>
      </c>
      <c r="L140" s="10">
        <f t="shared" si="13"/>
        <v>435.99043136044446</v>
      </c>
      <c r="M140" s="10">
        <f t="shared" si="43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9"/>
        <v>452.07956600361666</v>
      </c>
      <c r="Q140" s="10">
        <f t="shared" si="40"/>
        <v>526.78329097683138</v>
      </c>
      <c r="R140" s="10">
        <f t="shared" si="41"/>
        <v>450.91169286190137</v>
      </c>
      <c r="S140" s="10">
        <f t="shared" si="42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436.1887076974844</v>
      </c>
      <c r="Z140" s="10">
        <f t="shared" si="28"/>
        <v>487.90822589590044</v>
      </c>
      <c r="AA140" s="10">
        <f t="shared" si="23"/>
        <v>529.75568185741656</v>
      </c>
      <c r="AB140" s="10">
        <f t="shared" si="24"/>
        <v>511.16776319575291</v>
      </c>
      <c r="AC140" s="10">
        <f t="shared" si="25"/>
        <v>481.18004260087696</v>
      </c>
      <c r="AD140" s="10">
        <f t="shared" si="26"/>
        <v>426.96257301204571</v>
      </c>
      <c r="AE140" s="10">
        <f t="shared" si="29"/>
        <v>498.70281266687306</v>
      </c>
      <c r="AF140" s="10">
        <f t="shared" si="30"/>
        <v>439.88773893711897</v>
      </c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31"/>
        <v>871.86694137070026</v>
      </c>
      <c r="E141" s="10">
        <f t="shared" si="32"/>
        <v>1417.8130607362295</v>
      </c>
      <c r="F141" s="10">
        <f t="shared" si="33"/>
        <v>1272.3614811592627</v>
      </c>
      <c r="G141" s="10">
        <f t="shared" si="34"/>
        <v>1578.5415736720365</v>
      </c>
      <c r="H141" s="10">
        <f t="shared" si="35"/>
        <v>1575.8362753452639</v>
      </c>
      <c r="I141" s="10">
        <f t="shared" si="36"/>
        <v>1698.1285377677871</v>
      </c>
      <c r="J141" s="10">
        <f t="shared" si="37"/>
        <v>1518.0239958833247</v>
      </c>
      <c r="K141" s="10">
        <f t="shared" si="38"/>
        <v>1831.5615114116192</v>
      </c>
      <c r="L141" s="10">
        <f t="shared" si="13"/>
        <v>1727.0172294407562</v>
      </c>
      <c r="M141" s="10">
        <f t="shared" si="43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9"/>
        <v>1938.5080917515468</v>
      </c>
      <c r="Q141" s="10">
        <f t="shared" si="40"/>
        <v>1761.1108132740042</v>
      </c>
      <c r="R141" s="10">
        <f t="shared" si="41"/>
        <v>2061.3306170589185</v>
      </c>
      <c r="S141" s="10">
        <f t="shared" si="42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1325.2590220055242</v>
      </c>
      <c r="Z141" s="10">
        <f t="shared" si="28"/>
        <v>1754.4769635748278</v>
      </c>
      <c r="AA141" s="10">
        <f t="shared" si="23"/>
        <v>1418.3820243179091</v>
      </c>
      <c r="AB141" s="10">
        <f t="shared" si="24"/>
        <v>1489.2367121812015</v>
      </c>
      <c r="AC141" s="10">
        <f t="shared" si="25"/>
        <v>1365.6671022693556</v>
      </c>
      <c r="AD141" s="10">
        <f t="shared" si="26"/>
        <v>1621.6496893863859</v>
      </c>
      <c r="AE141" s="10">
        <f t="shared" si="29"/>
        <v>1425.5381129581224</v>
      </c>
      <c r="AF141" s="10">
        <f t="shared" si="30"/>
        <v>2018.1346880147548</v>
      </c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31"/>
        <v>234.19203747072601</v>
      </c>
      <c r="E142" s="10">
        <f t="shared" si="32"/>
        <v>505.72265105137075</v>
      </c>
      <c r="F142" s="10">
        <f t="shared" si="33"/>
        <v>718.65850412563213</v>
      </c>
      <c r="G142" s="10">
        <f t="shared" si="34"/>
        <v>531.49083178315175</v>
      </c>
      <c r="H142" s="10">
        <f t="shared" si="35"/>
        <v>411.90539463194256</v>
      </c>
      <c r="I142" s="10">
        <f t="shared" si="36"/>
        <v>846.43288996372428</v>
      </c>
      <c r="J142" s="10">
        <f t="shared" si="37"/>
        <v>497.11137981996507</v>
      </c>
      <c r="K142" s="10">
        <f t="shared" si="38"/>
        <v>529.53156822810593</v>
      </c>
      <c r="L142" s="10">
        <f t="shared" si="13"/>
        <v>529.53156822810593</v>
      </c>
      <c r="M142" s="10">
        <f t="shared" si="43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9"/>
        <v>617.19928679193526</v>
      </c>
      <c r="Q142" s="10">
        <f t="shared" si="40"/>
        <v>439.70686209193866</v>
      </c>
      <c r="R142" s="10">
        <f t="shared" si="41"/>
        <v>799.46702198534308</v>
      </c>
      <c r="S142" s="10">
        <f t="shared" si="42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843.82708035830194</v>
      </c>
      <c r="Z142" s="10">
        <f t="shared" si="28"/>
        <v>765.93534986368945</v>
      </c>
      <c r="AA142" s="10">
        <f t="shared" si="23"/>
        <v>583.17775982573016</v>
      </c>
      <c r="AB142" s="10">
        <f t="shared" si="24"/>
        <v>570.21825405182506</v>
      </c>
      <c r="AC142" s="10">
        <f t="shared" si="25"/>
        <v>1086.7192537475389</v>
      </c>
      <c r="AD142" s="10">
        <f t="shared" si="26"/>
        <v>465.73682303465955</v>
      </c>
      <c r="AE142" s="10">
        <f t="shared" si="29"/>
        <v>684.4864818169483</v>
      </c>
      <c r="AF142" s="10">
        <f t="shared" si="30"/>
        <v>477.84905334390731</v>
      </c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31"/>
        <v>168.17869578605774</v>
      </c>
      <c r="E143" s="10">
        <f t="shared" si="32"/>
        <v>310.89294062646093</v>
      </c>
      <c r="F143" s="10">
        <f t="shared" si="33"/>
        <v>203.36605890603084</v>
      </c>
      <c r="G143" s="10">
        <f t="shared" si="34"/>
        <v>448.34801002460171</v>
      </c>
      <c r="H143" s="10">
        <f t="shared" si="35"/>
        <v>292.00101165704825</v>
      </c>
      <c r="I143" s="10">
        <f t="shared" si="36"/>
        <v>453.5353077237063</v>
      </c>
      <c r="J143" s="10">
        <f t="shared" si="37"/>
        <v>410.44945348995418</v>
      </c>
      <c r="K143" s="10">
        <f t="shared" si="38"/>
        <v>485.29576204852958</v>
      </c>
      <c r="L143" s="10">
        <f t="shared" si="13"/>
        <v>369.00369003690037</v>
      </c>
      <c r="M143" s="10">
        <f t="shared" si="43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9"/>
        <v>353.43350896593591</v>
      </c>
      <c r="Q143" s="10">
        <f t="shared" si="40"/>
        <v>850.57186506461869</v>
      </c>
      <c r="R143" s="10">
        <f t="shared" si="41"/>
        <v>365.41558280688713</v>
      </c>
      <c r="S143" s="10">
        <f t="shared" si="42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350.7819918990678</v>
      </c>
      <c r="Z143" s="10">
        <f t="shared" si="28"/>
        <v>348.84396984437683</v>
      </c>
      <c r="AA143" s="10">
        <f t="shared" si="23"/>
        <v>498.87050779980035</v>
      </c>
      <c r="AB143" s="10">
        <f t="shared" si="24"/>
        <v>391.83315746727612</v>
      </c>
      <c r="AC143" s="10">
        <f t="shared" si="25"/>
        <v>365.77981324011444</v>
      </c>
      <c r="AD143" s="10">
        <f t="shared" si="26"/>
        <v>390.29083165311181</v>
      </c>
      <c r="AE143" s="10">
        <f t="shared" si="29"/>
        <v>355.30548730984418</v>
      </c>
      <c r="AF143" s="10">
        <f t="shared" si="30"/>
        <v>379.48858330475502</v>
      </c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31"/>
        <v>130.82737626979511</v>
      </c>
      <c r="E144" s="10">
        <f t="shared" si="32"/>
        <v>245.3872330238205</v>
      </c>
      <c r="F144" s="10">
        <f t="shared" si="33"/>
        <v>163.30648608902342</v>
      </c>
      <c r="G144" s="10">
        <f t="shared" si="34"/>
        <v>216.20420615455612</v>
      </c>
      <c r="H144" s="10">
        <f t="shared" si="35"/>
        <v>217.91333031388064</v>
      </c>
      <c r="I144" s="10">
        <f t="shared" si="36"/>
        <v>213.54977581527521</v>
      </c>
      <c r="J144" s="10">
        <f t="shared" si="37"/>
        <v>374.35020461641869</v>
      </c>
      <c r="K144" s="10">
        <f t="shared" si="38"/>
        <v>223.58906860387609</v>
      </c>
      <c r="L144" s="10">
        <f t="shared" si="13"/>
        <v>275.90047333383961</v>
      </c>
      <c r="M144" s="10">
        <f t="shared" si="43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9"/>
        <v>285.79475794426588</v>
      </c>
      <c r="Q144" s="10">
        <f t="shared" si="40"/>
        <v>241.734060409422</v>
      </c>
      <c r="R144" s="10">
        <f t="shared" si="41"/>
        <v>261.00853698691748</v>
      </c>
      <c r="S144" s="10">
        <f t="shared" si="42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243.99742491317028</v>
      </c>
      <c r="Z144" s="10">
        <f t="shared" si="28"/>
        <v>265.45648182735789</v>
      </c>
      <c r="AA144" s="10">
        <f t="shared" si="23"/>
        <v>337.57468130764585</v>
      </c>
      <c r="AB144" s="10">
        <f t="shared" si="24"/>
        <v>315.54183497521211</v>
      </c>
      <c r="AC144" s="10">
        <f t="shared" si="25"/>
        <v>292.96042383341978</v>
      </c>
      <c r="AD144" s="10">
        <f t="shared" si="26"/>
        <v>357.62987909452045</v>
      </c>
      <c r="AE144" s="10">
        <f t="shared" si="29"/>
        <v>280.07752687868668</v>
      </c>
      <c r="AF144" s="10">
        <f t="shared" si="30"/>
        <v>189.80460499216784</v>
      </c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31"/>
        <v>125.21913348359629</v>
      </c>
      <c r="E145" s="10">
        <f t="shared" si="32"/>
        <v>772.00846718964021</v>
      </c>
      <c r="F145" s="10">
        <f t="shared" si="33"/>
        <v>112.06574523720583</v>
      </c>
      <c r="G145" s="10">
        <f t="shared" si="34"/>
        <v>297.50836742283377</v>
      </c>
      <c r="H145" s="10">
        <f t="shared" si="35"/>
        <v>210.73509359117392</v>
      </c>
      <c r="I145" s="10">
        <f t="shared" si="36"/>
        <v>513.13378130726937</v>
      </c>
      <c r="J145" s="10">
        <f t="shared" si="37"/>
        <v>378.74160048869885</v>
      </c>
      <c r="K145" s="10">
        <f t="shared" si="38"/>
        <v>705.85371790191073</v>
      </c>
      <c r="L145" s="10">
        <f t="shared" si="13"/>
        <v>365.09675063891933</v>
      </c>
      <c r="M145" s="10">
        <f t="shared" si="43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9"/>
        <v>526.44173247188326</v>
      </c>
      <c r="Q145" s="10">
        <f t="shared" si="40"/>
        <v>481.37535816618907</v>
      </c>
      <c r="R145" s="10">
        <f t="shared" si="41"/>
        <v>481.37535816618907</v>
      </c>
      <c r="S145" s="10">
        <f t="shared" si="42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365.57652405888746</v>
      </c>
      <c r="Z145" s="10">
        <f t="shared" si="28"/>
        <v>582.94634917498274</v>
      </c>
      <c r="AA145" s="10">
        <f t="shared" si="23"/>
        <v>379.05960733043383</v>
      </c>
      <c r="AB145" s="10">
        <f t="shared" si="24"/>
        <v>301.3037904421397</v>
      </c>
      <c r="AC145" s="10">
        <f t="shared" si="25"/>
        <v>411.23774492613501</v>
      </c>
      <c r="AD145" s="10">
        <f t="shared" si="26"/>
        <v>478.18342433271516</v>
      </c>
      <c r="AE145" s="10">
        <f t="shared" si="29"/>
        <v>489.46437511673383</v>
      </c>
      <c r="AF145" s="10">
        <f t="shared" si="30"/>
        <v>244.73218755836692</v>
      </c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31"/>
        <v>186.67821005356853</v>
      </c>
      <c r="E146" s="10">
        <f t="shared" si="32"/>
        <v>900.4342802502091</v>
      </c>
      <c r="F146" s="10">
        <f t="shared" si="33"/>
        <v>268.27098025153725</v>
      </c>
      <c r="G146" s="10">
        <f t="shared" si="34"/>
        <v>941.38845003851736</v>
      </c>
      <c r="H146" s="10">
        <f t="shared" si="35"/>
        <v>379.9501233858648</v>
      </c>
      <c r="I146" s="10">
        <f t="shared" si="36"/>
        <v>962.14471261758843</v>
      </c>
      <c r="J146" s="10">
        <f t="shared" si="37"/>
        <v>348.03661950518273</v>
      </c>
      <c r="K146" s="10">
        <f t="shared" si="38"/>
        <v>684.10315298256751</v>
      </c>
      <c r="L146" s="10">
        <f t="shared" si="13"/>
        <v>321.28415934717009</v>
      </c>
      <c r="M146" s="10">
        <f t="shared" si="43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9"/>
        <v>354.14419062807826</v>
      </c>
      <c r="Q146" s="10">
        <f t="shared" si="40"/>
        <v>723.48252605763332</v>
      </c>
      <c r="R146" s="10">
        <f t="shared" si="41"/>
        <v>385.70871188896939</v>
      </c>
      <c r="S146" s="10">
        <f t="shared" si="42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789.48891589975119</v>
      </c>
      <c r="Z146" s="10">
        <f t="shared" si="28"/>
        <v>444.52161833651678</v>
      </c>
      <c r="AA146" s="10">
        <f t="shared" si="23"/>
        <v>1001.6653573750878</v>
      </c>
      <c r="AB146" s="10">
        <f t="shared" si="24"/>
        <v>438.0885399705362</v>
      </c>
      <c r="AC146" s="10">
        <f t="shared" si="25"/>
        <v>1109.4498412850485</v>
      </c>
      <c r="AD146" s="10">
        <f t="shared" si="26"/>
        <v>383.20527786068698</v>
      </c>
      <c r="AE146" s="10">
        <f t="shared" si="29"/>
        <v>1020.1708115452117</v>
      </c>
      <c r="AF146" s="10">
        <f t="shared" si="30"/>
        <v>456.91860909248902</v>
      </c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31"/>
        <v>135.02362913509864</v>
      </c>
      <c r="E147" s="10">
        <f t="shared" si="32"/>
        <v>621.59336967072352</v>
      </c>
      <c r="F147" s="10">
        <f t="shared" si="33"/>
        <v>205.33114313447325</v>
      </c>
      <c r="G147" s="10">
        <f t="shared" si="34"/>
        <v>496.74387626729816</v>
      </c>
      <c r="H147" s="10">
        <f t="shared" si="35"/>
        <v>276.58551024938947</v>
      </c>
      <c r="I147" s="10">
        <f t="shared" si="36"/>
        <v>612.36595938854668</v>
      </c>
      <c r="J147" s="10">
        <f t="shared" si="37"/>
        <v>346.79443303673281</v>
      </c>
      <c r="K147" s="10">
        <f t="shared" si="38"/>
        <v>552.943186211485</v>
      </c>
      <c r="L147" s="10">
        <f t="shared" si="13"/>
        <v>368.62879080765669</v>
      </c>
      <c r="M147" s="10">
        <f t="shared" si="43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9"/>
        <v>469.52889138524188</v>
      </c>
      <c r="Q147" s="10">
        <f t="shared" si="40"/>
        <v>604.34890848062901</v>
      </c>
      <c r="R147" s="10">
        <f t="shared" si="41"/>
        <v>423.21592596725873</v>
      </c>
      <c r="S147" s="10">
        <f t="shared" si="42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594.44324790006465</v>
      </c>
      <c r="Z147" s="10">
        <f t="shared" si="28"/>
        <v>579.79754469093257</v>
      </c>
      <c r="AA147" s="10">
        <f t="shared" si="23"/>
        <v>606.28114342509787</v>
      </c>
      <c r="AB147" s="10">
        <f t="shared" si="24"/>
        <v>486.73274894690957</v>
      </c>
      <c r="AC147" s="10">
        <f t="shared" si="25"/>
        <v>623.83732862375336</v>
      </c>
      <c r="AD147" s="10">
        <f t="shared" si="26"/>
        <v>459.62506030216832</v>
      </c>
      <c r="AE147" s="10">
        <f t="shared" si="29"/>
        <v>615.91567098629366</v>
      </c>
      <c r="AF147" s="10">
        <f t="shared" si="30"/>
        <v>613.39830448362488</v>
      </c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31"/>
        <v>263.78183087171169</v>
      </c>
      <c r="E148" s="10">
        <f t="shared" si="32"/>
        <v>3038.4351611652801</v>
      </c>
      <c r="F148" s="10">
        <f t="shared" si="33"/>
        <v>415.46153005138609</v>
      </c>
      <c r="G148" s="10">
        <f t="shared" si="34"/>
        <v>2994.847268482933</v>
      </c>
      <c r="H148" s="10">
        <f t="shared" si="35"/>
        <v>547.53703229234873</v>
      </c>
      <c r="I148" s="10">
        <f t="shared" si="36"/>
        <v>2673.3191924223038</v>
      </c>
      <c r="J148" s="10">
        <f t="shared" si="37"/>
        <v>479.18795675285753</v>
      </c>
      <c r="K148" s="10">
        <f t="shared" si="38"/>
        <v>2580.866889785364</v>
      </c>
      <c r="L148" s="10">
        <f t="shared" si="13"/>
        <v>463.96687587454073</v>
      </c>
      <c r="M148" s="10">
        <f t="shared" si="43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9"/>
        <v>660.8672690998709</v>
      </c>
      <c r="Q148" s="10">
        <f t="shared" si="40"/>
        <v>2685.759287964398</v>
      </c>
      <c r="R148" s="10">
        <f t="shared" si="41"/>
        <v>613.78068903445171</v>
      </c>
      <c r="S148" s="10">
        <f t="shared" si="42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2389.7851218078504</v>
      </c>
      <c r="Z148" s="10">
        <f t="shared" si="28"/>
        <v>762.1971131865979</v>
      </c>
      <c r="AA148" s="10">
        <f t="shared" si="23"/>
        <v>2702.7729017262732</v>
      </c>
      <c r="AB148" s="10">
        <f t="shared" si="24"/>
        <v>642.42163080608384</v>
      </c>
      <c r="AC148" s="10">
        <f t="shared" si="25"/>
        <v>2851.8749732200781</v>
      </c>
      <c r="AD148" s="10">
        <f t="shared" si="26"/>
        <v>625.57257477085579</v>
      </c>
      <c r="AE148" s="10">
        <f t="shared" si="29"/>
        <v>3054.9435083185563</v>
      </c>
      <c r="AF148" s="10">
        <f t="shared" si="30"/>
        <v>714.06892111942477</v>
      </c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31"/>
        <v>274.61159387578527</v>
      </c>
      <c r="E149" s="10">
        <f t="shared" si="32"/>
        <v>647.24342058341063</v>
      </c>
      <c r="F149" s="10">
        <f t="shared" si="33"/>
        <v>512.62392126096563</v>
      </c>
      <c r="G149" s="10">
        <f t="shared" si="34"/>
        <v>759.63747657925751</v>
      </c>
      <c r="H149" s="10">
        <f t="shared" si="35"/>
        <v>550.22848470975237</v>
      </c>
      <c r="I149" s="10">
        <f t="shared" si="36"/>
        <v>558.95011756665497</v>
      </c>
      <c r="J149" s="10">
        <f t="shared" si="37"/>
        <v>705.39993002953406</v>
      </c>
      <c r="K149" s="10">
        <f t="shared" si="38"/>
        <v>492.64942002083387</v>
      </c>
      <c r="L149" s="10">
        <f t="shared" si="13"/>
        <v>715.08572413198931</v>
      </c>
      <c r="M149" s="10">
        <f t="shared" si="43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9"/>
        <v>765.2858822426266</v>
      </c>
      <c r="Q149" s="10">
        <f t="shared" si="40"/>
        <v>591.68815817751988</v>
      </c>
      <c r="R149" s="10">
        <f t="shared" si="41"/>
        <v>658.17751987964755</v>
      </c>
      <c r="S149" s="10">
        <f t="shared" si="42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591.68661012649852</v>
      </c>
      <c r="Z149" s="10">
        <f t="shared" si="28"/>
        <v>772.55632878585686</v>
      </c>
      <c r="AA149" s="10">
        <f t="shared" si="23"/>
        <v>523.11085858049205</v>
      </c>
      <c r="AB149" s="10">
        <f t="shared" si="24"/>
        <v>650.14468998305972</v>
      </c>
      <c r="AC149" s="10">
        <f t="shared" si="25"/>
        <v>543.81497129188665</v>
      </c>
      <c r="AD149" s="10">
        <f t="shared" si="26"/>
        <v>704.53171727189954</v>
      </c>
      <c r="AE149" s="10">
        <f t="shared" si="29"/>
        <v>564.93394741067516</v>
      </c>
      <c r="AF149" s="10">
        <f t="shared" si="30"/>
        <v>718.42370603401355</v>
      </c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31"/>
        <v>710.66771950773261</v>
      </c>
      <c r="E150" s="10">
        <f t="shared" si="32"/>
        <v>842.84832587563642</v>
      </c>
      <c r="F150" s="10">
        <f t="shared" si="33"/>
        <v>827.41860823946934</v>
      </c>
      <c r="G150" s="10">
        <f t="shared" si="34"/>
        <v>881.15853191326335</v>
      </c>
      <c r="H150" s="10">
        <f t="shared" si="35"/>
        <v>898.39859014634885</v>
      </c>
      <c r="I150" s="10">
        <f t="shared" si="36"/>
        <v>871.21571604821099</v>
      </c>
      <c r="J150" s="10">
        <f t="shared" si="37"/>
        <v>876.90993641453917</v>
      </c>
      <c r="K150" s="10">
        <f t="shared" si="38"/>
        <v>850.36578927520918</v>
      </c>
      <c r="L150" s="10">
        <f t="shared" si="13"/>
        <v>876.7629534655706</v>
      </c>
      <c r="M150" s="10">
        <f t="shared" si="43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9"/>
        <v>1192.6639912988035</v>
      </c>
      <c r="Q150" s="10">
        <f t="shared" si="40"/>
        <v>991.44740425995531</v>
      </c>
      <c r="R150" s="10">
        <f t="shared" si="41"/>
        <v>1029.579996731492</v>
      </c>
      <c r="S150" s="10">
        <f t="shared" si="42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1130.4988940771689</v>
      </c>
      <c r="Z150" s="10">
        <f t="shared" si="28"/>
        <v>1225.2922796053786</v>
      </c>
      <c r="AA150" s="10">
        <f t="shared" si="23"/>
        <v>1167.0840925412379</v>
      </c>
      <c r="AB150" s="10">
        <f t="shared" si="24"/>
        <v>1283.9669538271316</v>
      </c>
      <c r="AC150" s="10">
        <f t="shared" si="25"/>
        <v>1180.6785820439788</v>
      </c>
      <c r="AD150" s="10">
        <f t="shared" si="26"/>
        <v>1263.8982177827615</v>
      </c>
      <c r="AE150" s="10">
        <f t="shared" si="29"/>
        <v>1042.4736015406729</v>
      </c>
      <c r="AF150" s="10">
        <f t="shared" si="30"/>
        <v>1387.0929739508126</v>
      </c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31"/>
        <v>542.02121459377543</v>
      </c>
      <c r="E151" s="10">
        <f t="shared" si="32"/>
        <v>809.30126524564002</v>
      </c>
      <c r="F151" s="10">
        <f t="shared" si="33"/>
        <v>715.26273794597057</v>
      </c>
      <c r="G151" s="10">
        <f t="shared" si="34"/>
        <v>744.95088842291136</v>
      </c>
      <c r="H151" s="10">
        <f t="shared" si="35"/>
        <v>896.70014347202289</v>
      </c>
      <c r="I151" s="10">
        <f t="shared" si="36"/>
        <v>1094.5779585719638</v>
      </c>
      <c r="J151" s="10">
        <f t="shared" si="37"/>
        <v>923.29925600813567</v>
      </c>
      <c r="K151" s="10">
        <f t="shared" si="38"/>
        <v>1129.4300921718811</v>
      </c>
      <c r="L151" s="10">
        <f t="shared" si="13"/>
        <v>994.41775931455277</v>
      </c>
      <c r="M151" s="10">
        <f t="shared" si="43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9"/>
        <v>1182.4116270476659</v>
      </c>
      <c r="Q151" s="10">
        <f t="shared" si="40"/>
        <v>937.02535342913893</v>
      </c>
      <c r="R151" s="10">
        <f t="shared" si="41"/>
        <v>1095.9224208435567</v>
      </c>
      <c r="S151" s="10">
        <f t="shared" si="42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754.34502735757962</v>
      </c>
      <c r="Z151" s="10">
        <f t="shared" si="28"/>
        <v>981.65432893466379</v>
      </c>
      <c r="AA151" s="10">
        <f t="shared" si="23"/>
        <v>779.72908810350293</v>
      </c>
      <c r="AB151" s="10">
        <f t="shared" si="24"/>
        <v>1059.8259449950526</v>
      </c>
      <c r="AC151" s="10">
        <f t="shared" si="25"/>
        <v>857.66772005513064</v>
      </c>
      <c r="AD151" s="10">
        <f t="shared" si="26"/>
        <v>1002.3991478144338</v>
      </c>
      <c r="AE151" s="10">
        <f t="shared" si="29"/>
        <v>915.51234263061724</v>
      </c>
      <c r="AF151" s="10">
        <f t="shared" si="30"/>
        <v>959.51108737811455</v>
      </c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31"/>
        <v>126.29806342969408</v>
      </c>
      <c r="E152" s="10">
        <f t="shared" si="32"/>
        <v>436.08229294883068</v>
      </c>
      <c r="F152" s="10">
        <f t="shared" si="33"/>
        <v>267.27624406541236</v>
      </c>
      <c r="G152" s="10">
        <f t="shared" si="34"/>
        <v>428.94507410636447</v>
      </c>
      <c r="H152" s="10">
        <f t="shared" si="35"/>
        <v>313.86224934612034</v>
      </c>
      <c r="I152" s="10">
        <f t="shared" si="36"/>
        <v>481.25544899738446</v>
      </c>
      <c r="J152" s="10">
        <f t="shared" si="37"/>
        <v>554.48997384481254</v>
      </c>
      <c r="K152" s="10">
        <f t="shared" si="38"/>
        <v>530.64197273956916</v>
      </c>
      <c r="L152" s="10">
        <f t="shared" si="13"/>
        <v>443.93576804356121</v>
      </c>
      <c r="M152" s="10">
        <f t="shared" si="43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9"/>
        <v>716.58531519368569</v>
      </c>
      <c r="Q152" s="10">
        <f t="shared" si="40"/>
        <v>539.6232818598337</v>
      </c>
      <c r="R152" s="10">
        <f t="shared" si="41"/>
        <v>824.70727982351946</v>
      </c>
      <c r="S152" s="10">
        <f t="shared" si="42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493.95725623209404</v>
      </c>
      <c r="Z152" s="10">
        <f t="shared" si="28"/>
        <v>609.21394935291596</v>
      </c>
      <c r="AA152" s="10">
        <f t="shared" si="23"/>
        <v>671.20227027329406</v>
      </c>
      <c r="AB152" s="10">
        <f t="shared" si="24"/>
        <v>877.47418747923314</v>
      </c>
      <c r="AC152" s="10">
        <f t="shared" si="25"/>
        <v>931.06784090315045</v>
      </c>
      <c r="AD152" s="10">
        <f t="shared" si="26"/>
        <v>885.49109344635281</v>
      </c>
      <c r="AE152" s="10">
        <f t="shared" si="29"/>
        <v>605.32243030049005</v>
      </c>
      <c r="AF152" s="10">
        <f t="shared" si="30"/>
        <v>961.39444812430759</v>
      </c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31"/>
        <v>80.197896781918189</v>
      </c>
      <c r="E153" s="10">
        <f t="shared" si="32"/>
        <v>405.68635163229754</v>
      </c>
      <c r="F153" s="10">
        <f t="shared" si="33"/>
        <v>162.94881159746024</v>
      </c>
      <c r="G153" s="10">
        <f t="shared" si="34"/>
        <v>342.71725826193392</v>
      </c>
      <c r="H153" s="10">
        <f t="shared" si="35"/>
        <v>232.55813953488371</v>
      </c>
      <c r="I153" s="10">
        <f t="shared" si="36"/>
        <v>422.50047949146506</v>
      </c>
      <c r="J153" s="10">
        <f t="shared" si="37"/>
        <v>223.03203002986544</v>
      </c>
      <c r="K153" s="10">
        <f t="shared" si="38"/>
        <v>380.46444765101035</v>
      </c>
      <c r="L153" s="10">
        <f t="shared" si="13"/>
        <v>265.89276739246742</v>
      </c>
      <c r="M153" s="10">
        <f t="shared" si="43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9"/>
        <v>325.91440015980317</v>
      </c>
      <c r="Q153" s="10">
        <f t="shared" si="40"/>
        <v>399.92072727642301</v>
      </c>
      <c r="R153" s="10">
        <f t="shared" si="41"/>
        <v>298.28903038279577</v>
      </c>
      <c r="S153" s="10">
        <f t="shared" si="42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424.58772480079625</v>
      </c>
      <c r="Z153" s="10">
        <f t="shared" si="28"/>
        <v>447.39829853856799</v>
      </c>
      <c r="AA153" s="10">
        <f t="shared" si="23"/>
        <v>458.12046780666958</v>
      </c>
      <c r="AB153" s="10">
        <f t="shared" si="24"/>
        <v>386.10822035879846</v>
      </c>
      <c r="AC153" s="10">
        <f t="shared" si="25"/>
        <v>480.60699409412791</v>
      </c>
      <c r="AD153" s="10">
        <f t="shared" si="26"/>
        <v>364.85871279397145</v>
      </c>
      <c r="AE153" s="10">
        <f t="shared" si="29"/>
        <v>513.3570005213295</v>
      </c>
      <c r="AF153" s="10">
        <f t="shared" si="30"/>
        <v>345.70998006122386</v>
      </c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31"/>
        <v>232.27241339108755</v>
      </c>
      <c r="E154" s="10">
        <f t="shared" si="32"/>
        <v>560.25652444998661</v>
      </c>
      <c r="F154" s="10">
        <f t="shared" si="33"/>
        <v>292.15284581811704</v>
      </c>
      <c r="G154" s="10">
        <f t="shared" si="34"/>
        <v>703.72790365020228</v>
      </c>
      <c r="H154" s="10">
        <f t="shared" si="35"/>
        <v>296.67826301940767</v>
      </c>
      <c r="I154" s="10">
        <f t="shared" si="36"/>
        <v>612.52682519961422</v>
      </c>
      <c r="J154" s="10">
        <f t="shared" si="37"/>
        <v>328.41863819213359</v>
      </c>
      <c r="K154" s="10">
        <f t="shared" si="38"/>
        <v>541.17627005974248</v>
      </c>
      <c r="L154" s="10">
        <f t="shared" si="13"/>
        <v>369.02255895412355</v>
      </c>
      <c r="M154" s="10">
        <f t="shared" si="43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9"/>
        <v>387.82938793620531</v>
      </c>
      <c r="Q154" s="10">
        <f t="shared" si="40"/>
        <v>504.68407414789715</v>
      </c>
      <c r="R154" s="10">
        <f t="shared" si="41"/>
        <v>323.69942196531792</v>
      </c>
      <c r="S154" s="10">
        <f t="shared" si="42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551.44367629117528</v>
      </c>
      <c r="Z154" s="10">
        <f t="shared" si="28"/>
        <v>394.4692964619764</v>
      </c>
      <c r="AA154" s="10">
        <f t="shared" si="23"/>
        <v>568.73641013448332</v>
      </c>
      <c r="AB154" s="10">
        <f t="shared" si="24"/>
        <v>373.00765967917448</v>
      </c>
      <c r="AC154" s="10">
        <f t="shared" si="25"/>
        <v>514.34370569609212</v>
      </c>
      <c r="AD154" s="10">
        <f t="shared" si="26"/>
        <v>400.39679243418868</v>
      </c>
      <c r="AE154" s="10">
        <f t="shared" si="29"/>
        <v>558.21452119528135</v>
      </c>
      <c r="AF154" s="10">
        <f t="shared" si="30"/>
        <v>396.60556191217194</v>
      </c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31"/>
        <v>185.94671911317718</v>
      </c>
      <c r="E155" s="10">
        <f t="shared" si="32"/>
        <v>346.15384615384619</v>
      </c>
      <c r="F155" s="10">
        <f t="shared" si="33"/>
        <v>332.16783216783216</v>
      </c>
      <c r="G155" s="10">
        <f t="shared" si="34"/>
        <v>514.5505349962516</v>
      </c>
      <c r="H155" s="10">
        <f t="shared" si="35"/>
        <v>422.54481019559739</v>
      </c>
      <c r="I155" s="10">
        <f t="shared" si="36"/>
        <v>547.49340369393144</v>
      </c>
      <c r="J155" s="10">
        <f t="shared" si="37"/>
        <v>451.84696569920845</v>
      </c>
      <c r="K155" s="10">
        <f t="shared" si="38"/>
        <v>404.19064864515298</v>
      </c>
      <c r="L155" s="10">
        <f t="shared" si="13"/>
        <v>497.96287913082841</v>
      </c>
      <c r="M155" s="10">
        <f t="shared" si="43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9"/>
        <v>705.05287896592245</v>
      </c>
      <c r="Q155" s="10">
        <f t="shared" si="40"/>
        <v>484.76868753366449</v>
      </c>
      <c r="R155" s="10">
        <f t="shared" si="41"/>
        <v>694.23663893709977</v>
      </c>
      <c r="S155" s="10">
        <f t="shared" si="42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374.57135320495911</v>
      </c>
      <c r="Z155" s="10">
        <f t="shared" si="28"/>
        <v>564.49485623845953</v>
      </c>
      <c r="AA155" s="10">
        <f t="shared" si="23"/>
        <v>594.18604467810803</v>
      </c>
      <c r="AB155" s="10">
        <f t="shared" si="24"/>
        <v>535.02466360626181</v>
      </c>
      <c r="AC155" s="10">
        <f t="shared" si="25"/>
        <v>697.7311832891653</v>
      </c>
      <c r="AD155" s="10">
        <f t="shared" si="26"/>
        <v>572.23996327312841</v>
      </c>
      <c r="AE155" s="10">
        <f t="shared" si="29"/>
        <v>730.21072551667351</v>
      </c>
      <c r="AF155" s="10">
        <f t="shared" si="30"/>
        <v>806.17224394290474</v>
      </c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31"/>
        <v>251.19711123322082</v>
      </c>
      <c r="E156" s="10">
        <f t="shared" si="32"/>
        <v>671.23614487352256</v>
      </c>
      <c r="F156" s="10">
        <f t="shared" si="33"/>
        <v>267.59173883046293</v>
      </c>
      <c r="G156" s="10">
        <f t="shared" si="34"/>
        <v>580.16303477776432</v>
      </c>
      <c r="H156" s="10">
        <f t="shared" si="35"/>
        <v>400.8632006301109</v>
      </c>
      <c r="I156" s="10">
        <f t="shared" si="36"/>
        <v>585.51887470395991</v>
      </c>
      <c r="J156" s="10">
        <f t="shared" si="37"/>
        <v>399.30262639896517</v>
      </c>
      <c r="K156" s="10">
        <f t="shared" si="38"/>
        <v>581.69406928948911</v>
      </c>
      <c r="L156" s="10">
        <f t="shared" si="13"/>
        <v>433.6709727931102</v>
      </c>
      <c r="M156" s="10">
        <f t="shared" si="43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9"/>
        <v>443.10289247721477</v>
      </c>
      <c r="Q156" s="10">
        <f t="shared" si="40"/>
        <v>595.16730940205787</v>
      </c>
      <c r="R156" s="10">
        <f t="shared" si="41"/>
        <v>438.30589674328519</v>
      </c>
      <c r="S156" s="10">
        <f t="shared" si="42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546.39769452449571</v>
      </c>
      <c r="Z156" s="10">
        <f t="shared" si="28"/>
        <v>540.63400576368872</v>
      </c>
      <c r="AA156" s="10">
        <f t="shared" si="23"/>
        <v>632.17852997995215</v>
      </c>
      <c r="AB156" s="10">
        <f t="shared" si="24"/>
        <v>441.449644927809</v>
      </c>
      <c r="AC156" s="10">
        <f t="shared" si="25"/>
        <v>658.76816396391268</v>
      </c>
      <c r="AD156" s="10">
        <f t="shared" si="26"/>
        <v>454.7446060105321</v>
      </c>
      <c r="AE156" s="10">
        <f t="shared" si="29"/>
        <v>672.96007379230355</v>
      </c>
      <c r="AF156" s="10">
        <f t="shared" si="30"/>
        <v>474.13096108094118</v>
      </c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31"/>
        <v>242.67765550528716</v>
      </c>
      <c r="E157" s="10">
        <f t="shared" si="32"/>
        <v>524.9537397087613</v>
      </c>
      <c r="F157" s="10">
        <f t="shared" si="33"/>
        <v>520.93110568800455</v>
      </c>
      <c r="G157" s="10">
        <f t="shared" si="34"/>
        <v>582.31693162750287</v>
      </c>
      <c r="H157" s="10">
        <f t="shared" si="35"/>
        <v>408.55037572043477</v>
      </c>
      <c r="I157" s="10">
        <f t="shared" si="36"/>
        <v>529.35767765663991</v>
      </c>
      <c r="J157" s="10">
        <f t="shared" si="37"/>
        <v>427.55812426113232</v>
      </c>
      <c r="K157" s="10">
        <f t="shared" si="38"/>
        <v>578.67360208062416</v>
      </c>
      <c r="L157" s="10">
        <f t="shared" si="13"/>
        <v>439.53185955786739</v>
      </c>
      <c r="M157" s="10">
        <f t="shared" si="43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9"/>
        <v>522.15663425474872</v>
      </c>
      <c r="Q157" s="10">
        <f t="shared" si="40"/>
        <v>479.31057731794471</v>
      </c>
      <c r="R157" s="10">
        <f t="shared" si="41"/>
        <v>432.1150345385563</v>
      </c>
      <c r="S157" s="10">
        <f t="shared" si="42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432.99694907298755</v>
      </c>
      <c r="Z157" s="10">
        <f t="shared" si="28"/>
        <v>418.32903074395676</v>
      </c>
      <c r="AA157" s="10">
        <f t="shared" si="23"/>
        <v>488.07429681304711</v>
      </c>
      <c r="AB157" s="10">
        <f t="shared" si="24"/>
        <v>366.05572260978533</v>
      </c>
      <c r="AC157" s="10">
        <f t="shared" si="25"/>
        <v>533.31537722248834</v>
      </c>
      <c r="AD157" s="10">
        <f t="shared" si="26"/>
        <v>442.10566673890366</v>
      </c>
      <c r="AE157" s="10">
        <f t="shared" si="29"/>
        <v>506.42807281472085</v>
      </c>
      <c r="AF157" s="10">
        <f t="shared" si="30"/>
        <v>516.25601486706137</v>
      </c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31"/>
        <v>190.61501373549365</v>
      </c>
      <c r="E158" s="10">
        <f t="shared" si="32"/>
        <v>870.63977981239123</v>
      </c>
      <c r="F158" s="10">
        <f t="shared" si="33"/>
        <v>235.91529517497054</v>
      </c>
      <c r="G158" s="10">
        <f t="shared" si="34"/>
        <v>828.2963957913588</v>
      </c>
      <c r="H158" s="10">
        <f t="shared" si="35"/>
        <v>374.97201701365572</v>
      </c>
      <c r="I158" s="10">
        <f t="shared" si="36"/>
        <v>933.6445481827277</v>
      </c>
      <c r="J158" s="10">
        <f t="shared" si="37"/>
        <v>466.82227409136385</v>
      </c>
      <c r="K158" s="10">
        <f t="shared" si="38"/>
        <v>1060.6562810739144</v>
      </c>
      <c r="L158" s="10">
        <f t="shared" si="13"/>
        <v>397.74610540271794</v>
      </c>
      <c r="M158" s="10">
        <f t="shared" si="43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9"/>
        <v>351.40833648699788</v>
      </c>
      <c r="Q158" s="10">
        <f t="shared" si="40"/>
        <v>453.81044285639769</v>
      </c>
      <c r="R158" s="10">
        <f t="shared" si="41"/>
        <v>271.2430233164676</v>
      </c>
      <c r="S158" s="10">
        <f t="shared" si="42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551.85442975042258</v>
      </c>
      <c r="Z158" s="10">
        <f t="shared" si="28"/>
        <v>427.56289151834545</v>
      </c>
      <c r="AA158" s="10">
        <f t="shared" si="23"/>
        <v>364.45890970461471</v>
      </c>
      <c r="AB158" s="10">
        <f t="shared" si="24"/>
        <v>354.60866890178733</v>
      </c>
      <c r="AC158" s="10">
        <f t="shared" si="25"/>
        <v>365.95819210134641</v>
      </c>
      <c r="AD158" s="10">
        <f t="shared" si="26"/>
        <v>346.44042185594128</v>
      </c>
      <c r="AE158" s="10">
        <f t="shared" si="29"/>
        <v>1310.1777409719575</v>
      </c>
      <c r="AF158" s="10">
        <f t="shared" si="30"/>
        <v>454.45279576149079</v>
      </c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31"/>
        <v>303.18029946788761</v>
      </c>
      <c r="E159" s="10">
        <f t="shared" si="32"/>
        <v>958.26893353941273</v>
      </c>
      <c r="F159" s="10">
        <f t="shared" si="33"/>
        <v>667.69706336939726</v>
      </c>
      <c r="G159" s="10">
        <f t="shared" si="34"/>
        <v>671.96843597805321</v>
      </c>
      <c r="H159" s="10">
        <f t="shared" si="35"/>
        <v>980.21083780284823</v>
      </c>
      <c r="I159" s="10">
        <f t="shared" si="36"/>
        <v>982.98212201265585</v>
      </c>
      <c r="J159" s="10">
        <f t="shared" si="37"/>
        <v>939.97665417460212</v>
      </c>
      <c r="K159" s="10">
        <f t="shared" si="38"/>
        <v>985.07097405775824</v>
      </c>
      <c r="L159" s="10">
        <f t="shared" si="13"/>
        <v>709.74057758198728</v>
      </c>
      <c r="M159" s="10">
        <f t="shared" si="43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9"/>
        <v>754.18480593537311</v>
      </c>
      <c r="Q159" s="10">
        <f t="shared" si="40"/>
        <v>477.86870557314381</v>
      </c>
      <c r="R159" s="10">
        <f t="shared" si="41"/>
        <v>412.1617585568365</v>
      </c>
      <c r="S159" s="10">
        <f t="shared" si="42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520.35152636447731</v>
      </c>
      <c r="Z159" s="10">
        <f t="shared" si="28"/>
        <v>670.67530064754851</v>
      </c>
      <c r="AA159" s="10">
        <f t="shared" si="23"/>
        <v>482.18875445582489</v>
      </c>
      <c r="AB159" s="10">
        <f t="shared" si="24"/>
        <v>396.08361973157042</v>
      </c>
      <c r="AC159" s="10">
        <f t="shared" si="25"/>
        <v>416.06992542332171</v>
      </c>
      <c r="AD159" s="10">
        <f t="shared" si="26"/>
        <v>336.27569315035595</v>
      </c>
      <c r="AE159" s="10">
        <f t="shared" si="29"/>
        <v>413.13680774471629</v>
      </c>
      <c r="AF159" s="10">
        <f t="shared" si="30"/>
        <v>503.68734094903772</v>
      </c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31"/>
        <v>166.9195751138088</v>
      </c>
      <c r="E160" s="10">
        <f t="shared" si="32"/>
        <v>607.25671777744037</v>
      </c>
      <c r="F160" s="10">
        <f t="shared" si="33"/>
        <v>296.03764991650223</v>
      </c>
      <c r="G160" s="10">
        <f t="shared" si="34"/>
        <v>550.84114932261423</v>
      </c>
      <c r="H160" s="10">
        <f t="shared" si="35"/>
        <v>357.3023671281822</v>
      </c>
      <c r="I160" s="10">
        <f t="shared" si="36"/>
        <v>607.67748629020298</v>
      </c>
      <c r="J160" s="10">
        <f t="shared" si="37"/>
        <v>429.82066103453388</v>
      </c>
      <c r="K160" s="10">
        <f t="shared" si="38"/>
        <v>559.02905479955871</v>
      </c>
      <c r="L160" s="10">
        <f t="shared" si="13"/>
        <v>529.606472968003</v>
      </c>
      <c r="M160" s="10">
        <f t="shared" si="43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9"/>
        <v>633.91442155309039</v>
      </c>
      <c r="Q160" s="10">
        <f t="shared" si="40"/>
        <v>621.16185501517612</v>
      </c>
      <c r="R160" s="10">
        <f t="shared" si="41"/>
        <v>501.16467847815346</v>
      </c>
      <c r="S160" s="10">
        <f t="shared" si="42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601.09650571371947</v>
      </c>
      <c r="Z160" s="10">
        <f t="shared" si="28"/>
        <v>647.33469846092873</v>
      </c>
      <c r="AA160" s="10">
        <f t="shared" si="23"/>
        <v>464.82532839316252</v>
      </c>
      <c r="AB160" s="10">
        <f t="shared" si="24"/>
        <v>418.99747911496343</v>
      </c>
      <c r="AC160" s="10">
        <f t="shared" si="25"/>
        <v>571.05368540197685</v>
      </c>
      <c r="AD160" s="10">
        <f t="shared" si="26"/>
        <v>493.1827283017073</v>
      </c>
      <c r="AE160" s="10">
        <f t="shared" si="29"/>
        <v>630.40083385001128</v>
      </c>
      <c r="AF160" s="10">
        <f t="shared" si="30"/>
        <v>476.01695617245747</v>
      </c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31"/>
        <v>192.69356944931044</v>
      </c>
      <c r="E161" s="10">
        <f t="shared" si="32"/>
        <v>440.92274266726309</v>
      </c>
      <c r="F161" s="10">
        <f t="shared" si="33"/>
        <v>130.9987858649115</v>
      </c>
      <c r="G161" s="10">
        <f t="shared" si="34"/>
        <v>316.03645592249126</v>
      </c>
      <c r="H161" s="10">
        <f t="shared" si="35"/>
        <v>241.01770123381911</v>
      </c>
      <c r="I161" s="10">
        <f t="shared" si="36"/>
        <v>294.94292455838274</v>
      </c>
      <c r="J161" s="10">
        <f t="shared" si="37"/>
        <v>189.72004336458133</v>
      </c>
      <c r="K161" s="10">
        <f t="shared" si="38"/>
        <v>313.33502990202317</v>
      </c>
      <c r="L161" s="10">
        <f t="shared" si="13"/>
        <v>244.9421045934597</v>
      </c>
      <c r="M161" s="10">
        <f t="shared" si="43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9"/>
        <v>272.33287944520089</v>
      </c>
      <c r="Q161" s="10">
        <f t="shared" si="40"/>
        <v>321.38442521631646</v>
      </c>
      <c r="R161" s="10">
        <f t="shared" si="41"/>
        <v>217.86155747836833</v>
      </c>
      <c r="S161" s="10">
        <f t="shared" si="42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282.11189913317571</v>
      </c>
      <c r="Z161" s="10">
        <f t="shared" si="28"/>
        <v>247.43892828999213</v>
      </c>
      <c r="AA161" s="10">
        <f t="shared" si="23"/>
        <v>273.61668518921852</v>
      </c>
      <c r="AB161" s="10">
        <f t="shared" si="24"/>
        <v>253.17405928427689</v>
      </c>
      <c r="AC161" s="10">
        <f t="shared" si="25"/>
        <v>279.28040832529706</v>
      </c>
      <c r="AD161" s="10">
        <f t="shared" si="26"/>
        <v>222.79673023703469</v>
      </c>
      <c r="AE161" s="10">
        <f t="shared" si="29"/>
        <v>344.40739131272716</v>
      </c>
      <c r="AF161" s="10">
        <f t="shared" si="30"/>
        <v>245.78163834590075</v>
      </c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31"/>
        <v>206.79956985689469</v>
      </c>
      <c r="E162" s="10">
        <f t="shared" si="32"/>
        <v>1038.352034835036</v>
      </c>
      <c r="F162" s="10">
        <f t="shared" si="33"/>
        <v>720.14737899849274</v>
      </c>
      <c r="G162" s="10">
        <f t="shared" si="34"/>
        <v>1453.7555351324254</v>
      </c>
      <c r="H162" s="10">
        <f t="shared" si="35"/>
        <v>944.10560614921883</v>
      </c>
      <c r="I162" s="10">
        <f t="shared" si="36"/>
        <v>1220.4424103737606</v>
      </c>
      <c r="J162" s="10">
        <f t="shared" si="37"/>
        <v>949.23298584625809</v>
      </c>
      <c r="K162" s="10">
        <f t="shared" si="38"/>
        <v>1442.1025684785393</v>
      </c>
      <c r="L162" s="10">
        <f t="shared" si="13"/>
        <v>742.38416247120063</v>
      </c>
      <c r="M162" s="10">
        <f t="shared" si="43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9"/>
        <v>1464.5628105657745</v>
      </c>
      <c r="Q162" s="10">
        <f t="shared" si="40"/>
        <v>1156.7229083318839</v>
      </c>
      <c r="R162" s="10">
        <f t="shared" si="41"/>
        <v>1000.173943294486</v>
      </c>
      <c r="S162" s="10">
        <f t="shared" si="42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1026.4176341914858</v>
      </c>
      <c r="Z162" s="10">
        <f t="shared" si="28"/>
        <v>908.63200403836447</v>
      </c>
      <c r="AA162" s="10">
        <f t="shared" si="23"/>
        <v>952.15354425481905</v>
      </c>
      <c r="AB162" s="10">
        <f t="shared" si="24"/>
        <v>1230.2160837274653</v>
      </c>
      <c r="AC162" s="10">
        <f t="shared" si="25"/>
        <v>1105.5162454955339</v>
      </c>
      <c r="AD162" s="10">
        <f t="shared" si="26"/>
        <v>1375.5660153875729</v>
      </c>
      <c r="AE162" s="10">
        <f t="shared" si="29"/>
        <v>1403.0341126125145</v>
      </c>
      <c r="AF162" s="10">
        <f t="shared" si="30"/>
        <v>1470.6502144251658</v>
      </c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31"/>
        <v>221.75007219769793</v>
      </c>
      <c r="E163" s="10">
        <f t="shared" si="32"/>
        <v>1068.9394403907863</v>
      </c>
      <c r="F163" s="10">
        <f t="shared" si="33"/>
        <v>436.3643795859137</v>
      </c>
      <c r="G163" s="10">
        <f t="shared" si="34"/>
        <v>979.0671832297204</v>
      </c>
      <c r="H163" s="10">
        <f t="shared" si="35"/>
        <v>367.40046650849428</v>
      </c>
      <c r="I163" s="10">
        <f t="shared" si="36"/>
        <v>916.08862352562414</v>
      </c>
      <c r="J163" s="10">
        <f t="shared" si="37"/>
        <v>362.92328855328242</v>
      </c>
      <c r="K163" s="10">
        <f t="shared" si="38"/>
        <v>1219.8844018846689</v>
      </c>
      <c r="L163" s="10">
        <f t="shared" si="13"/>
        <v>314.74734372317494</v>
      </c>
      <c r="M163" s="10">
        <f t="shared" si="43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9"/>
        <v>433.29154067409098</v>
      </c>
      <c r="Q163" s="10">
        <f t="shared" si="40"/>
        <v>968.3234145855414</v>
      </c>
      <c r="R163" s="10">
        <f t="shared" si="41"/>
        <v>438.41771062619461</v>
      </c>
      <c r="S163" s="10">
        <f t="shared" si="42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1092.4418492236896</v>
      </c>
      <c r="Z163" s="10">
        <f t="shared" si="28"/>
        <v>638.06338096250897</v>
      </c>
      <c r="AA163" s="10">
        <f t="shared" si="23"/>
        <v>1061.6808581311591</v>
      </c>
      <c r="AB163" s="10">
        <f t="shared" si="24"/>
        <v>541.65471592874019</v>
      </c>
      <c r="AC163" s="10">
        <f t="shared" si="25"/>
        <v>1099.3777485754727</v>
      </c>
      <c r="AD163" s="10">
        <f t="shared" si="26"/>
        <v>545.56964042546349</v>
      </c>
      <c r="AE163" s="10">
        <f t="shared" si="29"/>
        <v>1213.5919822165699</v>
      </c>
      <c r="AF163" s="10">
        <f t="shared" si="30"/>
        <v>656.28486327067992</v>
      </c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31"/>
        <v>162.79413941098119</v>
      </c>
      <c r="E164" s="10">
        <f t="shared" si="32"/>
        <v>267.57841534116244</v>
      </c>
      <c r="F164" s="10">
        <f t="shared" si="33"/>
        <v>193.25107774639511</v>
      </c>
      <c r="G164" s="10">
        <f t="shared" si="34"/>
        <v>680.87625814091177</v>
      </c>
      <c r="H164" s="10">
        <f t="shared" si="35"/>
        <v>503.25636471284787</v>
      </c>
      <c r="I164" s="10">
        <f t="shared" si="36"/>
        <v>856.72082717872968</v>
      </c>
      <c r="J164" s="10">
        <f t="shared" si="37"/>
        <v>443.13146233382571</v>
      </c>
      <c r="K164" s="10">
        <f t="shared" si="38"/>
        <v>1031.6664278549936</v>
      </c>
      <c r="L164" s="10">
        <f t="shared" si="13"/>
        <v>272.24530735062331</v>
      </c>
      <c r="M164" s="10">
        <f t="shared" si="43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9"/>
        <v>676.94080368716686</v>
      </c>
      <c r="Q164" s="10">
        <f t="shared" si="40"/>
        <v>857.49285422621472</v>
      </c>
      <c r="R164" s="10">
        <f t="shared" si="41"/>
        <v>653.32788893425891</v>
      </c>
      <c r="S164" s="10">
        <f t="shared" si="42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420.0026250164064</v>
      </c>
      <c r="Z164" s="10">
        <f t="shared" si="28"/>
        <v>380.62737892111829</v>
      </c>
      <c r="AA164" s="10">
        <f t="shared" si="23"/>
        <v>457.0210010748371</v>
      </c>
      <c r="AB164" s="10">
        <f t="shared" si="24"/>
        <v>300.32808642060724</v>
      </c>
      <c r="AC164" s="10">
        <f t="shared" si="25"/>
        <v>467.67928295645635</v>
      </c>
      <c r="AD164" s="10">
        <f t="shared" si="26"/>
        <v>324.77727983087243</v>
      </c>
      <c r="AE164" s="10">
        <f t="shared" si="29"/>
        <v>452.3790766026558</v>
      </c>
      <c r="AF164" s="10">
        <f t="shared" si="30"/>
        <v>581.63024134627165</v>
      </c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31"/>
        <v>0</v>
      </c>
      <c r="E165" s="10">
        <f t="shared" si="32"/>
        <v>360.18336607727571</v>
      </c>
      <c r="F165" s="10">
        <f t="shared" si="33"/>
        <v>32.743942370661429</v>
      </c>
      <c r="G165" s="10">
        <f t="shared" si="34"/>
        <v>96.805421103581807</v>
      </c>
      <c r="H165" s="10">
        <f t="shared" si="35"/>
        <v>96.805421103581807</v>
      </c>
      <c r="I165" s="10">
        <f t="shared" si="36"/>
        <v>130.80444735120994</v>
      </c>
      <c r="J165" s="10">
        <f t="shared" si="37"/>
        <v>32.701111837802486</v>
      </c>
      <c r="K165" s="10">
        <f t="shared" si="38"/>
        <v>165.18004625041294</v>
      </c>
      <c r="L165" s="10">
        <f t="shared" si="13"/>
        <v>33.036009250082586</v>
      </c>
      <c r="M165" s="10">
        <f t="shared" si="43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9"/>
        <v>260.67122841316387</v>
      </c>
      <c r="Q165" s="10">
        <f t="shared" si="40"/>
        <v>340.83162917518746</v>
      </c>
      <c r="R165" s="10">
        <f t="shared" si="41"/>
        <v>204.49897750511249</v>
      </c>
      <c r="S165" s="10">
        <f t="shared" si="42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216.31644004944374</v>
      </c>
      <c r="Z165" s="10">
        <f t="shared" si="28"/>
        <v>247.21878862793571</v>
      </c>
      <c r="AA165" s="10">
        <f t="shared" si="23"/>
        <v>61.30950624257666</v>
      </c>
      <c r="AB165" s="10">
        <f t="shared" si="24"/>
        <v>61.30950624257666</v>
      </c>
      <c r="AC165" s="10">
        <f t="shared" si="25"/>
        <v>121.64437476434939</v>
      </c>
      <c r="AD165" s="10">
        <f t="shared" si="26"/>
        <v>60.822187382174697</v>
      </c>
      <c r="AE165" s="10">
        <f t="shared" si="29"/>
        <v>150.856385857227</v>
      </c>
      <c r="AF165" s="10">
        <f t="shared" si="30"/>
        <v>181.02766302867238</v>
      </c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31"/>
        <v>314.87990626830697</v>
      </c>
      <c r="E166" s="10">
        <f t="shared" si="32"/>
        <v>436.26845051988658</v>
      </c>
      <c r="F166" s="10">
        <f t="shared" si="33"/>
        <v>356.28590125790737</v>
      </c>
      <c r="G166" s="10">
        <f t="shared" si="34"/>
        <v>409.79186886660199</v>
      </c>
      <c r="H166" s="10">
        <f t="shared" si="35"/>
        <v>402.60253783385451</v>
      </c>
      <c r="I166" s="10">
        <f t="shared" si="36"/>
        <v>511.99427139276764</v>
      </c>
      <c r="J166" s="10">
        <f t="shared" si="37"/>
        <v>390.26136770497675</v>
      </c>
      <c r="K166" s="10">
        <f t="shared" si="38"/>
        <v>665.78372767297844</v>
      </c>
      <c r="L166" s="10">
        <f t="shared" si="13"/>
        <v>533.34287861975167</v>
      </c>
      <c r="M166" s="10">
        <f t="shared" si="43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9"/>
        <v>706.71378091872793</v>
      </c>
      <c r="Q166" s="10">
        <f t="shared" si="40"/>
        <v>642.08213157533305</v>
      </c>
      <c r="R166" s="10">
        <f t="shared" si="41"/>
        <v>731.35558302430979</v>
      </c>
      <c r="S166" s="10">
        <f t="shared" si="42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447.54508358562589</v>
      </c>
      <c r="Z166" s="10">
        <f t="shared" si="28"/>
        <v>1072.7918915361327</v>
      </c>
      <c r="AA166" s="10">
        <f t="shared" si="23"/>
        <v>534.53280409117554</v>
      </c>
      <c r="AB166" s="10">
        <f t="shared" si="24"/>
        <v>922.39502169391892</v>
      </c>
      <c r="AC166" s="10">
        <f t="shared" si="25"/>
        <v>681.21658335356778</v>
      </c>
      <c r="AD166" s="10">
        <f t="shared" si="26"/>
        <v>862.01340168437264</v>
      </c>
      <c r="AE166" s="10">
        <f t="shared" si="29"/>
        <v>578.88518650677543</v>
      </c>
      <c r="AF166" s="10">
        <f t="shared" si="30"/>
        <v>764.38430704485813</v>
      </c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31"/>
        <v>208.43258694616483</v>
      </c>
      <c r="E167" s="10">
        <f t="shared" si="32"/>
        <v>757.11689884918223</v>
      </c>
      <c r="F167" s="10">
        <f t="shared" si="33"/>
        <v>321.01756511205332</v>
      </c>
      <c r="G167" s="10">
        <f t="shared" si="34"/>
        <v>670.77260808585891</v>
      </c>
      <c r="H167" s="10">
        <f t="shared" si="35"/>
        <v>426.85529605463751</v>
      </c>
      <c r="I167" s="10">
        <f t="shared" si="36"/>
        <v>873.3353979560236</v>
      </c>
      <c r="J167" s="10">
        <f t="shared" si="37"/>
        <v>476.92784143697736</v>
      </c>
      <c r="K167" s="10">
        <f t="shared" si="38"/>
        <v>747.53439286387334</v>
      </c>
      <c r="L167" s="10">
        <f t="shared" si="13"/>
        <v>647.02556693259635</v>
      </c>
      <c r="M167" s="10">
        <f t="shared" si="43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9"/>
        <v>933.27407783632793</v>
      </c>
      <c r="Q167" s="10">
        <f t="shared" si="40"/>
        <v>909.60064793470815</v>
      </c>
      <c r="R167" s="10">
        <f t="shared" si="41"/>
        <v>679.08541523892586</v>
      </c>
      <c r="S167" s="10">
        <f t="shared" si="42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976.23089983022078</v>
      </c>
      <c r="Z167" s="10">
        <f t="shared" si="28"/>
        <v>642.73587193790934</v>
      </c>
      <c r="AA167" s="10">
        <f t="shared" si="23"/>
        <v>894.01342291050651</v>
      </c>
      <c r="AB167" s="10">
        <f t="shared" si="24"/>
        <v>778.46066756833227</v>
      </c>
      <c r="AC167" s="10">
        <f t="shared" si="25"/>
        <v>1024.8018965652309</v>
      </c>
      <c r="AD167" s="10">
        <f t="shared" si="26"/>
        <v>1067.5019755887822</v>
      </c>
      <c r="AE167" s="10">
        <f t="shared" si="29"/>
        <v>1070.7215613341068</v>
      </c>
      <c r="AF167" s="10">
        <f t="shared" si="30"/>
        <v>966.7086096616506</v>
      </c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31"/>
        <v>164.45708981576772</v>
      </c>
      <c r="E168" s="10">
        <f t="shared" si="32"/>
        <v>779.87852862244995</v>
      </c>
      <c r="F168" s="10">
        <f t="shared" si="33"/>
        <v>250.20682418935004</v>
      </c>
      <c r="G168" s="10">
        <f t="shared" si="34"/>
        <v>665.4615522139012</v>
      </c>
      <c r="H168" s="10">
        <f t="shared" si="35"/>
        <v>264.1981684908921</v>
      </c>
      <c r="I168" s="10">
        <f t="shared" si="36"/>
        <v>598.91265372576004</v>
      </c>
      <c r="J168" s="10">
        <f t="shared" si="37"/>
        <v>225.80363805518138</v>
      </c>
      <c r="K168" s="10">
        <f t="shared" si="38"/>
        <v>606.71252394297096</v>
      </c>
      <c r="L168" s="10">
        <f t="shared" si="13"/>
        <v>264.1982996952284</v>
      </c>
      <c r="M168" s="10">
        <f t="shared" si="43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9"/>
        <v>308.40470656332246</v>
      </c>
      <c r="Q168" s="10">
        <f t="shared" si="40"/>
        <v>733.32281974451985</v>
      </c>
      <c r="R168" s="10">
        <f t="shared" si="41"/>
        <v>271.60104434982213</v>
      </c>
      <c r="S168" s="10">
        <f t="shared" si="42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937.94142574630382</v>
      </c>
      <c r="Z168" s="10">
        <f t="shared" si="28"/>
        <v>365.38280440719467</v>
      </c>
      <c r="AA168" s="10">
        <f t="shared" si="23"/>
        <v>1001.4456045676591</v>
      </c>
      <c r="AB168" s="10">
        <f t="shared" si="24"/>
        <v>419.96105997998603</v>
      </c>
      <c r="AC168" s="10">
        <f t="shared" si="25"/>
        <v>987.35929743645727</v>
      </c>
      <c r="AD168" s="10">
        <f t="shared" si="26"/>
        <v>374.67163074124045</v>
      </c>
      <c r="AE168" s="10">
        <f t="shared" si="29"/>
        <v>982.6885697641452</v>
      </c>
      <c r="AF168" s="10">
        <f t="shared" si="30"/>
        <v>431.42425014035649</v>
      </c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4">D69/AL69*100000</f>
        <v>134.82679941920765</v>
      </c>
      <c r="E169" s="10">
        <f t="shared" ref="E169:E184" si="45">E69/AM69*100000</f>
        <v>342.96404073997087</v>
      </c>
      <c r="F169" s="10">
        <f t="shared" ref="F169:F184" si="46">F69/AM69*100000</f>
        <v>374.14258989815011</v>
      </c>
      <c r="G169" s="10">
        <f t="shared" ref="G169:G184" si="47">G69/AN69*100000</f>
        <v>455.48654244306414</v>
      </c>
      <c r="H169" s="10">
        <f t="shared" ref="H169:H184" si="48">H69/AN69*100000</f>
        <v>445.13457556935822</v>
      </c>
      <c r="I169" s="10">
        <f t="shared" ref="I169:I184" si="49">I69/AO69*100000</f>
        <v>494.53946012775606</v>
      </c>
      <c r="J169" s="10">
        <f t="shared" ref="J169:J184" si="50">J69/AO69*100000</f>
        <v>638.78013599835151</v>
      </c>
      <c r="K169" s="10">
        <f t="shared" ref="K169:K184" si="51">K69/AP69*100000</f>
        <v>458.71559633027528</v>
      </c>
      <c r="L169" s="10">
        <f t="shared" si="13"/>
        <v>591.23343527013253</v>
      </c>
      <c r="M169" s="10">
        <f t="shared" si="43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2">P69/AR69*100000</f>
        <v>883.71158867242423</v>
      </c>
      <c r="Q169" s="10">
        <f t="shared" ref="Q169:Q184" si="53">Q69/AS69*100000</f>
        <v>593.01769488283117</v>
      </c>
      <c r="R169" s="10">
        <f t="shared" ref="R169:R184" si="54">R69/AS69*100000</f>
        <v>832.13773314203729</v>
      </c>
      <c r="S169" s="10">
        <f t="shared" ref="S169:S184" si="55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457.4243490499648</v>
      </c>
      <c r="Z169" s="10">
        <f t="shared" si="28"/>
        <v>774.1027445460943</v>
      </c>
      <c r="AA169" s="10">
        <f t="shared" si="23"/>
        <v>451.84757971084213</v>
      </c>
      <c r="AB169" s="10">
        <f t="shared" si="24"/>
        <v>573.49885117145345</v>
      </c>
      <c r="AC169" s="10">
        <f t="shared" si="25"/>
        <v>497.913439704859</v>
      </c>
      <c r="AD169" s="10">
        <f t="shared" si="26"/>
        <v>515.08286866019898</v>
      </c>
      <c r="AE169" s="10">
        <f t="shared" si="29"/>
        <v>347.78429123660271</v>
      </c>
      <c r="AF169" s="10">
        <f t="shared" si="30"/>
        <v>432.60972812357892</v>
      </c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6">C70/AL70*100000</f>
        <v>332.6628500696271</v>
      </c>
      <c r="D170" s="10">
        <f t="shared" si="44"/>
        <v>42.549899427510439</v>
      </c>
      <c r="E170" s="10">
        <f t="shared" si="45"/>
        <v>305.74113916883704</v>
      </c>
      <c r="F170" s="10">
        <f t="shared" si="46"/>
        <v>135.88495074170535</v>
      </c>
      <c r="G170" s="10">
        <f t="shared" si="47"/>
        <v>325.36374936023981</v>
      </c>
      <c r="H170" s="10">
        <f t="shared" si="48"/>
        <v>175.47707830664621</v>
      </c>
      <c r="I170" s="10">
        <f t="shared" si="49"/>
        <v>466.7279541758009</v>
      </c>
      <c r="J170" s="10">
        <f t="shared" si="50"/>
        <v>173.25507389859274</v>
      </c>
      <c r="K170" s="10">
        <f t="shared" si="51"/>
        <v>358.13349250377445</v>
      </c>
      <c r="L170" s="10">
        <f t="shared" ref="L170:L184" si="57">L70/AP70*100000</f>
        <v>143.95561953583089</v>
      </c>
      <c r="M170" s="10">
        <f t="shared" ref="M170:M184" si="58">M70/AR70*100000</f>
        <v>418.91484299071681</v>
      </c>
      <c r="N170" s="10">
        <f t="shared" ref="N170:N184" si="59">N70/AR70*100000</f>
        <v>204.43044337946984</v>
      </c>
      <c r="O170" s="10">
        <f t="shared" ref="O170:O182" si="60">O70/AR70*100000</f>
        <v>308.32132444116758</v>
      </c>
      <c r="P170" s="10">
        <f t="shared" si="52"/>
        <v>244.64626830657866</v>
      </c>
      <c r="Q170" s="10">
        <f t="shared" si="53"/>
        <v>370.3230749584983</v>
      </c>
      <c r="R170" s="10">
        <f t="shared" si="54"/>
        <v>223.4708210956455</v>
      </c>
      <c r="S170" s="10">
        <f t="shared" si="55"/>
        <v>443.39710396576851</v>
      </c>
      <c r="T170" s="10">
        <f t="shared" ref="T170:T184" si="61">T70/AT70*100000</f>
        <v>328.67197916343679</v>
      </c>
      <c r="U170" s="10">
        <f t="shared" ref="U170:U183" si="62">U70/AU70*100000</f>
        <v>331.77905308464852</v>
      </c>
      <c r="V170" s="10">
        <f t="shared" ref="V170:V183" si="63">V70/AU70*100000</f>
        <v>337.75705404112864</v>
      </c>
      <c r="W170" s="10">
        <f t="shared" ref="W170:W184" si="64">W70/AV70*100000</f>
        <v>362.3709413016594</v>
      </c>
      <c r="X170" s="10">
        <f t="shared" ref="X170:X184" si="65">X70/AV70*100000</f>
        <v>345.11518219205658</v>
      </c>
      <c r="Y170" s="10">
        <f t="shared" si="27"/>
        <v>374.52188695282615</v>
      </c>
      <c r="Z170" s="10">
        <f t="shared" si="28"/>
        <v>313.42966425839353</v>
      </c>
      <c r="AA170" s="10">
        <f t="shared" ref="AA170:AA184" si="66">AA70/AX70*100000</f>
        <v>345.1604223332742</v>
      </c>
      <c r="AB170" s="10">
        <f t="shared" ref="AB170:AB184" si="67">AB70/AX70*100000</f>
        <v>205.02010048367416</v>
      </c>
      <c r="AC170" s="10">
        <f t="shared" ref="AC170:AC184" si="68">AC70/AY70*100000</f>
        <v>309.50630062139015</v>
      </c>
      <c r="AD170" s="10">
        <f t="shared" ref="AD170:AD184" si="69">AD70/AY70*100000</f>
        <v>230.86125702087298</v>
      </c>
      <c r="AE170" s="10">
        <f t="shared" si="29"/>
        <v>292.786377317904</v>
      </c>
      <c r="AF170" s="10">
        <f t="shared" si="30"/>
        <v>384.59227529046711</v>
      </c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6"/>
        <v>1040.6766774377495</v>
      </c>
      <c r="D171" s="10">
        <f t="shared" si="44"/>
        <v>503.706519673066</v>
      </c>
      <c r="E171" s="10">
        <f t="shared" si="45"/>
        <v>1089.7743638982236</v>
      </c>
      <c r="F171" s="10">
        <f t="shared" si="46"/>
        <v>878.54056649063853</v>
      </c>
      <c r="G171" s="10">
        <f t="shared" si="47"/>
        <v>1106.2368872782758</v>
      </c>
      <c r="H171" s="10">
        <f t="shared" si="48"/>
        <v>977.49380125882124</v>
      </c>
      <c r="I171" s="10">
        <f t="shared" si="49"/>
        <v>1174.1026501174101</v>
      </c>
      <c r="J171" s="10">
        <f t="shared" si="50"/>
        <v>881.77505151674893</v>
      </c>
      <c r="K171" s="10">
        <f t="shared" si="51"/>
        <v>1171.0398445092324</v>
      </c>
      <c r="L171" s="10">
        <f t="shared" si="57"/>
        <v>816.32653061224494</v>
      </c>
      <c r="M171" s="10">
        <f t="shared" si="58"/>
        <v>1070.6743283728697</v>
      </c>
      <c r="N171" s="10">
        <f t="shared" si="59"/>
        <v>1242.5715829281471</v>
      </c>
      <c r="O171" s="10">
        <f t="shared" si="60"/>
        <v>1041.206227591965</v>
      </c>
      <c r="P171" s="10">
        <f t="shared" si="52"/>
        <v>1080.4970286331713</v>
      </c>
      <c r="Q171" s="10">
        <f t="shared" si="53"/>
        <v>1261.451388555806</v>
      </c>
      <c r="R171" s="10">
        <f t="shared" si="54"/>
        <v>1131.9487745215597</v>
      </c>
      <c r="S171" s="10">
        <f t="shared" si="55"/>
        <v>924.9000433546895</v>
      </c>
      <c r="T171" s="10">
        <f t="shared" si="61"/>
        <v>1271.7375596126981</v>
      </c>
      <c r="U171" s="10">
        <f t="shared" si="62"/>
        <v>934.66995980434876</v>
      </c>
      <c r="V171" s="10">
        <f t="shared" si="63"/>
        <v>1249.4551794275753</v>
      </c>
      <c r="W171" s="10">
        <f t="shared" si="64"/>
        <v>1129.8334469660076</v>
      </c>
      <c r="X171" s="10">
        <f t="shared" si="65"/>
        <v>1709.360085711503</v>
      </c>
      <c r="Y171" s="10">
        <f t="shared" ref="Y171:Y184" si="70">Y71/AW71*100000</f>
        <v>1042.9820868995839</v>
      </c>
      <c r="Z171" s="10">
        <f t="shared" ref="Z171:Z184" si="71">Z71/AW71*100000</f>
        <v>1155.2312801085075</v>
      </c>
      <c r="AA171" s="10">
        <f t="shared" si="66"/>
        <v>1309.3480564650035</v>
      </c>
      <c r="AB171" s="10">
        <f t="shared" si="67"/>
        <v>1267.1110223854873</v>
      </c>
      <c r="AC171" s="10">
        <f t="shared" si="68"/>
        <v>1257.3209081852165</v>
      </c>
      <c r="AD171" s="10">
        <f t="shared" si="69"/>
        <v>1389.1747861971494</v>
      </c>
      <c r="AE171" s="10">
        <f t="shared" si="29"/>
        <v>930.87241752391492</v>
      </c>
      <c r="AF171" s="10">
        <f t="shared" si="30"/>
        <v>1063.1791570704611</v>
      </c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6"/>
        <v>625.2056597564989</v>
      </c>
      <c r="D172" s="10">
        <f t="shared" si="44"/>
        <v>82.263902599539321</v>
      </c>
      <c r="E172" s="10">
        <f t="shared" si="45"/>
        <v>788.85532057737498</v>
      </c>
      <c r="F172" s="10">
        <f t="shared" si="46"/>
        <v>151.05740181268882</v>
      </c>
      <c r="G172" s="10">
        <f t="shared" si="47"/>
        <v>505.05050505050508</v>
      </c>
      <c r="H172" s="10">
        <f t="shared" si="48"/>
        <v>370.37037037037038</v>
      </c>
      <c r="I172" s="10">
        <f t="shared" si="49"/>
        <v>577.34759721514683</v>
      </c>
      <c r="J172" s="10">
        <f t="shared" si="50"/>
        <v>560.36678553234844</v>
      </c>
      <c r="K172" s="10">
        <f t="shared" si="51"/>
        <v>448.50784888735552</v>
      </c>
      <c r="L172" s="10">
        <f t="shared" si="57"/>
        <v>362.256339485941</v>
      </c>
      <c r="M172" s="10">
        <f t="shared" si="58"/>
        <v>568.47545219638243</v>
      </c>
      <c r="N172" s="10">
        <f t="shared" si="59"/>
        <v>551.24892334194658</v>
      </c>
      <c r="O172" s="10">
        <f t="shared" si="60"/>
        <v>310.07751937984494</v>
      </c>
      <c r="P172" s="10">
        <f t="shared" si="52"/>
        <v>413.43669250645991</v>
      </c>
      <c r="Q172" s="10">
        <f t="shared" si="53"/>
        <v>318.04486106461331</v>
      </c>
      <c r="R172" s="10">
        <f t="shared" si="54"/>
        <v>368.26247070639437</v>
      </c>
      <c r="S172" s="10">
        <f t="shared" si="55"/>
        <v>412.95011562603241</v>
      </c>
      <c r="T172" s="10">
        <f t="shared" si="61"/>
        <v>330.36009250082589</v>
      </c>
      <c r="U172" s="10">
        <f t="shared" si="62"/>
        <v>0</v>
      </c>
      <c r="V172" s="10">
        <f t="shared" si="63"/>
        <v>0</v>
      </c>
      <c r="W172" s="10">
        <f t="shared" si="64"/>
        <v>344.149459193707</v>
      </c>
      <c r="X172" s="10">
        <f t="shared" si="65"/>
        <v>458.86594559160932</v>
      </c>
      <c r="Y172" s="10">
        <f t="shared" si="70"/>
        <v>274.81409634658911</v>
      </c>
      <c r="Z172" s="10">
        <f t="shared" si="71"/>
        <v>226.31749110895572</v>
      </c>
      <c r="AA172" s="10">
        <f t="shared" si="66"/>
        <v>694.40621539138806</v>
      </c>
      <c r="AB172" s="10">
        <f t="shared" si="67"/>
        <v>549.06537961179527</v>
      </c>
      <c r="AC172" s="10">
        <f t="shared" si="68"/>
        <v>629.1660294474857</v>
      </c>
      <c r="AD172" s="10">
        <f t="shared" si="69"/>
        <v>322.64924587050547</v>
      </c>
      <c r="AE172" s="10">
        <f t="shared" si="29"/>
        <v>386.78343830638966</v>
      </c>
      <c r="AF172" s="10">
        <f t="shared" si="30"/>
        <v>354.55148511419054</v>
      </c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6"/>
        <v>755.54740509811108</v>
      </c>
      <c r="D173" s="10">
        <f t="shared" si="44"/>
        <v>326.42582064918389</v>
      </c>
      <c r="E173" s="10">
        <f t="shared" si="45"/>
        <v>988.56510512725924</v>
      </c>
      <c r="F173" s="10">
        <f t="shared" si="46"/>
        <v>531.16931021763185</v>
      </c>
      <c r="G173" s="10">
        <f t="shared" si="47"/>
        <v>789.39638713467468</v>
      </c>
      <c r="H173" s="10">
        <f t="shared" si="48"/>
        <v>624.17388750183579</v>
      </c>
      <c r="I173" s="10">
        <f t="shared" si="49"/>
        <v>827.29712835974556</v>
      </c>
      <c r="J173" s="10">
        <f t="shared" si="50"/>
        <v>904.51152700665523</v>
      </c>
      <c r="K173" s="10">
        <f t="shared" si="51"/>
        <v>840.80097355902194</v>
      </c>
      <c r="L173" s="10">
        <f t="shared" si="57"/>
        <v>700.66747796585162</v>
      </c>
      <c r="M173" s="10">
        <f t="shared" si="58"/>
        <v>1014.5823484490345</v>
      </c>
      <c r="N173" s="10">
        <f t="shared" si="59"/>
        <v>683.66122404451073</v>
      </c>
      <c r="O173" s="10">
        <f t="shared" si="60"/>
        <v>978.21738972326261</v>
      </c>
      <c r="P173" s="10">
        <f t="shared" si="52"/>
        <v>632.75028182843005</v>
      </c>
      <c r="Q173" s="10">
        <f t="shared" si="53"/>
        <v>881.21010269220085</v>
      </c>
      <c r="R173" s="10">
        <f t="shared" si="54"/>
        <v>707.74354704412985</v>
      </c>
      <c r="S173" s="10">
        <f t="shared" si="55"/>
        <v>1024.512668889882</v>
      </c>
      <c r="T173" s="10">
        <f t="shared" si="61"/>
        <v>684.15443325196827</v>
      </c>
      <c r="U173" s="10">
        <f t="shared" si="62"/>
        <v>938.77411176208591</v>
      </c>
      <c r="V173" s="10">
        <f t="shared" si="63"/>
        <v>767.46496727995338</v>
      </c>
      <c r="W173" s="10">
        <f t="shared" si="64"/>
        <v>801.45220399356094</v>
      </c>
      <c r="X173" s="10">
        <f t="shared" si="65"/>
        <v>767.20210980580191</v>
      </c>
      <c r="Y173" s="10">
        <f t="shared" si="70"/>
        <v>810.05680481328352</v>
      </c>
      <c r="Z173" s="10">
        <f t="shared" si="71"/>
        <v>685.69123726933549</v>
      </c>
      <c r="AA173" s="10">
        <f t="shared" si="66"/>
        <v>841.97370244444096</v>
      </c>
      <c r="AB173" s="10">
        <f t="shared" si="67"/>
        <v>918.82050861992559</v>
      </c>
      <c r="AC173" s="10">
        <f t="shared" si="68"/>
        <v>734.01560470515949</v>
      </c>
      <c r="AD173" s="10">
        <f t="shared" si="69"/>
        <v>747.30095501656513</v>
      </c>
      <c r="AE173" s="10">
        <f t="shared" si="29"/>
        <v>921.18646888745673</v>
      </c>
      <c r="AF173" s="10">
        <f t="shared" si="30"/>
        <v>812.22892955668226</v>
      </c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6"/>
        <v>730.15188391509287</v>
      </c>
      <c r="D174" s="10">
        <f t="shared" si="44"/>
        <v>197.17181675344281</v>
      </c>
      <c r="E174" s="10">
        <f t="shared" si="45"/>
        <v>518.5321551300932</v>
      </c>
      <c r="F174" s="10">
        <f t="shared" si="46"/>
        <v>426.4850270004909</v>
      </c>
      <c r="G174" s="10">
        <f t="shared" si="47"/>
        <v>615.74860470759529</v>
      </c>
      <c r="H174" s="10">
        <f t="shared" si="48"/>
        <v>576.31642805144384</v>
      </c>
      <c r="I174" s="10">
        <f t="shared" si="49"/>
        <v>570.57057057057057</v>
      </c>
      <c r="J174" s="10">
        <f t="shared" si="50"/>
        <v>612.61261261261257</v>
      </c>
      <c r="K174" s="10">
        <f t="shared" si="51"/>
        <v>799.97612011581748</v>
      </c>
      <c r="L174" s="10">
        <f t="shared" si="57"/>
        <v>731.32145309095245</v>
      </c>
      <c r="M174" s="10">
        <f t="shared" si="58"/>
        <v>523.71512264402156</v>
      </c>
      <c r="N174" s="10">
        <f t="shared" si="59"/>
        <v>597.68618516436368</v>
      </c>
      <c r="O174" s="10">
        <f t="shared" si="60"/>
        <v>943.87075775956441</v>
      </c>
      <c r="P174" s="10">
        <f t="shared" si="52"/>
        <v>949.78844276119185</v>
      </c>
      <c r="Q174" s="10">
        <f t="shared" si="53"/>
        <v>1044.7113297641442</v>
      </c>
      <c r="R174" s="10">
        <f t="shared" si="54"/>
        <v>957.89321371726237</v>
      </c>
      <c r="S174" s="10">
        <f t="shared" si="55"/>
        <v>1104.3543112844932</v>
      </c>
      <c r="T174" s="10">
        <f t="shared" si="61"/>
        <v>929.37869313292413</v>
      </c>
      <c r="U174" s="10">
        <f t="shared" si="62"/>
        <v>938.00631022426876</v>
      </c>
      <c r="V174" s="10">
        <f t="shared" si="63"/>
        <v>963.58830050311246</v>
      </c>
      <c r="W174" s="10">
        <f t="shared" si="64"/>
        <v>878.05701742042606</v>
      </c>
      <c r="X174" s="10">
        <f t="shared" si="65"/>
        <v>1007.514141783694</v>
      </c>
      <c r="Y174" s="10">
        <f t="shared" si="70"/>
        <v>843.84613213670866</v>
      </c>
      <c r="Z174" s="10">
        <f t="shared" si="71"/>
        <v>826.91276493664088</v>
      </c>
      <c r="AA174" s="10">
        <f t="shared" si="66"/>
        <v>993.91206619637853</v>
      </c>
      <c r="AB174" s="10">
        <f t="shared" si="67"/>
        <v>833.8753775715378</v>
      </c>
      <c r="AC174" s="10">
        <f t="shared" si="68"/>
        <v>899.42461243307866</v>
      </c>
      <c r="AD174" s="10">
        <f t="shared" si="69"/>
        <v>837.97324139727823</v>
      </c>
      <c r="AE174" s="10">
        <f t="shared" ref="AE174:AE183" si="72">AE74/AZ74*100000</f>
        <v>944.85128787242866</v>
      </c>
      <c r="AF174" s="10">
        <f t="shared" ref="AF174:AF184" si="73">AF74/AZ74*100000</f>
        <v>1128.2635966947237</v>
      </c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6"/>
        <v>777.46774462807946</v>
      </c>
      <c r="D175" s="10">
        <f t="shared" si="44"/>
        <v>386.34900193174502</v>
      </c>
      <c r="E175" s="10">
        <f t="shared" si="45"/>
        <v>1130.051257599237</v>
      </c>
      <c r="F175" s="10">
        <f t="shared" si="46"/>
        <v>677.07712480629391</v>
      </c>
      <c r="G175" s="10">
        <f t="shared" si="47"/>
        <v>1205.9873726028045</v>
      </c>
      <c r="H175" s="10">
        <f t="shared" si="48"/>
        <v>846.55584194471385</v>
      </c>
      <c r="I175" s="10">
        <f t="shared" si="49"/>
        <v>1150.7833360901723</v>
      </c>
      <c r="J175" s="10">
        <f t="shared" si="50"/>
        <v>912.1198516032988</v>
      </c>
      <c r="K175" s="10">
        <f t="shared" si="51"/>
        <v>1409.2846991946944</v>
      </c>
      <c r="L175" s="10">
        <f t="shared" si="57"/>
        <v>937.94410232117468</v>
      </c>
      <c r="M175" s="10">
        <f t="shared" si="58"/>
        <v>1601.7602801306014</v>
      </c>
      <c r="N175" s="10">
        <f t="shared" si="59"/>
        <v>1185.3499266549945</v>
      </c>
      <c r="O175" s="10">
        <f t="shared" si="60"/>
        <v>1334.405905455922</v>
      </c>
      <c r="P175" s="10">
        <f t="shared" si="52"/>
        <v>1036.293947854067</v>
      </c>
      <c r="Q175" s="10">
        <f t="shared" si="53"/>
        <v>932.63538071182029</v>
      </c>
      <c r="R175" s="10">
        <f t="shared" si="54"/>
        <v>866.34512080828404</v>
      </c>
      <c r="S175" s="10">
        <f t="shared" si="55"/>
        <v>938.23121833753601</v>
      </c>
      <c r="T175" s="10">
        <f t="shared" si="61"/>
        <v>1231.2864899248052</v>
      </c>
      <c r="U175" s="10">
        <f t="shared" si="62"/>
        <v>894.5470932852636</v>
      </c>
      <c r="V175" s="10">
        <f t="shared" si="63"/>
        <v>1270.8427219468228</v>
      </c>
      <c r="W175" s="10">
        <f t="shared" si="64"/>
        <v>1078.8474424838062</v>
      </c>
      <c r="X175" s="10">
        <f t="shared" si="65"/>
        <v>1255.3048916685279</v>
      </c>
      <c r="Y175" s="10">
        <f t="shared" si="70"/>
        <v>1046.8670962633882</v>
      </c>
      <c r="Z175" s="10">
        <f t="shared" si="71"/>
        <v>1290.9894653500187</v>
      </c>
      <c r="AA175" s="10">
        <f t="shared" si="66"/>
        <v>1116.6570010084351</v>
      </c>
      <c r="AB175" s="10">
        <f t="shared" si="67"/>
        <v>1339.1160129280843</v>
      </c>
      <c r="AC175" s="10">
        <f t="shared" si="68"/>
        <v>992.79120473810428</v>
      </c>
      <c r="AD175" s="10">
        <f t="shared" si="69"/>
        <v>1239.366798071751</v>
      </c>
      <c r="AE175" s="10">
        <f t="shared" si="72"/>
        <v>1192.7381269381751</v>
      </c>
      <c r="AF175" s="10">
        <f t="shared" si="73"/>
        <v>1420.1306475414963</v>
      </c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6"/>
        <v>295.52170947942716</v>
      </c>
      <c r="D176" s="10">
        <f t="shared" si="44"/>
        <v>68.197317572175493</v>
      </c>
      <c r="E176" s="10">
        <f t="shared" si="45"/>
        <v>442.99370482629985</v>
      </c>
      <c r="F176" s="10">
        <f t="shared" si="46"/>
        <v>279.78549778503151</v>
      </c>
      <c r="G176" s="10">
        <f t="shared" si="47"/>
        <v>379.416646905383</v>
      </c>
      <c r="H176" s="10">
        <f t="shared" si="48"/>
        <v>284.56248517903725</v>
      </c>
      <c r="I176" s="10">
        <f t="shared" si="49"/>
        <v>586.94057226705797</v>
      </c>
      <c r="J176" s="10">
        <f t="shared" si="50"/>
        <v>73.367571533382247</v>
      </c>
      <c r="K176" s="10">
        <f t="shared" si="51"/>
        <v>301.35610246107484</v>
      </c>
      <c r="L176" s="10">
        <f t="shared" si="57"/>
        <v>1481.6675037669513</v>
      </c>
      <c r="M176" s="10">
        <f t="shared" si="58"/>
        <v>933.85214007782099</v>
      </c>
      <c r="N176" s="10">
        <f t="shared" si="59"/>
        <v>363.16472114137486</v>
      </c>
      <c r="O176" s="10">
        <f t="shared" si="60"/>
        <v>1219.1958495460442</v>
      </c>
      <c r="P176" s="10">
        <f t="shared" si="52"/>
        <v>466.9260700389105</v>
      </c>
      <c r="Q176" s="10">
        <f t="shared" si="53"/>
        <v>620.63615205585722</v>
      </c>
      <c r="R176" s="10">
        <f t="shared" si="54"/>
        <v>491.33695371088703</v>
      </c>
      <c r="S176" s="10">
        <f t="shared" si="55"/>
        <v>491.97307094769553</v>
      </c>
      <c r="T176" s="10">
        <f t="shared" si="61"/>
        <v>543.75970999482138</v>
      </c>
      <c r="U176" s="10">
        <f t="shared" si="62"/>
        <v>0</v>
      </c>
      <c r="V176" s="10">
        <f t="shared" si="63"/>
        <v>0</v>
      </c>
      <c r="W176" s="10">
        <f t="shared" si="64"/>
        <v>787.40157480314963</v>
      </c>
      <c r="X176" s="10">
        <f t="shared" si="65"/>
        <v>839.8950131233596</v>
      </c>
      <c r="Y176" s="10">
        <f t="shared" si="70"/>
        <v>477.62694821518357</v>
      </c>
      <c r="Z176" s="10">
        <f t="shared" si="71"/>
        <v>477.62694821518357</v>
      </c>
      <c r="AA176" s="10">
        <f t="shared" si="66"/>
        <v>379.82221834246837</v>
      </c>
      <c r="AB176" s="10">
        <f t="shared" si="67"/>
        <v>607.71554934794938</v>
      </c>
      <c r="AC176" s="10">
        <f t="shared" si="68"/>
        <v>561.16263368949126</v>
      </c>
      <c r="AD176" s="10">
        <f t="shared" si="69"/>
        <v>739.71438077251128</v>
      </c>
      <c r="AE176" s="10">
        <f t="shared" si="72"/>
        <v>488.22502187926267</v>
      </c>
      <c r="AF176" s="10">
        <f t="shared" si="73"/>
        <v>436.83291431302445</v>
      </c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6"/>
        <v>334.78172485643137</v>
      </c>
      <c r="D177" s="10">
        <f t="shared" si="44"/>
        <v>116.25247751181583</v>
      </c>
      <c r="E177" s="10">
        <f t="shared" si="45"/>
        <v>358.18435400025356</v>
      </c>
      <c r="F177" s="10">
        <f t="shared" si="46"/>
        <v>150.24724229745149</v>
      </c>
      <c r="G177" s="10">
        <f t="shared" si="47"/>
        <v>350.33209218073864</v>
      </c>
      <c r="H177" s="10">
        <f t="shared" si="48"/>
        <v>184.91496427493209</v>
      </c>
      <c r="I177" s="10">
        <f t="shared" si="49"/>
        <v>348.74230169919122</v>
      </c>
      <c r="J177" s="10">
        <f t="shared" si="50"/>
        <v>201.57799708144739</v>
      </c>
      <c r="K177" s="10">
        <f t="shared" si="51"/>
        <v>386.07915844517612</v>
      </c>
      <c r="L177" s="10">
        <f t="shared" si="57"/>
        <v>295.05733153325963</v>
      </c>
      <c r="M177" s="10">
        <f t="shared" si="58"/>
        <v>348.94868786956704</v>
      </c>
      <c r="N177" s="10">
        <f t="shared" si="59"/>
        <v>344.7803588335824</v>
      </c>
      <c r="O177" s="10">
        <f t="shared" si="60"/>
        <v>425.1695616704281</v>
      </c>
      <c r="P177" s="10">
        <f t="shared" si="52"/>
        <v>278.08709425782899</v>
      </c>
      <c r="Q177" s="10">
        <f t="shared" si="53"/>
        <v>389.01760088523116</v>
      </c>
      <c r="R177" s="10">
        <f t="shared" si="54"/>
        <v>251.27655405327525</v>
      </c>
      <c r="S177" s="10">
        <f t="shared" si="55"/>
        <v>377.98814956071647</v>
      </c>
      <c r="T177" s="10">
        <f t="shared" si="61"/>
        <v>272.42389157529112</v>
      </c>
      <c r="U177" s="10">
        <f t="shared" si="62"/>
        <v>397.78671694481903</v>
      </c>
      <c r="V177" s="10">
        <f t="shared" si="63"/>
        <v>279.73749433531572</v>
      </c>
      <c r="W177" s="10">
        <f t="shared" si="64"/>
        <v>366.28212576424045</v>
      </c>
      <c r="X177" s="10">
        <f t="shared" si="65"/>
        <v>332.53105375273191</v>
      </c>
      <c r="Y177" s="10">
        <f t="shared" si="70"/>
        <v>378.19227599268163</v>
      </c>
      <c r="Z177" s="10">
        <f t="shared" si="71"/>
        <v>367.08616587852254</v>
      </c>
      <c r="AA177" s="10">
        <f t="shared" si="66"/>
        <v>402.11247619757552</v>
      </c>
      <c r="AB177" s="10">
        <f t="shared" si="67"/>
        <v>331.82920671891617</v>
      </c>
      <c r="AC177" s="10">
        <f t="shared" si="68"/>
        <v>382.19190758503242</v>
      </c>
      <c r="AD177" s="10">
        <f t="shared" si="69"/>
        <v>377.08087167379131</v>
      </c>
      <c r="AE177" s="10">
        <f t="shared" si="72"/>
        <v>444.01934803355243</v>
      </c>
      <c r="AF177" s="10">
        <f t="shared" si="73"/>
        <v>335.95410948314179</v>
      </c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6"/>
        <v>485.04234288560866</v>
      </c>
      <c r="D178" s="10">
        <f t="shared" si="44"/>
        <v>340.18510264544716</v>
      </c>
      <c r="E178" s="10">
        <f t="shared" si="45"/>
        <v>523.78547243578953</v>
      </c>
      <c r="F178" s="10">
        <f t="shared" si="46"/>
        <v>472.03047932606273</v>
      </c>
      <c r="G178" s="10">
        <f t="shared" si="47"/>
        <v>541.09552666827949</v>
      </c>
      <c r="H178" s="10">
        <f t="shared" si="48"/>
        <v>554.07709873665704</v>
      </c>
      <c r="I178" s="10">
        <f t="shared" si="49"/>
        <v>489.23078639525608</v>
      </c>
      <c r="J178" s="10">
        <f t="shared" si="50"/>
        <v>590.75872610327963</v>
      </c>
      <c r="K178" s="10">
        <f t="shared" si="51"/>
        <v>516.02622375752651</v>
      </c>
      <c r="L178" s="10">
        <f t="shared" si="57"/>
        <v>611.21033549725678</v>
      </c>
      <c r="M178" s="10">
        <f t="shared" si="58"/>
        <v>470.57558773082883</v>
      </c>
      <c r="N178" s="10">
        <f t="shared" si="59"/>
        <v>611.30847378117005</v>
      </c>
      <c r="O178" s="10">
        <f t="shared" si="60"/>
        <v>480.34870481765802</v>
      </c>
      <c r="P178" s="10">
        <f t="shared" si="52"/>
        <v>674.34507899121888</v>
      </c>
      <c r="Q178" s="10">
        <f t="shared" si="53"/>
        <v>549.81103133460851</v>
      </c>
      <c r="R178" s="10">
        <f t="shared" si="54"/>
        <v>711.52015819772862</v>
      </c>
      <c r="S178" s="10">
        <f t="shared" si="55"/>
        <v>523.01161551481721</v>
      </c>
      <c r="T178" s="10">
        <f t="shared" si="61"/>
        <v>650.6300319717717</v>
      </c>
      <c r="U178" s="10">
        <f t="shared" si="62"/>
        <v>548.56279154613924</v>
      </c>
      <c r="V178" s="10">
        <f t="shared" si="63"/>
        <v>698.4077346050608</v>
      </c>
      <c r="W178" s="10">
        <f t="shared" si="64"/>
        <v>531.83618768997917</v>
      </c>
      <c r="X178" s="10">
        <f t="shared" si="65"/>
        <v>665.85214277560999</v>
      </c>
      <c r="Y178" s="10">
        <f t="shared" si="70"/>
        <v>501.22718704573595</v>
      </c>
      <c r="Z178" s="10">
        <f t="shared" si="71"/>
        <v>558.16521517829801</v>
      </c>
      <c r="AA178" s="10">
        <f t="shared" si="66"/>
        <v>454.2072587949495</v>
      </c>
      <c r="AB178" s="10">
        <f t="shared" si="67"/>
        <v>478.92887158913959</v>
      </c>
      <c r="AC178" s="10">
        <f t="shared" si="68"/>
        <v>464.38845845736552</v>
      </c>
      <c r="AD178" s="10">
        <f t="shared" si="69"/>
        <v>551.56313399234466</v>
      </c>
      <c r="AE178" s="10">
        <f t="shared" si="72"/>
        <v>512.06705507449647</v>
      </c>
      <c r="AF178" s="10">
        <f t="shared" si="73"/>
        <v>567.95053399516519</v>
      </c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6"/>
        <v>650.94259869811481</v>
      </c>
      <c r="D179" s="10">
        <f t="shared" si="44"/>
        <v>163.44013300645307</v>
      </c>
      <c r="E179" s="10">
        <f t="shared" si="45"/>
        <v>751.87969924812023</v>
      </c>
      <c r="F179" s="10">
        <f t="shared" si="46"/>
        <v>527.1481286241434</v>
      </c>
      <c r="G179" s="10">
        <f t="shared" si="47"/>
        <v>644.35100748102445</v>
      </c>
      <c r="H179" s="10">
        <f t="shared" si="48"/>
        <v>606.12679517282811</v>
      </c>
      <c r="I179" s="10">
        <f t="shared" si="49"/>
        <v>955.95126522961573</v>
      </c>
      <c r="J179" s="10">
        <f t="shared" si="50"/>
        <v>755.12116749230154</v>
      </c>
      <c r="K179" s="10">
        <f t="shared" si="51"/>
        <v>988.69686082190333</v>
      </c>
      <c r="L179" s="10">
        <f t="shared" si="57"/>
        <v>857.56995620361386</v>
      </c>
      <c r="M179" s="10">
        <f t="shared" si="58"/>
        <v>924.86432775357332</v>
      </c>
      <c r="N179" s="10">
        <f t="shared" si="59"/>
        <v>917.22082091263474</v>
      </c>
      <c r="O179" s="10">
        <f t="shared" si="60"/>
        <v>802.56821829855528</v>
      </c>
      <c r="P179" s="10">
        <f t="shared" si="52"/>
        <v>899.38597161711118</v>
      </c>
      <c r="Q179" s="10">
        <f t="shared" si="53"/>
        <v>926.93028300956519</v>
      </c>
      <c r="R179" s="10">
        <f t="shared" si="54"/>
        <v>885.02120106498364</v>
      </c>
      <c r="S179" s="10">
        <f t="shared" si="55"/>
        <v>680.68261362813485</v>
      </c>
      <c r="T179" s="10">
        <f t="shared" si="61"/>
        <v>789.30217963262442</v>
      </c>
      <c r="U179" s="10">
        <f t="shared" si="62"/>
        <v>700.9956514507046</v>
      </c>
      <c r="V179" s="10">
        <f t="shared" si="63"/>
        <v>736.63949813463876</v>
      </c>
      <c r="W179" s="10">
        <f t="shared" si="64"/>
        <v>700.8579063335053</v>
      </c>
      <c r="X179" s="10">
        <f t="shared" si="65"/>
        <v>728.98598284187335</v>
      </c>
      <c r="Y179" s="10">
        <f t="shared" si="70"/>
        <v>703.58969611405564</v>
      </c>
      <c r="Z179" s="10">
        <f t="shared" si="71"/>
        <v>754.50737149073063</v>
      </c>
      <c r="AA179" s="10">
        <f t="shared" si="66"/>
        <v>846.70769665623516</v>
      </c>
      <c r="AB179" s="10">
        <f t="shared" si="67"/>
        <v>798.78084590210858</v>
      </c>
      <c r="AC179" s="10">
        <f t="shared" si="68"/>
        <v>1048.9223577723262</v>
      </c>
      <c r="AD179" s="10">
        <f t="shared" si="69"/>
        <v>895.86072616606396</v>
      </c>
      <c r="AE179" s="10">
        <f t="shared" si="72"/>
        <v>746.06446416247638</v>
      </c>
      <c r="AF179" s="10">
        <f t="shared" si="73"/>
        <v>885.95155119294066</v>
      </c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6"/>
        <v>639.75392091607591</v>
      </c>
      <c r="D180" s="10">
        <f t="shared" si="44"/>
        <v>266.88724175589834</v>
      </c>
      <c r="E180" s="10">
        <f t="shared" si="45"/>
        <v>508.91964490056495</v>
      </c>
      <c r="F180" s="10">
        <f t="shared" si="46"/>
        <v>328.84038593574962</v>
      </c>
      <c r="G180" s="10">
        <f t="shared" si="47"/>
        <v>497.10763606371006</v>
      </c>
      <c r="H180" s="10">
        <f t="shared" si="48"/>
        <v>385.09122928253771</v>
      </c>
      <c r="I180" s="10">
        <f t="shared" si="49"/>
        <v>527.90346907993967</v>
      </c>
      <c r="J180" s="10">
        <f t="shared" si="50"/>
        <v>428.75676359839252</v>
      </c>
      <c r="K180" s="10">
        <f t="shared" si="51"/>
        <v>429.61219738126834</v>
      </c>
      <c r="L180" s="10">
        <f t="shared" si="57"/>
        <v>441.62932178354157</v>
      </c>
      <c r="M180" s="10">
        <f t="shared" si="58"/>
        <v>463.94438056912907</v>
      </c>
      <c r="N180" s="10">
        <f t="shared" si="59"/>
        <v>441.03909169301528</v>
      </c>
      <c r="O180" s="10">
        <f t="shared" si="60"/>
        <v>448.67418798505315</v>
      </c>
      <c r="P180" s="10">
        <f t="shared" si="52"/>
        <v>526.821644150618</v>
      </c>
      <c r="Q180" s="10">
        <f t="shared" si="53"/>
        <v>493.58831262246701</v>
      </c>
      <c r="R180" s="10">
        <f t="shared" si="54"/>
        <v>506.81681011318631</v>
      </c>
      <c r="S180" s="10">
        <f t="shared" si="55"/>
        <v>438.27010598381651</v>
      </c>
      <c r="T180" s="10">
        <f t="shared" si="61"/>
        <v>520.91084982884365</v>
      </c>
      <c r="U180" s="10">
        <f t="shared" si="62"/>
        <v>465.08704669725347</v>
      </c>
      <c r="V180" s="10">
        <f t="shared" si="63"/>
        <v>573.04047884001818</v>
      </c>
      <c r="W180" s="10">
        <f t="shared" si="64"/>
        <v>563.37232698186335</v>
      </c>
      <c r="X180" s="10">
        <f t="shared" si="65"/>
        <v>599.37732532280961</v>
      </c>
      <c r="Y180" s="10">
        <f t="shared" si="70"/>
        <v>493.04472836981387</v>
      </c>
      <c r="Z180" s="10">
        <f t="shared" si="71"/>
        <v>587.19906048150324</v>
      </c>
      <c r="AA180" s="10">
        <f t="shared" si="66"/>
        <v>535.99844458028929</v>
      </c>
      <c r="AB180" s="10">
        <f t="shared" si="67"/>
        <v>593.57703428173261</v>
      </c>
      <c r="AC180" s="10">
        <f t="shared" si="68"/>
        <v>498.81449824792799</v>
      </c>
      <c r="AD180" s="10">
        <f t="shared" si="69"/>
        <v>593.54576970846222</v>
      </c>
      <c r="AE180" s="10">
        <f t="shared" si="72"/>
        <v>582.16629971906502</v>
      </c>
      <c r="AF180" s="10">
        <f t="shared" si="73"/>
        <v>496.73809976029003</v>
      </c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6"/>
        <v>1027.7505380726175</v>
      </c>
      <c r="D181" s="10">
        <f t="shared" si="44"/>
        <v>184.66397524229185</v>
      </c>
      <c r="E181" s="10">
        <f t="shared" si="45"/>
        <v>1149.1488957792824</v>
      </c>
      <c r="F181" s="10">
        <f t="shared" si="46"/>
        <v>302.47421375688162</v>
      </c>
      <c r="G181" s="10">
        <f t="shared" si="47"/>
        <v>1106.6036448447405</v>
      </c>
      <c r="H181" s="10">
        <f t="shared" si="48"/>
        <v>399.46902874440184</v>
      </c>
      <c r="I181" s="10">
        <f t="shared" si="49"/>
        <v>1032.383094278229</v>
      </c>
      <c r="J181" s="10">
        <f t="shared" si="50"/>
        <v>252.41347959757397</v>
      </c>
      <c r="K181" s="10">
        <f t="shared" si="51"/>
        <v>971.03091115067161</v>
      </c>
      <c r="L181" s="10">
        <f t="shared" si="57"/>
        <v>458.92770443668644</v>
      </c>
      <c r="M181" s="10">
        <f t="shared" si="58"/>
        <v>984.6659364731654</v>
      </c>
      <c r="N181" s="10">
        <f t="shared" si="59"/>
        <v>449.06900328587074</v>
      </c>
      <c r="O181" s="10">
        <f t="shared" si="60"/>
        <v>1119.3866374589265</v>
      </c>
      <c r="P181" s="10">
        <f t="shared" si="52"/>
        <v>472.07009857612263</v>
      </c>
      <c r="Q181" s="10">
        <f t="shared" si="53"/>
        <v>1199.5683214345011</v>
      </c>
      <c r="R181" s="10">
        <f t="shared" si="54"/>
        <v>403.66096629586588</v>
      </c>
      <c r="S181" s="10">
        <f t="shared" si="55"/>
        <v>1101.2880502633957</v>
      </c>
      <c r="T181" s="10">
        <f t="shared" si="61"/>
        <v>419.19996751961509</v>
      </c>
      <c r="U181" s="10">
        <f t="shared" si="62"/>
        <v>1215.8234395783045</v>
      </c>
      <c r="V181" s="10">
        <f t="shared" si="63"/>
        <v>428.59254150450761</v>
      </c>
      <c r="W181" s="10">
        <f t="shared" si="64"/>
        <v>1155.8787878787878</v>
      </c>
      <c r="X181" s="10">
        <f t="shared" si="65"/>
        <v>471.27272727272731</v>
      </c>
      <c r="Y181" s="10">
        <f t="shared" si="70"/>
        <v>1278.3951224309176</v>
      </c>
      <c r="Z181" s="10">
        <f t="shared" si="71"/>
        <v>622.8078801586521</v>
      </c>
      <c r="AA181" s="10">
        <f t="shared" si="66"/>
        <v>1242.8386849592976</v>
      </c>
      <c r="AB181" s="10">
        <f t="shared" si="67"/>
        <v>479.97094994591799</v>
      </c>
      <c r="AC181" s="10">
        <f t="shared" si="68"/>
        <v>1161.0397747426148</v>
      </c>
      <c r="AD181" s="10">
        <f t="shared" si="69"/>
        <v>400.0393909432039</v>
      </c>
      <c r="AE181" s="10">
        <f t="shared" si="72"/>
        <v>1430.5674865135909</v>
      </c>
      <c r="AF181" s="10">
        <f t="shared" si="73"/>
        <v>465.53383290176907</v>
      </c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6"/>
        <v>388.52079293255764</v>
      </c>
      <c r="D182" s="10">
        <f t="shared" si="44"/>
        <v>183.15018315018315</v>
      </c>
      <c r="E182" s="10">
        <f t="shared" si="45"/>
        <v>363.0154483240787</v>
      </c>
      <c r="F182" s="10">
        <f t="shared" si="46"/>
        <v>252.76631216639552</v>
      </c>
      <c r="G182" s="10">
        <f t="shared" si="47"/>
        <v>419.37583455791076</v>
      </c>
      <c r="H182" s="10">
        <f t="shared" si="48"/>
        <v>292.55658218759856</v>
      </c>
      <c r="I182" s="10">
        <f t="shared" si="49"/>
        <v>459.41499819443891</v>
      </c>
      <c r="J182" s="10">
        <f t="shared" si="50"/>
        <v>399.89835359574158</v>
      </c>
      <c r="K182" s="10">
        <f t="shared" si="51"/>
        <v>411.73100241175769</v>
      </c>
      <c r="L182" s="10">
        <f t="shared" si="57"/>
        <v>375.75450705539049</v>
      </c>
      <c r="M182" s="10">
        <f t="shared" si="58"/>
        <v>478.83031409692205</v>
      </c>
      <c r="N182" s="10">
        <f t="shared" si="59"/>
        <v>526.77902867727232</v>
      </c>
      <c r="O182" s="10">
        <f t="shared" si="60"/>
        <v>457.81169948635761</v>
      </c>
      <c r="P182" s="10">
        <f t="shared" si="52"/>
        <v>485.39863116272346</v>
      </c>
      <c r="Q182" s="10">
        <f t="shared" si="53"/>
        <v>456.74026321489089</v>
      </c>
      <c r="R182" s="10">
        <f t="shared" si="54"/>
        <v>498.14628428737058</v>
      </c>
      <c r="S182" s="10">
        <f t="shared" si="55"/>
        <v>405.25247671852969</v>
      </c>
      <c r="T182" s="10">
        <f t="shared" si="61"/>
        <v>460.25554298141907</v>
      </c>
      <c r="U182" s="10">
        <f t="shared" si="62"/>
        <v>417.02725414205264</v>
      </c>
      <c r="V182" s="10">
        <f t="shared" si="63"/>
        <v>498.55137901192762</v>
      </c>
      <c r="W182" s="10">
        <f t="shared" si="64"/>
        <v>431.37132318464575</v>
      </c>
      <c r="X182" s="10">
        <f t="shared" si="65"/>
        <v>487.011972117158</v>
      </c>
      <c r="Y182" s="10">
        <f t="shared" si="70"/>
        <v>388.76642887543591</v>
      </c>
      <c r="Z182" s="10">
        <f>Z82/AW82*100000</f>
        <v>513.90856366050275</v>
      </c>
      <c r="AA182" s="10">
        <f t="shared" si="66"/>
        <v>458.52717514038909</v>
      </c>
      <c r="AB182" s="10">
        <f t="shared" si="67"/>
        <v>529.06981746967972</v>
      </c>
      <c r="AC182" s="10">
        <f t="shared" si="68"/>
        <v>473.402547642147</v>
      </c>
      <c r="AD182" s="10">
        <f t="shared" si="69"/>
        <v>482.14613031627641</v>
      </c>
      <c r="AE182" s="10">
        <f t="shared" si="72"/>
        <v>482.45556449688615</v>
      </c>
      <c r="AF182" s="10">
        <f t="shared" si="73"/>
        <v>512.18325011415254</v>
      </c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6"/>
        <v>354.85191756516991</v>
      </c>
      <c r="D183" s="10">
        <f t="shared" si="44"/>
        <v>81.888904053500752</v>
      </c>
      <c r="E183" s="10">
        <f t="shared" si="45"/>
        <v>587.16622396197397</v>
      </c>
      <c r="F183" s="10">
        <f t="shared" si="46"/>
        <v>307.56326017055784</v>
      </c>
      <c r="G183" s="10">
        <f t="shared" si="47"/>
        <v>632.46661981728744</v>
      </c>
      <c r="H183" s="10">
        <f t="shared" si="48"/>
        <v>520.02810962754745</v>
      </c>
      <c r="I183" s="10">
        <f t="shared" si="49"/>
        <v>384.7249928754631</v>
      </c>
      <c r="J183" s="10">
        <f t="shared" si="50"/>
        <v>698.20461669991448</v>
      </c>
      <c r="K183" s="10">
        <f t="shared" si="51"/>
        <v>406.26813697040046</v>
      </c>
      <c r="L183" s="10">
        <f t="shared" si="57"/>
        <v>565.87347649448634</v>
      </c>
      <c r="M183" s="10">
        <f t="shared" si="58"/>
        <v>909.90453460620529</v>
      </c>
      <c r="N183" s="10">
        <f t="shared" si="59"/>
        <v>924.82100238663475</v>
      </c>
      <c r="O183" s="10">
        <f>O83/AR83*100000</f>
        <v>1506.563245823389</v>
      </c>
      <c r="P183" s="10">
        <f t="shared" si="52"/>
        <v>984.48687350835314</v>
      </c>
      <c r="Q183" s="10">
        <f t="shared" si="53"/>
        <v>1393.6760077925971</v>
      </c>
      <c r="R183" s="10">
        <f t="shared" si="54"/>
        <v>929.11733852839802</v>
      </c>
      <c r="S183" s="10">
        <f t="shared" si="55"/>
        <v>961.24962451186548</v>
      </c>
      <c r="T183" s="10">
        <f t="shared" si="61"/>
        <v>916.1910483628717</v>
      </c>
      <c r="U183" s="10">
        <f t="shared" si="62"/>
        <v>1129.6882060551288</v>
      </c>
      <c r="V183" s="10">
        <f t="shared" si="63"/>
        <v>1732.1885826178641</v>
      </c>
      <c r="W183" s="10">
        <f t="shared" si="64"/>
        <v>804.49301760777166</v>
      </c>
      <c r="X183" s="10">
        <f t="shared" si="65"/>
        <v>743.77656344869467</v>
      </c>
      <c r="Y183" s="10">
        <f t="shared" si="70"/>
        <v>721.96620583717367</v>
      </c>
      <c r="Z183" s="10">
        <f t="shared" si="71"/>
        <v>768.04915514592938</v>
      </c>
      <c r="AA183" s="10">
        <f t="shared" si="66"/>
        <v>742.44492542016451</v>
      </c>
      <c r="AB183" s="10">
        <f t="shared" si="67"/>
        <v>881.65334893644535</v>
      </c>
      <c r="AC183" s="10">
        <f t="shared" si="68"/>
        <v>669.75563943368945</v>
      </c>
      <c r="AD183" s="10">
        <f t="shared" si="69"/>
        <v>918.96704015320165</v>
      </c>
      <c r="AE183" s="10">
        <f t="shared" si="72"/>
        <v>972.49135098323984</v>
      </c>
      <c r="AF183" s="10">
        <f t="shared" si="73"/>
        <v>1254.8275496557933</v>
      </c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6"/>
        <v>670.54217842534251</v>
      </c>
      <c r="D184" s="10">
        <f t="shared" si="44"/>
        <v>263.82377120763618</v>
      </c>
      <c r="E184" s="10">
        <f t="shared" si="45"/>
        <v>661.57621029051882</v>
      </c>
      <c r="F184" s="10">
        <f t="shared" si="46"/>
        <v>392.48221008740182</v>
      </c>
      <c r="G184" s="10">
        <f t="shared" si="47"/>
        <v>672.29221160471491</v>
      </c>
      <c r="H184" s="10">
        <f t="shared" si="48"/>
        <v>463.00759464545274</v>
      </c>
      <c r="I184" s="10">
        <f t="shared" si="49"/>
        <v>665.73589186551987</v>
      </c>
      <c r="J184" s="10">
        <f t="shared" si="50"/>
        <v>498.53470100385232</v>
      </c>
      <c r="K184" s="10">
        <f t="shared" si="51"/>
        <v>666.21394201346982</v>
      </c>
      <c r="L184" s="10">
        <f t="shared" si="57"/>
        <v>518.58484915350368</v>
      </c>
      <c r="M184" s="10">
        <f t="shared" si="58"/>
        <v>673.68125535040326</v>
      </c>
      <c r="N184" s="10">
        <f t="shared" si="59"/>
        <v>588.17365654217156</v>
      </c>
      <c r="O184" s="10">
        <f>O84/AR84*100000</f>
        <v>713.30471876731986</v>
      </c>
      <c r="P184" s="10">
        <f t="shared" si="52"/>
        <v>592.93506233322717</v>
      </c>
      <c r="Q184" s="10">
        <f t="shared" si="53"/>
        <v>692.05766456670449</v>
      </c>
      <c r="R184" s="10">
        <f t="shared" si="54"/>
        <v>561.65738346127193</v>
      </c>
      <c r="S184" s="10">
        <f t="shared" si="55"/>
        <v>691.01138812894931</v>
      </c>
      <c r="T184" s="10">
        <f t="shared" si="61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4"/>
        <v>672.91653911570972</v>
      </c>
      <c r="X184" s="10">
        <f t="shared" si="65"/>
        <v>602.7473356160599</v>
      </c>
      <c r="Y184" s="10">
        <f t="shared" si="70"/>
        <v>661.93402777141341</v>
      </c>
      <c r="Z184" s="10">
        <f t="shared" si="71"/>
        <v>593.00038674934433</v>
      </c>
      <c r="AA184" s="10">
        <f t="shared" si="66"/>
        <v>684.60457209154617</v>
      </c>
      <c r="AB184" s="10">
        <f t="shared" si="67"/>
        <v>567.26219763766562</v>
      </c>
      <c r="AC184" s="10">
        <f t="shared" si="68"/>
        <v>705.23886251867862</v>
      </c>
      <c r="AD184" s="10">
        <f t="shared" si="69"/>
        <v>593.8482083436752</v>
      </c>
      <c r="AE184" s="10">
        <f>AE84/AZ84*100000</f>
        <v>770.76448154214847</v>
      </c>
      <c r="AF184" s="10">
        <f t="shared" si="73"/>
        <v>642.57320576873155</v>
      </c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0" zoomScaleNormal="7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T21" sqref="T2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1" t="s">
        <v>141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24"/>
      <c r="S1" s="24"/>
    </row>
    <row r="2" spans="1:20" ht="23.25" customHeight="1">
      <c r="A2"/>
      <c r="B2" s="140" t="s">
        <v>91</v>
      </c>
      <c r="C2" s="140"/>
      <c r="D2" s="140"/>
      <c r="E2" s="140"/>
      <c r="F2" s="140"/>
      <c r="G2" s="25"/>
      <c r="H2" s="24"/>
      <c r="I2" s="24"/>
      <c r="J2" s="142" t="str">
        <f>CONCATENATE("Family Offence ",IF(N3=1,"Numbers","Rates")," for 2024/25, in Ranked Order")</f>
        <v>Family Offence Rates for 2024/25, in Ranked Order</v>
      </c>
      <c r="K2" s="142"/>
      <c r="L2" s="142"/>
      <c r="M2" s="142"/>
      <c r="N2" s="142"/>
      <c r="O2" s="142"/>
      <c r="P2" s="142"/>
      <c r="Q2" s="142"/>
      <c r="R2" s="24"/>
      <c r="S2" s="24"/>
    </row>
    <row r="3" spans="1:20">
      <c r="A3" s="24"/>
      <c r="B3" s="26">
        <v>26</v>
      </c>
      <c r="C3" s="24"/>
      <c r="D3" s="24"/>
      <c r="E3" s="26">
        <v>26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29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IF($N$3=1,VLOOKUP($I5,Data!$A$5:$AJ$84,30+$K$3),VLOOKUP($I5,Data!$A$105:$AJ$184,30+$K$3))</f>
        <v>420.7019389175789</v>
      </c>
      <c r="L5" s="114">
        <f>K5+0.00001*I5</f>
        <v>420.70194891757887</v>
      </c>
      <c r="M5" s="114">
        <f>RANK(L5,L$5:L$83)</f>
        <v>61</v>
      </c>
      <c r="N5" s="115" t="str">
        <f>VLOOKUP(MATCH(I5,M$5:M$83,0),$I$5:$M$83,2)</f>
        <v>Latrobe</v>
      </c>
      <c r="O5" s="114">
        <f>VLOOKUP(MATCH(I5,M$5:M$83,0),$I$5:$M$83,3)</f>
        <v>2018.1346880147548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IF($N$3=1,VLOOKUP($I6,Data!$A$5:$AJ$84,30+$K$3),VLOOKUP($I6,Data!$A$105:$AJ$184,30+$K$3))</f>
        <v>1480.9838692038841</v>
      </c>
      <c r="L6" s="114">
        <f t="shared" ref="L6:L69" si="0">K6+0.00001*I6</f>
        <v>1480.983889203884</v>
      </c>
      <c r="M6" s="114">
        <f t="shared" ref="M6:M69" si="1">RANK(L6,L$5:L$83)</f>
        <v>5</v>
      </c>
      <c r="N6" s="115" t="str">
        <f t="shared" ref="N6:N69" si="2">VLOOKUP(MATCH(I6,M$5:M$83,0),$I$5:$M$83,2)</f>
        <v>Baw Baw</v>
      </c>
      <c r="O6" s="114">
        <f t="shared" ref="O6:O69" si="3">VLOOKUP(MATCH(I6,M$5:M$83,0),$I$5:$M$83,3)</f>
        <v>1659.2758276768122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Greater Dandenong: Family offences</v>
      </c>
      <c r="D7" s="100"/>
      <c r="E7" s="109" t="str">
        <f>CONCATENATE(INDEX(Data!B105:B184,'Family &amp; non-Family Violence'!E3),": ",INDEX(S3:S4,E5))</f>
        <v>Greater Dandenong: Non-family offences</v>
      </c>
      <c r="F7" s="100"/>
      <c r="G7" s="24"/>
      <c r="H7" s="24"/>
      <c r="I7" s="112">
        <v>3</v>
      </c>
      <c r="J7" s="113" t="s">
        <v>50</v>
      </c>
      <c r="K7" s="114">
        <f>IF($N$3=1,VLOOKUP($I7,Data!$A$5:$AJ$84,30+$K$3),VLOOKUP($I7,Data!$A$105:$AJ$184,30+$K$3))</f>
        <v>814.80896424997889</v>
      </c>
      <c r="L7" s="114">
        <f t="shared" si="0"/>
        <v>814.80899424997892</v>
      </c>
      <c r="M7" s="114">
        <f t="shared" si="1"/>
        <v>28</v>
      </c>
      <c r="N7" s="115" t="str">
        <f t="shared" si="2"/>
        <v>Horsham</v>
      </c>
      <c r="O7" s="114">
        <f t="shared" si="3"/>
        <v>1597.2151503141174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508.35407038748667</v>
      </c>
      <c r="D8" s="100"/>
      <c r="E8" s="111">
        <f>VLOOKUP($E$3,Data!$A$105:$AJ$184,$A8*2+$E$5)</f>
        <v>1073.5869178812657</v>
      </c>
      <c r="F8" s="100"/>
      <c r="G8" s="24"/>
      <c r="H8" s="24"/>
      <c r="I8" s="112">
        <v>4</v>
      </c>
      <c r="J8" s="113" t="s">
        <v>0</v>
      </c>
      <c r="K8" s="114">
        <f>IF($N$3=1,VLOOKUP($I8,Data!$A$5:$AJ$84,30+$K$3),VLOOKUP($I8,Data!$A$105:$AJ$184,30+$K$3))</f>
        <v>387.72994688969396</v>
      </c>
      <c r="L8" s="114">
        <f t="shared" si="0"/>
        <v>387.72998688969398</v>
      </c>
      <c r="M8" s="114">
        <f t="shared" si="1"/>
        <v>63</v>
      </c>
      <c r="N8" s="115" t="str">
        <f t="shared" si="2"/>
        <v>East Gippsland</v>
      </c>
      <c r="O8" s="114">
        <f t="shared" si="3"/>
        <v>1524.6364468984714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709.02090594778076</v>
      </c>
      <c r="D9" s="100"/>
      <c r="E9" s="111">
        <f>VLOOKUP($E$3,Data!$A$105:$AJ$184,$A9*2+$E$5)</f>
        <v>912.39980082894431</v>
      </c>
      <c r="F9" s="100"/>
      <c r="G9" s="24"/>
      <c r="H9" s="24"/>
      <c r="I9" s="112">
        <v>5</v>
      </c>
      <c r="J9" s="113" t="s">
        <v>15</v>
      </c>
      <c r="K9" s="114">
        <f>IF($N$3=1,VLOOKUP($I9,Data!$A$5:$AJ$84,30+$K$3),VLOOKUP($I9,Data!$A$105:$AJ$184,30+$K$3))</f>
        <v>1166.9202135504947</v>
      </c>
      <c r="L9" s="114">
        <f t="shared" si="0"/>
        <v>1166.9202635504948</v>
      </c>
      <c r="M9" s="114">
        <f t="shared" si="1"/>
        <v>11</v>
      </c>
      <c r="N9" s="115" t="str">
        <f t="shared" si="2"/>
        <v>Ararat</v>
      </c>
      <c r="O9" s="114">
        <f t="shared" si="3"/>
        <v>1480.9838692038841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698.09234171965716</v>
      </c>
      <c r="D10" s="100"/>
      <c r="E10" s="111">
        <f>VLOOKUP($E$3,Data!$A$105:$AJ$184,$A10*2+$E$5)</f>
        <v>1038.1531656068564</v>
      </c>
      <c r="F10" s="100"/>
      <c r="G10" s="24"/>
      <c r="H10" s="24"/>
      <c r="I10" s="112">
        <v>6</v>
      </c>
      <c r="J10" s="113" t="s">
        <v>16</v>
      </c>
      <c r="K10" s="114">
        <f>IF($N$3=1,VLOOKUP($I10,Data!$A$5:$AJ$84,30+$K$3),VLOOKUP($I10,Data!$A$105:$AJ$184,30+$K$3))</f>
        <v>1659.2758276768122</v>
      </c>
      <c r="L10" s="114">
        <f t="shared" si="0"/>
        <v>1659.2758876768123</v>
      </c>
      <c r="M10" s="114">
        <f t="shared" si="1"/>
        <v>2</v>
      </c>
      <c r="N10" s="115" t="str">
        <f t="shared" si="2"/>
        <v>Northern Grampians</v>
      </c>
      <c r="O10" s="114">
        <f t="shared" si="3"/>
        <v>1470.6502144251658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798.08078949341302</v>
      </c>
      <c r="D11" s="100"/>
      <c r="E11" s="111">
        <f>VLOOKUP($E$3,Data!$A$105:$AJ$184,$A11*2+$E$5)</f>
        <v>1065.243615694453</v>
      </c>
      <c r="F11" s="100"/>
      <c r="G11" s="24"/>
      <c r="H11" s="24"/>
      <c r="I11" s="112">
        <v>7</v>
      </c>
      <c r="J11" s="113" t="s">
        <v>39</v>
      </c>
      <c r="K11" s="114">
        <f>IF($N$3=1,VLOOKUP($I11,Data!$A$5:$AJ$84,30+$K$3),VLOOKUP($I11,Data!$A$105:$AJ$184,30+$K$3))</f>
        <v>259.45214970187988</v>
      </c>
      <c r="L11" s="114">
        <f t="shared" si="0"/>
        <v>259.45221970187987</v>
      </c>
      <c r="M11" s="114">
        <f t="shared" si="1"/>
        <v>74</v>
      </c>
      <c r="N11" s="115" t="str">
        <f t="shared" si="2"/>
        <v>Wellington</v>
      </c>
      <c r="O11" s="114">
        <f t="shared" si="3"/>
        <v>1420.1306475414963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807.26066426784746</v>
      </c>
      <c r="D12" s="100"/>
      <c r="E12" s="111">
        <f>VLOOKUP($E$3,Data!$A$105:$AJ$184,$A12*2+$E$5)</f>
        <v>1046.696718789711</v>
      </c>
      <c r="F12" s="100"/>
      <c r="G12" s="24"/>
      <c r="H12" s="24"/>
      <c r="I12" s="112">
        <v>8</v>
      </c>
      <c r="J12" s="113" t="s">
        <v>17</v>
      </c>
      <c r="K12" s="114">
        <f>IF($N$3=1,VLOOKUP($I12,Data!$A$5:$AJ$84,30+$K$3),VLOOKUP($I12,Data!$A$105:$AJ$184,30+$K$3))</f>
        <v>953.92228822095296</v>
      </c>
      <c r="L12" s="114">
        <f t="shared" si="0"/>
        <v>953.92236822095299</v>
      </c>
      <c r="M12" s="114">
        <f t="shared" si="1"/>
        <v>21</v>
      </c>
      <c r="N12" s="115" t="str">
        <f t="shared" si="2"/>
        <v>Mildura</v>
      </c>
      <c r="O12" s="114">
        <f t="shared" si="3"/>
        <v>1387.0929739508126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944.42659813684554</v>
      </c>
      <c r="D13" s="100"/>
      <c r="E13" s="111">
        <f>VLOOKUP($E$3,Data!$A$105:$AJ$184,$A13*2+$E$5)</f>
        <v>1143.5913909412143</v>
      </c>
      <c r="F13" s="100"/>
      <c r="G13" s="24"/>
      <c r="H13" s="24"/>
      <c r="I13" s="112">
        <v>9</v>
      </c>
      <c r="J13" s="113" t="s">
        <v>18</v>
      </c>
      <c r="K13" s="114">
        <f>IF($N$3=1,VLOOKUP($I13,Data!$A$5:$AJ$84,30+$K$3),VLOOKUP($I13,Data!$A$105:$AJ$184,30+$K$3))</f>
        <v>217.33491651814114</v>
      </c>
      <c r="L13" s="114">
        <f t="shared" si="0"/>
        <v>217.33500651814114</v>
      </c>
      <c r="M13" s="114">
        <f t="shared" si="1"/>
        <v>77</v>
      </c>
      <c r="N13" s="115" t="str">
        <f t="shared" si="2"/>
        <v>Glenelg</v>
      </c>
      <c r="O13" s="114">
        <f t="shared" si="3"/>
        <v>1292.020787863142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977.19241888853196</v>
      </c>
      <c r="D14" s="108"/>
      <c r="E14" s="111">
        <f>VLOOKUP($E$3,Data!$A$105:$AJ$184,$A14*2+$E$5)</f>
        <v>1079.9871506585287</v>
      </c>
      <c r="F14" s="100"/>
      <c r="G14" s="24"/>
      <c r="H14" s="24"/>
      <c r="I14" s="112">
        <v>10</v>
      </c>
      <c r="J14" s="113" t="s">
        <v>1</v>
      </c>
      <c r="K14" s="114">
        <f>IF($N$3=1,VLOOKUP($I14,Data!$A$5:$AJ$84,30+$K$3),VLOOKUP($I14,Data!$A$105:$AJ$184,30+$K$3))</f>
        <v>572.61176396538474</v>
      </c>
      <c r="L14" s="114">
        <f t="shared" si="0"/>
        <v>572.61186396538471</v>
      </c>
      <c r="M14" s="114">
        <f t="shared" si="1"/>
        <v>42</v>
      </c>
      <c r="N14" s="115" t="str">
        <f t="shared" si="2"/>
        <v>Yarriambiack</v>
      </c>
      <c r="O14" s="114">
        <f t="shared" si="3"/>
        <v>1254.8275496557933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795.01425542802838</v>
      </c>
      <c r="D15" s="108"/>
      <c r="E15" s="111">
        <f>VLOOKUP($E$3,Data!$A$105:$AJ$184,$A15*2+$E$5)</f>
        <v>1040.5244048054196</v>
      </c>
      <c r="F15" s="100"/>
      <c r="G15" s="24"/>
      <c r="H15" s="24"/>
      <c r="I15" s="112">
        <v>11</v>
      </c>
      <c r="J15" s="113" t="s">
        <v>51</v>
      </c>
      <c r="K15" s="114">
        <f>IF($N$3=1,VLOOKUP($I15,Data!$A$5:$AJ$84,30+$K$3),VLOOKUP($I15,Data!$A$105:$AJ$184,30+$K$3))</f>
        <v>297.06688078832849</v>
      </c>
      <c r="L15" s="114">
        <f t="shared" si="0"/>
        <v>297.0669907883285</v>
      </c>
      <c r="M15" s="114">
        <f t="shared" si="1"/>
        <v>71</v>
      </c>
      <c r="N15" s="115" t="str">
        <f t="shared" si="2"/>
        <v>Bass Coast</v>
      </c>
      <c r="O15" s="114">
        <f t="shared" si="3"/>
        <v>1166.9202135504947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678.53143400724889</v>
      </c>
      <c r="D16" s="108"/>
      <c r="E16" s="111">
        <f>VLOOKUP($E$3,Data!$A$105:$AJ$184,$A16*2+$E$5)</f>
        <v>1077.1009187568484</v>
      </c>
      <c r="F16" s="100"/>
      <c r="G16" s="24"/>
      <c r="H16" s="24"/>
      <c r="I16" s="112">
        <v>12</v>
      </c>
      <c r="J16" s="113" t="s">
        <v>52</v>
      </c>
      <c r="K16" s="114">
        <f>IF($N$3=1,VLOOKUP($I16,Data!$A$5:$AJ$84,30+$K$3),VLOOKUP($I16,Data!$A$105:$AJ$184,30+$K$3))</f>
        <v>836.88450749310493</v>
      </c>
      <c r="L16" s="114">
        <f t="shared" si="0"/>
        <v>836.88462749310497</v>
      </c>
      <c r="M16" s="114">
        <f t="shared" si="1"/>
        <v>27</v>
      </c>
      <c r="N16" s="115" t="str">
        <f t="shared" si="2"/>
        <v>Greater Shepparton</v>
      </c>
      <c r="O16" s="114">
        <f t="shared" si="3"/>
        <v>1146.4515332542107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694.40728652029418</v>
      </c>
      <c r="D17" s="100"/>
      <c r="E17" s="111">
        <f>VLOOKUP($E$3,Data!$A$105:$AJ$184,$A17*2+$E$5)</f>
        <v>1006.533849382584</v>
      </c>
      <c r="F17" s="100"/>
      <c r="G17" s="24"/>
      <c r="H17" s="24"/>
      <c r="I17" s="112">
        <v>13</v>
      </c>
      <c r="J17" s="113" t="s">
        <v>40</v>
      </c>
      <c r="K17" s="114">
        <f>IF($N$3=1,VLOOKUP($I17,Data!$A$5:$AJ$84,30+$K$3),VLOOKUP($I17,Data!$A$105:$AJ$184,30+$K$3))</f>
        <v>748.86282384232231</v>
      </c>
      <c r="L17" s="114">
        <f t="shared" si="0"/>
        <v>748.86295384232233</v>
      </c>
      <c r="M17" s="114">
        <f t="shared" si="1"/>
        <v>34</v>
      </c>
      <c r="N17" s="115" t="str">
        <f t="shared" si="2"/>
        <v>Warrnambool</v>
      </c>
      <c r="O17" s="114">
        <f t="shared" si="3"/>
        <v>1128.2635966947237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785.21281524334472</v>
      </c>
      <c r="D18" s="100"/>
      <c r="E18" s="111">
        <f>VLOOKUP($E$3,Data!$A$105:$AJ$184,$A18*2+$E$5)</f>
        <v>876.68238676185842</v>
      </c>
      <c r="F18" s="100"/>
      <c r="G18" s="24"/>
      <c r="H18" s="24"/>
      <c r="I18" s="112">
        <v>14</v>
      </c>
      <c r="J18" s="113" t="s">
        <v>41</v>
      </c>
      <c r="K18" s="114">
        <f>IF($N$3=1,VLOOKUP($I18,Data!$A$5:$AJ$84,30+$K$3),VLOOKUP($I18,Data!$A$105:$AJ$184,30+$K$3))</f>
        <v>808.77099143645057</v>
      </c>
      <c r="L18" s="114">
        <f t="shared" si="0"/>
        <v>808.77113143645056</v>
      </c>
      <c r="M18" s="114">
        <f t="shared" si="1"/>
        <v>30</v>
      </c>
      <c r="N18" s="115" t="str">
        <f t="shared" si="2"/>
        <v>Swan Hill</v>
      </c>
      <c r="O18" s="114">
        <f t="shared" si="3"/>
        <v>1063.1791570704611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712.67957526545911</v>
      </c>
      <c r="D19" s="100"/>
      <c r="E19" s="111">
        <f>VLOOKUP($E$3,Data!$A$105:$AJ$184,$A19*2+$E$5)</f>
        <v>978.13866333541534</v>
      </c>
      <c r="F19" s="100"/>
      <c r="G19" s="24"/>
      <c r="H19" s="24"/>
      <c r="I19" s="112">
        <v>15</v>
      </c>
      <c r="J19" s="113" t="s">
        <v>53</v>
      </c>
      <c r="K19" s="114">
        <f>IF($N$3=1,VLOOKUP($I19,Data!$A$5:$AJ$84,30+$K$3),VLOOKUP($I19,Data!$A$105:$AJ$184,30+$K$3))</f>
        <v>1058.7529830030501</v>
      </c>
      <c r="L19" s="114">
        <f t="shared" si="0"/>
        <v>1058.7531330030502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1058.7529830030501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826.93095021558815</v>
      </c>
      <c r="D20" s="100"/>
      <c r="E20" s="111">
        <f>VLOOKUP($E$3,Data!$A$105:$AJ$184,$A20*2+$E$5)</f>
        <v>1042.9480921506481</v>
      </c>
      <c r="F20" s="100"/>
      <c r="G20" s="24"/>
      <c r="H20" s="24"/>
      <c r="I20" s="112">
        <v>16</v>
      </c>
      <c r="J20" s="113" t="s">
        <v>54</v>
      </c>
      <c r="K20" s="114">
        <f>IF($N$3=1,VLOOKUP($I20,Data!$A$5:$AJ$84,30+$K$3),VLOOKUP($I20,Data!$A$105:$AJ$184,30+$K$3))</f>
        <v>1015.0351282749801</v>
      </c>
      <c r="L20" s="114">
        <f t="shared" si="0"/>
        <v>1015.0352882749802</v>
      </c>
      <c r="M20" s="114">
        <f t="shared" si="1"/>
        <v>16</v>
      </c>
      <c r="N20" s="115" t="str">
        <f t="shared" si="2"/>
        <v>Colac-Otway</v>
      </c>
      <c r="O20" s="114">
        <f t="shared" si="3"/>
        <v>1015.0351282749801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773.51283547943069</v>
      </c>
      <c r="D21" s="100"/>
      <c r="E21" s="111">
        <f>VLOOKUP($E$3,Data!$A$105:$AJ$184,$A21*2+$E$5)</f>
        <v>1070.404359961623</v>
      </c>
      <c r="F21" s="100"/>
      <c r="G21" s="24"/>
      <c r="H21" s="24"/>
      <c r="I21" s="112">
        <v>17</v>
      </c>
      <c r="J21" s="113" t="s">
        <v>55</v>
      </c>
      <c r="K21" s="114">
        <f>IF($N$3=1,VLOOKUP($I21,Data!$A$5:$AJ$84,30+$K$3),VLOOKUP($I21,Data!$A$105:$AJ$184,30+$K$3))</f>
        <v>667.03833582839206</v>
      </c>
      <c r="L21" s="114">
        <f t="shared" si="0"/>
        <v>667.03850582839209</v>
      </c>
      <c r="M21" s="114">
        <f t="shared" si="1"/>
        <v>37</v>
      </c>
      <c r="N21" s="115" t="str">
        <f t="shared" si="2"/>
        <v>Southern Grampians</v>
      </c>
      <c r="O21" s="114">
        <f t="shared" si="3"/>
        <v>966.7086096616506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959.36524411247319</v>
      </c>
      <c r="D22" s="100"/>
      <c r="E22" s="111">
        <f>VLOOKUP($E$3,Data!$A$105:$AJ$184,$A22*2+$E$5)</f>
        <v>1219.5733077880996</v>
      </c>
      <c r="F22" s="100"/>
      <c r="G22" s="24"/>
      <c r="H22" s="24"/>
      <c r="I22" s="112">
        <v>18</v>
      </c>
      <c r="J22" s="113" t="s">
        <v>2</v>
      </c>
      <c r="K22" s="114">
        <f>IF($N$3=1,VLOOKUP($I22,Data!$A$5:$AJ$84,30+$K$3),VLOOKUP($I22,Data!$A$105:$AJ$184,30+$K$3))</f>
        <v>440.67909266117795</v>
      </c>
      <c r="L22" s="114">
        <f t="shared" si="0"/>
        <v>440.67927266117795</v>
      </c>
      <c r="M22" s="114">
        <f t="shared" si="1"/>
        <v>56</v>
      </c>
      <c r="N22" s="115" t="str">
        <f t="shared" si="2"/>
        <v>Moira</v>
      </c>
      <c r="O22" s="114">
        <f t="shared" si="3"/>
        <v>961.39444812430759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24"/>
      <c r="H23" s="24"/>
      <c r="I23" s="112">
        <v>19</v>
      </c>
      <c r="J23" s="113" t="s">
        <v>19</v>
      </c>
      <c r="K23" s="114">
        <f>IF($N$3=1,VLOOKUP($I23,Data!$A$5:$AJ$84,30+$K$3),VLOOKUP($I23,Data!$A$105:$AJ$184,30+$K$3))</f>
        <v>1524.6364468984714</v>
      </c>
      <c r="L23" s="114">
        <f t="shared" si="0"/>
        <v>1524.6366368984714</v>
      </c>
      <c r="M23" s="114">
        <f t="shared" si="1"/>
        <v>4</v>
      </c>
      <c r="N23" s="115" t="str">
        <f t="shared" si="2"/>
        <v>Mitchell</v>
      </c>
      <c r="O23" s="114">
        <f t="shared" si="3"/>
        <v>959.51108737811455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H24" s="24"/>
      <c r="I24" s="112">
        <v>20</v>
      </c>
      <c r="J24" s="113" t="s">
        <v>42</v>
      </c>
      <c r="K24" s="114">
        <f>IF($N$3=1,VLOOKUP($I24,Data!$A$5:$AJ$84,30+$K$3),VLOOKUP($I24,Data!$A$105:$AJ$184,30+$K$3))</f>
        <v>891.11776499843972</v>
      </c>
      <c r="L24" s="114">
        <f t="shared" si="0"/>
        <v>891.11796499843967</v>
      </c>
      <c r="M24" s="114">
        <f t="shared" si="1"/>
        <v>24</v>
      </c>
      <c r="N24" s="115" t="str">
        <f t="shared" si="2"/>
        <v>Greater Dandenong</v>
      </c>
      <c r="O24" s="114">
        <f t="shared" si="3"/>
        <v>959.36524411247319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H25" s="24"/>
      <c r="I25" s="112">
        <v>21</v>
      </c>
      <c r="J25" s="113" t="s">
        <v>56</v>
      </c>
      <c r="K25" s="114">
        <f>IF($N$3=1,VLOOKUP($I25,Data!$A$5:$AJ$84,30+$K$3),VLOOKUP($I25,Data!$A$105:$AJ$184,30+$K$3))</f>
        <v>944.15944192090387</v>
      </c>
      <c r="L25" s="114">
        <f t="shared" si="0"/>
        <v>944.15965192090391</v>
      </c>
      <c r="M25" s="114">
        <f t="shared" si="1"/>
        <v>22</v>
      </c>
      <c r="N25" s="115" t="str">
        <f t="shared" si="2"/>
        <v>Benalla</v>
      </c>
      <c r="O25" s="114">
        <f t="shared" si="3"/>
        <v>953.92228822095296</v>
      </c>
      <c r="P25" s="24"/>
      <c r="Q25" s="24"/>
      <c r="R25" s="24"/>
      <c r="S25" s="24"/>
    </row>
    <row r="26" spans="1:19">
      <c r="A26" s="24"/>
      <c r="B26" s="104"/>
      <c r="C26" s="104"/>
      <c r="D26" s="104"/>
      <c r="E26" s="104"/>
      <c r="F26" s="104"/>
      <c r="H26" s="24"/>
      <c r="I26" s="112">
        <v>22</v>
      </c>
      <c r="J26" s="113" t="s">
        <v>43</v>
      </c>
      <c r="K26" s="114">
        <f>IF($N$3=1,VLOOKUP($I26,Data!$A$5:$AJ$84,30+$K$3),VLOOKUP($I26,Data!$A$105:$AJ$184,30+$K$3))</f>
        <v>340.30413548010506</v>
      </c>
      <c r="L26" s="114">
        <f t="shared" si="0"/>
        <v>340.30435548010507</v>
      </c>
      <c r="M26" s="114">
        <f t="shared" si="1"/>
        <v>69</v>
      </c>
      <c r="N26" s="115" t="str">
        <f t="shared" si="2"/>
        <v>Gannawarra</v>
      </c>
      <c r="O26" s="114">
        <f t="shared" si="3"/>
        <v>944.15944192090387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IF($N$3=1,VLOOKUP($I27,Data!$A$5:$AJ$84,30+$K$3),VLOOKUP($I27,Data!$A$105:$AJ$184,30+$K$3))</f>
        <v>1292.020787863142</v>
      </c>
      <c r="L27" s="114">
        <f t="shared" si="0"/>
        <v>1292.0210178631421</v>
      </c>
      <c r="M27" s="114">
        <f t="shared" si="1"/>
        <v>9</v>
      </c>
      <c r="N27" s="115" t="str">
        <f t="shared" si="2"/>
        <v>Greater Bendigo</v>
      </c>
      <c r="O27" s="114">
        <f t="shared" si="3"/>
        <v>920.68288901373774</v>
      </c>
      <c r="P27" s="24"/>
      <c r="Q27" s="24"/>
      <c r="R27" s="24"/>
      <c r="S27" s="24"/>
    </row>
    <row r="28" spans="1:19">
      <c r="A28" s="24"/>
      <c r="B28" s="139" t="s">
        <v>142</v>
      </c>
      <c r="C28" s="139"/>
      <c r="D28" s="139"/>
      <c r="E28" s="139"/>
      <c r="F28" s="103"/>
      <c r="G28" s="24"/>
      <c r="H28" s="24"/>
      <c r="I28" s="112">
        <v>24</v>
      </c>
      <c r="J28" s="113" t="s">
        <v>58</v>
      </c>
      <c r="K28" s="114">
        <f>IF($N$3=1,VLOOKUP($I28,Data!$A$5:$AJ$84,30+$K$3),VLOOKUP($I28,Data!$A$105:$AJ$184,30+$K$3))</f>
        <v>262.13171597689546</v>
      </c>
      <c r="L28" s="114">
        <f t="shared" si="0"/>
        <v>262.13195597689548</v>
      </c>
      <c r="M28" s="114">
        <f t="shared" si="1"/>
        <v>73</v>
      </c>
      <c r="N28" s="115" t="str">
        <f t="shared" si="2"/>
        <v>Frankston</v>
      </c>
      <c r="O28" s="114">
        <f t="shared" si="3"/>
        <v>891.11776499843972</v>
      </c>
      <c r="P28" s="24"/>
      <c r="Q28" s="24"/>
      <c r="R28" s="24"/>
      <c r="S28" s="24"/>
    </row>
    <row r="29" spans="1:19">
      <c r="A29" s="24"/>
      <c r="B29" s="119" t="str">
        <f>C7</f>
        <v>Greater Dandenong: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IF($N$3=1,VLOOKUP($I29,Data!$A$5:$AJ$84,30+$K$3),VLOOKUP($I29,Data!$A$105:$AJ$184,30+$K$3))</f>
        <v>920.68288901373774</v>
      </c>
      <c r="L29" s="114">
        <f t="shared" si="0"/>
        <v>920.68313901373779</v>
      </c>
      <c r="M29" s="114">
        <f t="shared" si="1"/>
        <v>23</v>
      </c>
      <c r="N29" s="115" t="str">
        <f t="shared" si="2"/>
        <v>Wodonga</v>
      </c>
      <c r="O29" s="114">
        <f t="shared" si="3"/>
        <v>885.95155119294066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C22-C8</f>
        <v>451.01117372498652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IF($N$3=1,VLOOKUP($I30,Data!$A$5:$AJ$84,30+$K$3),VLOOKUP($I30,Data!$A$105:$AJ$184,30+$K$3))</f>
        <v>959.36524411247319</v>
      </c>
      <c r="L30" s="114">
        <f t="shared" si="0"/>
        <v>959.36550411247322</v>
      </c>
      <c r="M30" s="114">
        <f t="shared" si="1"/>
        <v>20</v>
      </c>
      <c r="N30" s="115" t="str">
        <f t="shared" si="2"/>
        <v>Hindmarsh</v>
      </c>
      <c r="O30" s="114">
        <f t="shared" si="3"/>
        <v>885.0378427277376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88.719890327859247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IF($N$3=1,VLOOKUP($I31,Data!$A$5:$AJ$84,30+$K$3),VLOOKUP($I31,Data!$A$105:$AJ$184,30+$K$3))</f>
        <v>636.24539711286479</v>
      </c>
      <c r="L31" s="114">
        <f t="shared" si="0"/>
        <v>636.24566711286479</v>
      </c>
      <c r="M31" s="114">
        <f t="shared" si="1"/>
        <v>39</v>
      </c>
      <c r="N31" s="115" t="str">
        <f t="shared" si="2"/>
        <v>Campaspe</v>
      </c>
      <c r="O31" s="114">
        <f t="shared" si="3"/>
        <v>836.88450749310493</v>
      </c>
      <c r="P31" s="24"/>
      <c r="Q31" s="24"/>
      <c r="R31" s="24"/>
      <c r="S31" s="24"/>
    </row>
    <row r="32" spans="1:19">
      <c r="A32" s="24"/>
      <c r="B32" s="121" t="str">
        <f>E7</f>
        <v>Greater Dandenong: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IF($N$3=1,VLOOKUP($I32,Data!$A$5:$AJ$84,30+$K$3),VLOOKUP($I32,Data!$A$105:$AJ$184,30+$K$3))</f>
        <v>1146.4515332542107</v>
      </c>
      <c r="L32" s="114">
        <f t="shared" si="0"/>
        <v>1146.4518132542107</v>
      </c>
      <c r="M32" s="114">
        <f t="shared" si="1"/>
        <v>12</v>
      </c>
      <c r="N32" s="115" t="str">
        <f t="shared" si="2"/>
        <v>Ballarat</v>
      </c>
      <c r="O32" s="114">
        <f t="shared" si="3"/>
        <v>814.80896424997889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E22-E8</f>
        <v>145.98638990683389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IF($N$3=1,VLOOKUP($I33,Data!$A$5:$AJ$84,30+$K$3),VLOOKUP($I33,Data!$A$105:$AJ$184,30+$K$3))</f>
        <v>271.52184751752208</v>
      </c>
      <c r="L33" s="114">
        <f t="shared" si="0"/>
        <v>271.52213751752208</v>
      </c>
      <c r="M33" s="114">
        <f t="shared" si="1"/>
        <v>72</v>
      </c>
      <c r="N33" s="115" t="str">
        <f t="shared" si="2"/>
        <v>Wangaratta</v>
      </c>
      <c r="O33" s="114">
        <f t="shared" si="3"/>
        <v>812.22892955668226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13.598003801586877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IF($N$3=1,VLOOKUP($I34,Data!$A$5:$AJ$84,30+$K$3),VLOOKUP($I34,Data!$A$105:$AJ$184,30+$K$3))</f>
        <v>885.0378427277376</v>
      </c>
      <c r="L34" s="114">
        <f t="shared" si="0"/>
        <v>885.03814272773764</v>
      </c>
      <c r="M34" s="114">
        <f t="shared" si="1"/>
        <v>26</v>
      </c>
      <c r="N34" s="115" t="str">
        <f t="shared" si="2"/>
        <v>Casey</v>
      </c>
      <c r="O34" s="114">
        <f t="shared" si="3"/>
        <v>808.77099143645057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IF($N$3=1,VLOOKUP($I35,Data!$A$5:$AJ$84,30+$K$3),VLOOKUP($I35,Data!$A$105:$AJ$184,30+$K$3))</f>
        <v>456.26434591363784</v>
      </c>
      <c r="L35" s="114">
        <f t="shared" si="0"/>
        <v>456.26465591363785</v>
      </c>
      <c r="M35" s="114">
        <f t="shared" si="1"/>
        <v>54</v>
      </c>
      <c r="N35" s="115" t="str">
        <f t="shared" si="2"/>
        <v>Moorabool</v>
      </c>
      <c r="O35" s="114">
        <f t="shared" si="3"/>
        <v>806.17224394290474</v>
      </c>
      <c r="P35" s="24"/>
      <c r="Q35" s="24"/>
      <c r="R35" s="24"/>
      <c r="S35" s="24"/>
    </row>
    <row r="36" spans="1:19">
      <c r="A36" s="24"/>
      <c r="B36" s="124" t="s">
        <v>143</v>
      </c>
      <c r="C36" s="124"/>
      <c r="D36" s="124"/>
      <c r="E36" s="124"/>
      <c r="F36" s="124"/>
      <c r="G36" s="124"/>
      <c r="H36" s="24"/>
      <c r="I36" s="112">
        <v>32</v>
      </c>
      <c r="J36" s="113" t="s">
        <v>63</v>
      </c>
      <c r="K36" s="114">
        <f>IF($N$3=1,VLOOKUP($I36,Data!$A$5:$AJ$84,30+$K$3),VLOOKUP($I36,Data!$A$105:$AJ$184,30+$K$3))</f>
        <v>1597.2151503141174</v>
      </c>
      <c r="L36" s="114">
        <f t="shared" si="0"/>
        <v>1597.2154703141175</v>
      </c>
      <c r="M36" s="114">
        <f t="shared" si="1"/>
        <v>3</v>
      </c>
      <c r="N36" s="115" t="str">
        <f t="shared" si="2"/>
        <v>Hume</v>
      </c>
      <c r="O36" s="114">
        <f t="shared" si="3"/>
        <v>771.5455881345182</v>
      </c>
      <c r="P36" s="24"/>
      <c r="Q36" s="24"/>
      <c r="R36" s="24"/>
      <c r="S36" s="24"/>
    </row>
    <row r="37" spans="1:19">
      <c r="A37" s="24"/>
      <c r="B37" s="124" t="s">
        <v>127</v>
      </c>
      <c r="C37" s="125"/>
      <c r="D37" s="125"/>
      <c r="E37" s="125"/>
      <c r="F37" s="125"/>
      <c r="G37" s="125"/>
      <c r="H37" s="24"/>
      <c r="I37" s="112">
        <v>33</v>
      </c>
      <c r="J37" s="113" t="s">
        <v>4</v>
      </c>
      <c r="K37" s="114">
        <f>IF($N$3=1,VLOOKUP($I37,Data!$A$5:$AJ$84,30+$K$3),VLOOKUP($I37,Data!$A$105:$AJ$184,30+$K$3))</f>
        <v>771.5455881345182</v>
      </c>
      <c r="L37" s="114">
        <f t="shared" si="0"/>
        <v>771.54591813451816</v>
      </c>
      <c r="M37" s="114">
        <f t="shared" si="1"/>
        <v>32</v>
      </c>
      <c r="N37" s="115" t="str">
        <f t="shared" si="2"/>
        <v>South Gippsland</v>
      </c>
      <c r="O37" s="114">
        <f t="shared" si="3"/>
        <v>764.38430704485813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IF($N$3=1,VLOOKUP($I38,Data!$A$5:$AJ$84,30+$K$3),VLOOKUP($I38,Data!$A$105:$AJ$184,30+$K$3))</f>
        <v>350.29472145097986</v>
      </c>
      <c r="L38" s="114">
        <f t="shared" si="0"/>
        <v>350.29506145097986</v>
      </c>
      <c r="M38" s="114">
        <f t="shared" si="1"/>
        <v>67</v>
      </c>
      <c r="N38" s="115" t="str">
        <f t="shared" si="2"/>
        <v>Cardinia</v>
      </c>
      <c r="O38" s="114">
        <f t="shared" si="3"/>
        <v>748.86282384232231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IF($N$3=1,VLOOKUP($I39,Data!$A$5:$AJ$84,30+$K$3),VLOOKUP($I39,Data!$A$105:$AJ$184,30+$K$3))</f>
        <v>474.48140006895528</v>
      </c>
      <c r="L39" s="114">
        <f t="shared" si="0"/>
        <v>474.48175006895531</v>
      </c>
      <c r="M39" s="114">
        <f t="shared" si="1"/>
        <v>50</v>
      </c>
      <c r="N39" s="115" t="str">
        <f t="shared" si="2"/>
        <v>Melton</v>
      </c>
      <c r="O39" s="114">
        <f t="shared" si="3"/>
        <v>718.42370603401355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IF($N$3=1,VLOOKUP($I40,Data!$A$5:$AJ$84,30+$K$3),VLOOKUP($I40,Data!$A$105:$AJ$184,30+$K$3))</f>
        <v>439.88773893711897</v>
      </c>
      <c r="L40" s="114">
        <f t="shared" si="0"/>
        <v>439.88809893711897</v>
      </c>
      <c r="M40" s="114">
        <f t="shared" si="1"/>
        <v>57</v>
      </c>
      <c r="N40" s="115" t="str">
        <f t="shared" si="2"/>
        <v>Melbourne</v>
      </c>
      <c r="O40" s="114">
        <f t="shared" si="3"/>
        <v>714.06892111942477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IF($N$3=1,VLOOKUP($I41,Data!$A$5:$AJ$84,30+$K$3),VLOOKUP($I41,Data!$A$105:$AJ$184,30+$K$3))</f>
        <v>2018.1346880147548</v>
      </c>
      <c r="L41" s="114">
        <f t="shared" si="0"/>
        <v>2018.1350580147548</v>
      </c>
      <c r="M41" s="114">
        <f t="shared" si="1"/>
        <v>1</v>
      </c>
      <c r="N41" s="115" t="str">
        <f t="shared" si="2"/>
        <v>Corangamite</v>
      </c>
      <c r="O41" s="114">
        <f t="shared" si="3"/>
        <v>667.03833582839206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IF($N$3=1,VLOOKUP($I42,Data!$A$5:$AJ$84,30+$K$3),VLOOKUP($I42,Data!$A$105:$AJ$184,30+$K$3))</f>
        <v>477.84905334390731</v>
      </c>
      <c r="L42" s="114">
        <f t="shared" si="0"/>
        <v>477.84943334390732</v>
      </c>
      <c r="M42" s="114">
        <f t="shared" si="1"/>
        <v>48</v>
      </c>
      <c r="N42" s="115" t="str">
        <f t="shared" si="2"/>
        <v>Port Phillip</v>
      </c>
      <c r="O42" s="114">
        <f t="shared" si="3"/>
        <v>656.28486327067992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IF($N$3=1,VLOOKUP($I43,Data!$A$5:$AJ$84,30+$K$3),VLOOKUP($I43,Data!$A$105:$AJ$184,30+$K$3))</f>
        <v>379.48858330475502</v>
      </c>
      <c r="L43" s="114">
        <f t="shared" si="0"/>
        <v>379.48897330475501</v>
      </c>
      <c r="M43" s="114">
        <f t="shared" si="1"/>
        <v>65</v>
      </c>
      <c r="N43" s="115" t="str">
        <f t="shared" si="2"/>
        <v>Greater Geelong</v>
      </c>
      <c r="O43" s="114">
        <f t="shared" si="3"/>
        <v>636.24539711286479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IF($N$3=1,VLOOKUP($I44,Data!$A$5:$AJ$84,30+$K$3),VLOOKUP($I44,Data!$A$105:$AJ$184,30+$K$3))</f>
        <v>189.80460499216784</v>
      </c>
      <c r="L44" s="114">
        <f t="shared" si="0"/>
        <v>189.80500499216785</v>
      </c>
      <c r="M44" s="114">
        <f t="shared" si="1"/>
        <v>78</v>
      </c>
      <c r="N44" s="115" t="str">
        <f t="shared" si="2"/>
        <v>Maroondah</v>
      </c>
      <c r="O44" s="114">
        <f t="shared" si="3"/>
        <v>613.39830448362488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IF($N$3=1,VLOOKUP($I45,Data!$A$5:$AJ$84,30+$K$3),VLOOKUP($I45,Data!$A$105:$AJ$184,30+$K$3))</f>
        <v>244.73218755836692</v>
      </c>
      <c r="L45" s="114">
        <f t="shared" si="0"/>
        <v>244.7325975583669</v>
      </c>
      <c r="M45" s="114">
        <f t="shared" si="1"/>
        <v>76</v>
      </c>
      <c r="N45" s="115" t="str">
        <f t="shared" si="2"/>
        <v>Pyrenees</v>
      </c>
      <c r="O45" s="114">
        <f t="shared" si="3"/>
        <v>581.63024134627165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IF($N$3=1,VLOOKUP($I46,Data!$A$5:$AJ$84,30+$K$3),VLOOKUP($I46,Data!$A$105:$AJ$184,30+$K$3))</f>
        <v>456.91860909248902</v>
      </c>
      <c r="L46" s="114">
        <f t="shared" si="0"/>
        <v>456.91902909248904</v>
      </c>
      <c r="M46" s="114">
        <f t="shared" si="1"/>
        <v>53</v>
      </c>
      <c r="N46" s="115" t="str">
        <f t="shared" si="2"/>
        <v>Brimbank</v>
      </c>
      <c r="O46" s="114">
        <f t="shared" si="3"/>
        <v>572.61176396538474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IF($N$3=1,VLOOKUP($I47,Data!$A$5:$AJ$84,30+$K$3),VLOOKUP($I47,Data!$A$105:$AJ$184,30+$K$3))</f>
        <v>613.39830448362488</v>
      </c>
      <c r="L47" s="114">
        <f t="shared" si="0"/>
        <v>613.39873448362493</v>
      </c>
      <c r="M47" s="114">
        <f t="shared" si="1"/>
        <v>40</v>
      </c>
      <c r="N47" s="115" t="str">
        <f t="shared" si="2"/>
        <v>Whittlesea</v>
      </c>
      <c r="O47" s="114">
        <f t="shared" si="3"/>
        <v>567.95053399516519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IF($N$3=1,VLOOKUP($I48,Data!$A$5:$AJ$84,30+$K$3),VLOOKUP($I48,Data!$A$105:$AJ$184,30+$K$3))</f>
        <v>714.06892111942477</v>
      </c>
      <c r="L48" s="114">
        <f t="shared" si="0"/>
        <v>714.0693611194248</v>
      </c>
      <c r="M48" s="114">
        <f t="shared" si="1"/>
        <v>36</v>
      </c>
      <c r="N48" s="115" t="str">
        <f t="shared" si="2"/>
        <v>Mornington Peninsula</v>
      </c>
      <c r="O48" s="114">
        <f t="shared" si="3"/>
        <v>516.25601486706137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IF($N$3=1,VLOOKUP($I49,Data!$A$5:$AJ$84,30+$K$3),VLOOKUP($I49,Data!$A$105:$AJ$184,30+$K$3))</f>
        <v>718.42370603401355</v>
      </c>
      <c r="L49" s="114">
        <f t="shared" si="0"/>
        <v>718.42415603401355</v>
      </c>
      <c r="M49" s="114">
        <f t="shared" si="1"/>
        <v>35</v>
      </c>
      <c r="N49" s="115" t="str">
        <f t="shared" si="2"/>
        <v>Yarra Ranges</v>
      </c>
      <c r="O49" s="114">
        <f t="shared" si="3"/>
        <v>512.18325011415254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IF($N$3=1,VLOOKUP($I50,Data!$A$5:$AJ$84,30+$K$3),VLOOKUP($I50,Data!$A$105:$AJ$184,30+$K$3))</f>
        <v>1387.0929739508126</v>
      </c>
      <c r="L50" s="114">
        <f t="shared" si="0"/>
        <v>1387.0934339508126</v>
      </c>
      <c r="M50" s="114">
        <f t="shared" si="1"/>
        <v>8</v>
      </c>
      <c r="N50" s="115" t="str">
        <f t="shared" si="2"/>
        <v>Moyne</v>
      </c>
      <c r="O50" s="114">
        <f t="shared" si="3"/>
        <v>503.68734094903772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IF($N$3=1,VLOOKUP($I51,Data!$A$5:$AJ$84,30+$K$3),VLOOKUP($I51,Data!$A$105:$AJ$184,30+$K$3))</f>
        <v>959.51108737811455</v>
      </c>
      <c r="L51" s="114">
        <f t="shared" si="0"/>
        <v>959.5115573781145</v>
      </c>
      <c r="M51" s="114">
        <f t="shared" si="1"/>
        <v>19</v>
      </c>
      <c r="N51" s="115" t="str">
        <f t="shared" si="2"/>
        <v>Wyndham</v>
      </c>
      <c r="O51" s="114">
        <f t="shared" si="3"/>
        <v>496.73809976029003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IF($N$3=1,VLOOKUP($I52,Data!$A$5:$AJ$84,30+$K$3),VLOOKUP($I52,Data!$A$105:$AJ$184,30+$K$3))</f>
        <v>961.39444812430759</v>
      </c>
      <c r="L52" s="114">
        <f t="shared" si="0"/>
        <v>961.39492812430763</v>
      </c>
      <c r="M52" s="114">
        <f t="shared" si="1"/>
        <v>18</v>
      </c>
      <c r="N52" s="115" t="str">
        <f t="shared" si="2"/>
        <v>Loddon</v>
      </c>
      <c r="O52" s="114">
        <f t="shared" si="3"/>
        <v>477.84905334390731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IF($N$3=1,VLOOKUP($I53,Data!$A$5:$AJ$84,30+$K$3),VLOOKUP($I53,Data!$A$105:$AJ$184,30+$K$3))</f>
        <v>345.70998006122386</v>
      </c>
      <c r="L53" s="114">
        <f t="shared" si="0"/>
        <v>345.71047006122387</v>
      </c>
      <c r="M53" s="114">
        <f t="shared" si="1"/>
        <v>68</v>
      </c>
      <c r="N53" s="115" t="str">
        <f t="shared" si="2"/>
        <v>Murrindindi</v>
      </c>
      <c r="O53" s="114">
        <f t="shared" si="3"/>
        <v>476.01695617245747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IF($N$3=1,VLOOKUP($I54,Data!$A$5:$AJ$84,30+$K$3),VLOOKUP($I54,Data!$A$105:$AJ$184,30+$K$3))</f>
        <v>396.60556191217194</v>
      </c>
      <c r="L54" s="114">
        <f t="shared" si="0"/>
        <v>396.60606191217192</v>
      </c>
      <c r="M54" s="114">
        <f t="shared" si="1"/>
        <v>62</v>
      </c>
      <c r="N54" s="115" t="str">
        <f t="shared" si="2"/>
        <v>Kingston</v>
      </c>
      <c r="O54" s="114">
        <f t="shared" si="3"/>
        <v>474.48140006895528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IF($N$3=1,VLOOKUP($I55,Data!$A$5:$AJ$84,30+$K$3),VLOOKUP($I55,Data!$A$105:$AJ$184,30+$K$3))</f>
        <v>806.17224394290474</v>
      </c>
      <c r="L55" s="114">
        <f t="shared" si="0"/>
        <v>806.17275394290471</v>
      </c>
      <c r="M55" s="114">
        <f t="shared" si="1"/>
        <v>31</v>
      </c>
      <c r="N55" s="115" t="str">
        <f t="shared" si="2"/>
        <v>Moreland</v>
      </c>
      <c r="O55" s="114">
        <f t="shared" si="3"/>
        <v>474.13096108094118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IF($N$3=1,VLOOKUP($I56,Data!$A$5:$AJ$84,30+$K$3),VLOOKUP($I56,Data!$A$105:$AJ$184,30+$K$3))</f>
        <v>474.13096108094118</v>
      </c>
      <c r="L56" s="114">
        <f t="shared" si="0"/>
        <v>474.13148108094117</v>
      </c>
      <c r="M56" s="114">
        <f t="shared" si="1"/>
        <v>51</v>
      </c>
      <c r="N56" s="115" t="str">
        <f t="shared" si="2"/>
        <v>Yarra</v>
      </c>
      <c r="O56" s="114">
        <f t="shared" si="3"/>
        <v>465.53383290176907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IF($N$3=1,VLOOKUP($I57,Data!$A$5:$AJ$84,30+$K$3),VLOOKUP($I57,Data!$A$105:$AJ$184,30+$K$3))</f>
        <v>516.25601486706137</v>
      </c>
      <c r="L57" s="114">
        <f t="shared" si="0"/>
        <v>516.25654486706139</v>
      </c>
      <c r="M57" s="114">
        <f t="shared" si="1"/>
        <v>44</v>
      </c>
      <c r="N57" s="115" t="str">
        <f t="shared" si="2"/>
        <v>Maribyrnong</v>
      </c>
      <c r="O57" s="114">
        <f t="shared" si="3"/>
        <v>456.91860909248902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IF($N$3=1,VLOOKUP($I58,Data!$A$5:$AJ$84,30+$K$3),VLOOKUP($I58,Data!$A$105:$AJ$184,30+$K$3))</f>
        <v>454.45279576149079</v>
      </c>
      <c r="L58" s="114">
        <f t="shared" si="0"/>
        <v>454.45333576149079</v>
      </c>
      <c r="M58" s="114">
        <f t="shared" si="1"/>
        <v>55</v>
      </c>
      <c r="N58" s="115" t="str">
        <f t="shared" si="2"/>
        <v>Hobsons Bay</v>
      </c>
      <c r="O58" s="114">
        <f t="shared" si="3"/>
        <v>456.26434591363784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IF($N$3=1,VLOOKUP($I59,Data!$A$5:$AJ$84,30+$K$3),VLOOKUP($I59,Data!$A$105:$AJ$184,30+$K$3))</f>
        <v>503.68734094903772</v>
      </c>
      <c r="L59" s="114">
        <f t="shared" si="0"/>
        <v>503.68789094903769</v>
      </c>
      <c r="M59" s="114">
        <f t="shared" si="1"/>
        <v>46</v>
      </c>
      <c r="N59" s="115" t="str">
        <f t="shared" si="2"/>
        <v>Mount Alexander</v>
      </c>
      <c r="O59" s="114">
        <f t="shared" si="3"/>
        <v>454.45279576149079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IF($N$3=1,VLOOKUP($I60,Data!$A$5:$AJ$84,30+$K$3),VLOOKUP($I60,Data!$A$105:$AJ$184,30+$K$3))</f>
        <v>476.01695617245747</v>
      </c>
      <c r="L60" s="114">
        <f t="shared" si="0"/>
        <v>476.01751617245748</v>
      </c>
      <c r="M60" s="114">
        <f t="shared" si="1"/>
        <v>49</v>
      </c>
      <c r="N60" s="115" t="str">
        <f t="shared" si="2"/>
        <v>Darebin</v>
      </c>
      <c r="O60" s="114">
        <f t="shared" si="3"/>
        <v>440.67909266117795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IF($N$3=1,VLOOKUP($I61,Data!$A$5:$AJ$84,30+$K$3),VLOOKUP($I61,Data!$A$105:$AJ$184,30+$K$3))</f>
        <v>245.78163834590075</v>
      </c>
      <c r="L61" s="114">
        <f t="shared" si="0"/>
        <v>245.78220834590076</v>
      </c>
      <c r="M61" s="114">
        <f t="shared" si="1"/>
        <v>75</v>
      </c>
      <c r="N61" s="115" t="str">
        <f t="shared" si="2"/>
        <v>Knox</v>
      </c>
      <c r="O61" s="114">
        <f t="shared" si="3"/>
        <v>439.88773893711897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IF($N$3=1,VLOOKUP($I62,Data!$A$5:$AJ$84,30+$K$3),VLOOKUP($I62,Data!$A$105:$AJ$184,30+$K$3))</f>
        <v>1470.6502144251658</v>
      </c>
      <c r="L62" s="114">
        <f t="shared" si="0"/>
        <v>1470.6507944251657</v>
      </c>
      <c r="M62" s="114">
        <f t="shared" si="1"/>
        <v>6</v>
      </c>
      <c r="N62" s="115" t="str">
        <f t="shared" si="2"/>
        <v>West Wimmera</v>
      </c>
      <c r="O62" s="114">
        <f t="shared" si="3"/>
        <v>436.83291431302445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IF($N$3=1,VLOOKUP($I63,Data!$A$5:$AJ$84,30+$K$3),VLOOKUP($I63,Data!$A$105:$AJ$184,30+$K$3))</f>
        <v>656.28486327067992</v>
      </c>
      <c r="L63" s="114">
        <f t="shared" si="0"/>
        <v>656.28545327067991</v>
      </c>
      <c r="M63" s="114">
        <f t="shared" si="1"/>
        <v>38</v>
      </c>
      <c r="N63" s="115" t="str">
        <f t="shared" si="2"/>
        <v>Strathbogie</v>
      </c>
      <c r="O63" s="114">
        <f t="shared" si="3"/>
        <v>432.60972812357892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IF($N$3=1,VLOOKUP($I64,Data!$A$5:$AJ$84,30+$K$3),VLOOKUP($I64,Data!$A$105:$AJ$184,30+$K$3))</f>
        <v>581.63024134627165</v>
      </c>
      <c r="L64" s="114">
        <f t="shared" si="0"/>
        <v>581.63084134627161</v>
      </c>
      <c r="M64" s="114">
        <f t="shared" si="1"/>
        <v>41</v>
      </c>
      <c r="N64" s="115" t="str">
        <f t="shared" si="2"/>
        <v>Stonnington</v>
      </c>
      <c r="O64" s="114">
        <f t="shared" si="3"/>
        <v>431.42425014035649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IF($N$3=1,VLOOKUP($I65,Data!$A$5:$AJ$84,30+$K$3),VLOOKUP($I65,Data!$A$105:$AJ$184,30+$K$3))</f>
        <v>181.02766302867238</v>
      </c>
      <c r="L65" s="114">
        <f t="shared" si="0"/>
        <v>181.02827302867237</v>
      </c>
      <c r="M65" s="114">
        <f t="shared" si="1"/>
        <v>79</v>
      </c>
      <c r="N65" s="115" t="str">
        <f t="shared" si="2"/>
        <v>Alpine</v>
      </c>
      <c r="O65" s="114">
        <f t="shared" si="3"/>
        <v>420.7019389175789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IF($N$3=1,VLOOKUP($I66,Data!$A$5:$AJ$84,30+$K$3),VLOOKUP($I66,Data!$A$105:$AJ$184,30+$K$3))</f>
        <v>764.38430704485813</v>
      </c>
      <c r="L66" s="114">
        <f t="shared" si="0"/>
        <v>764.38492704485816</v>
      </c>
      <c r="M66" s="114">
        <f t="shared" si="1"/>
        <v>33</v>
      </c>
      <c r="N66" s="115" t="str">
        <f t="shared" si="2"/>
        <v>Moonee Valley</v>
      </c>
      <c r="O66" s="114">
        <f t="shared" si="3"/>
        <v>396.60556191217194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IF($N$3=1,VLOOKUP($I67,Data!$A$5:$AJ$84,30+$K$3),VLOOKUP($I67,Data!$A$105:$AJ$184,30+$K$3))</f>
        <v>966.7086096616506</v>
      </c>
      <c r="L67" s="114">
        <f t="shared" si="0"/>
        <v>966.7092396616506</v>
      </c>
      <c r="M67" s="114">
        <f t="shared" si="1"/>
        <v>17</v>
      </c>
      <c r="N67" s="115" t="str">
        <f t="shared" si="2"/>
        <v>Banyule</v>
      </c>
      <c r="O67" s="114">
        <f t="shared" si="3"/>
        <v>387.72994688969396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IF($N$3=1,VLOOKUP($I68,Data!$A$5:$AJ$84,30+$K$3),VLOOKUP($I68,Data!$A$105:$AJ$184,30+$K$3))</f>
        <v>431.42425014035649</v>
      </c>
      <c r="L68" s="114">
        <f t="shared" si="0"/>
        <v>431.42489014035647</v>
      </c>
      <c r="M68" s="114">
        <f t="shared" si="1"/>
        <v>60</v>
      </c>
      <c r="N68" s="115" t="str">
        <f t="shared" si="2"/>
        <v>Surf Coast</v>
      </c>
      <c r="O68" s="114">
        <f t="shared" si="3"/>
        <v>384.59227529046711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IF($N$3=1,VLOOKUP($I69,Data!$A$5:$AJ$84,30+$K$3),VLOOKUP($I69,Data!$A$105:$AJ$184,30+$K$3))</f>
        <v>432.60972812357892</v>
      </c>
      <c r="L69" s="114">
        <f t="shared" si="0"/>
        <v>432.61037812357893</v>
      </c>
      <c r="M69" s="114">
        <f t="shared" si="1"/>
        <v>59</v>
      </c>
      <c r="N69" s="115" t="str">
        <f t="shared" si="2"/>
        <v>Macedon Ranges</v>
      </c>
      <c r="O69" s="114">
        <f t="shared" si="3"/>
        <v>379.48858330475502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IF($N$3=1,VLOOKUP($I70,Data!$A$5:$AJ$84,30+$K$3),VLOOKUP($I70,Data!$A$105:$AJ$184,30+$K$3))</f>
        <v>384.59227529046711</v>
      </c>
      <c r="L70" s="114">
        <f t="shared" ref="L70:L84" si="4">K70+0.00001*I70</f>
        <v>384.5929352904671</v>
      </c>
      <c r="M70" s="114">
        <f t="shared" ref="M70:M83" si="5">RANK(L70,L$5:L$83)</f>
        <v>64</v>
      </c>
      <c r="N70" s="115" t="str">
        <f t="shared" ref="N70:N83" si="6">VLOOKUP(MATCH(I70,M$5:M$83,0),$I$5:$M$83,2)</f>
        <v>Towong</v>
      </c>
      <c r="O70" s="114">
        <f t="shared" ref="O70:O83" si="7">VLOOKUP(MATCH(I70,M$5:M$83,0),$I$5:$M$83,3)</f>
        <v>354.55148511419054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IF($N$3=1,VLOOKUP($I71,Data!$A$5:$AJ$84,30+$K$3),VLOOKUP($I71,Data!$A$105:$AJ$184,30+$K$3))</f>
        <v>1063.1791570704611</v>
      </c>
      <c r="L71" s="114">
        <f t="shared" si="4"/>
        <v>1063.179827070461</v>
      </c>
      <c r="M71" s="114">
        <f t="shared" si="5"/>
        <v>14</v>
      </c>
      <c r="N71" s="115" t="str">
        <f t="shared" si="6"/>
        <v>Indigo</v>
      </c>
      <c r="O71" s="114">
        <f t="shared" si="7"/>
        <v>350.29472145097986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IF($N$3=1,VLOOKUP($I72,Data!$A$5:$AJ$84,30+$K$3),VLOOKUP($I72,Data!$A$105:$AJ$184,30+$K$3))</f>
        <v>354.55148511419054</v>
      </c>
      <c r="L72" s="114">
        <f t="shared" si="4"/>
        <v>354.55216511419053</v>
      </c>
      <c r="M72" s="114">
        <f t="shared" si="5"/>
        <v>66</v>
      </c>
      <c r="N72" s="115" t="str">
        <f t="shared" si="6"/>
        <v>Monash</v>
      </c>
      <c r="O72" s="114">
        <f t="shared" si="7"/>
        <v>345.70998006122386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IF($N$3=1,VLOOKUP($I73,Data!$A$5:$AJ$84,30+$K$3),VLOOKUP($I73,Data!$A$105:$AJ$184,30+$K$3))</f>
        <v>812.22892955668226</v>
      </c>
      <c r="L73" s="114">
        <f t="shared" si="4"/>
        <v>812.22961955668222</v>
      </c>
      <c r="M73" s="114">
        <f t="shared" si="5"/>
        <v>29</v>
      </c>
      <c r="N73" s="115" t="str">
        <f t="shared" si="6"/>
        <v>Glen Eira</v>
      </c>
      <c r="O73" s="114">
        <f t="shared" si="7"/>
        <v>340.30413548010506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IF($N$3=1,VLOOKUP($I74,Data!$A$5:$AJ$84,30+$K$3),VLOOKUP($I74,Data!$A$105:$AJ$184,30+$K$3))</f>
        <v>1128.2635966947237</v>
      </c>
      <c r="L74" s="114">
        <f t="shared" si="4"/>
        <v>1128.2642966947237</v>
      </c>
      <c r="M74" s="114">
        <f t="shared" si="5"/>
        <v>13</v>
      </c>
      <c r="N74" s="115" t="str">
        <f t="shared" si="6"/>
        <v>Whitehorse</v>
      </c>
      <c r="O74" s="114">
        <f t="shared" si="7"/>
        <v>335.95410948314179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IF($N$3=1,VLOOKUP($I75,Data!$A$5:$AJ$84,30+$K$3),VLOOKUP($I75,Data!$A$105:$AJ$184,30+$K$3))</f>
        <v>1420.1306475414963</v>
      </c>
      <c r="L75" s="114">
        <f t="shared" si="4"/>
        <v>1420.1313575414963</v>
      </c>
      <c r="M75" s="114">
        <f t="shared" si="5"/>
        <v>7</v>
      </c>
      <c r="N75" s="115" t="str">
        <f t="shared" si="6"/>
        <v>Buloke</v>
      </c>
      <c r="O75" s="114">
        <f t="shared" si="7"/>
        <v>297.06688078832849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IF($N$3=1,VLOOKUP($I76,Data!$A$5:$AJ$84,30+$K$3),VLOOKUP($I76,Data!$A$105:$AJ$184,30+$K$3))</f>
        <v>436.83291431302445</v>
      </c>
      <c r="L76" s="114">
        <f t="shared" si="4"/>
        <v>436.83363431302445</v>
      </c>
      <c r="M76" s="114">
        <f t="shared" si="5"/>
        <v>58</v>
      </c>
      <c r="N76" s="115" t="str">
        <f t="shared" si="6"/>
        <v>Hepburn</v>
      </c>
      <c r="O76" s="114">
        <f t="shared" si="7"/>
        <v>271.52184751752208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IF($N$3=1,VLOOKUP($I77,Data!$A$5:$AJ$84,30+$K$3),VLOOKUP($I77,Data!$A$105:$AJ$184,30+$K$3))</f>
        <v>335.95410948314179</v>
      </c>
      <c r="L77" s="114">
        <f t="shared" si="4"/>
        <v>335.95483948314177</v>
      </c>
      <c r="M77" s="114">
        <f t="shared" si="5"/>
        <v>70</v>
      </c>
      <c r="N77" s="115" t="str">
        <f t="shared" si="6"/>
        <v>Golden Plains</v>
      </c>
      <c r="O77" s="114">
        <f t="shared" si="7"/>
        <v>262.13171597689546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IF($N$3=1,VLOOKUP($I78,Data!$A$5:$AJ$84,30+$K$3),VLOOKUP($I78,Data!$A$105:$AJ$184,30+$K$3))</f>
        <v>567.95053399516519</v>
      </c>
      <c r="L78" s="114">
        <f t="shared" si="4"/>
        <v>567.95127399516514</v>
      </c>
      <c r="M78" s="114">
        <f t="shared" si="5"/>
        <v>43</v>
      </c>
      <c r="N78" s="115" t="str">
        <f t="shared" si="6"/>
        <v>Bayside</v>
      </c>
      <c r="O78" s="114">
        <f t="shared" si="7"/>
        <v>259.45214970187988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IF($N$3=1,VLOOKUP($I79,Data!$A$5:$AJ$84,30+$K$3),VLOOKUP($I79,Data!$A$105:$AJ$184,30+$K$3))</f>
        <v>885.95155119294066</v>
      </c>
      <c r="L79" s="114">
        <f t="shared" si="4"/>
        <v>885.95230119294069</v>
      </c>
      <c r="M79" s="114">
        <f t="shared" si="5"/>
        <v>25</v>
      </c>
      <c r="N79" s="115" t="str">
        <f t="shared" si="6"/>
        <v>Nillumbik</v>
      </c>
      <c r="O79" s="114">
        <f t="shared" si="7"/>
        <v>245.78163834590075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IF($N$3=1,VLOOKUP($I80,Data!$A$5:$AJ$84,30+$K$3),VLOOKUP($I80,Data!$A$105:$AJ$184,30+$K$3))</f>
        <v>496.73809976029003</v>
      </c>
      <c r="L80" s="114">
        <f t="shared" si="4"/>
        <v>496.73885976029004</v>
      </c>
      <c r="M80" s="114">
        <f t="shared" si="5"/>
        <v>47</v>
      </c>
      <c r="N80" s="115" t="str">
        <f t="shared" si="6"/>
        <v>Mansfield</v>
      </c>
      <c r="O80" s="114">
        <f t="shared" si="7"/>
        <v>244.73218755836692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IF($N$3=1,VLOOKUP($I81,Data!$A$5:$AJ$84,30+$K$3),VLOOKUP($I81,Data!$A$105:$AJ$184,30+$K$3))</f>
        <v>465.53383290176907</v>
      </c>
      <c r="L81" s="114">
        <f t="shared" si="4"/>
        <v>465.53460290176906</v>
      </c>
      <c r="M81" s="114">
        <f t="shared" si="5"/>
        <v>52</v>
      </c>
      <c r="N81" s="115" t="str">
        <f t="shared" si="6"/>
        <v>Boroondara</v>
      </c>
      <c r="O81" s="114">
        <f t="shared" si="7"/>
        <v>217.33491651814114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IF($N$3=1,VLOOKUP($I82,Data!$A$5:$AJ$84,30+$K$3),VLOOKUP($I82,Data!$A$105:$AJ$184,30+$K$3))</f>
        <v>512.18325011415254</v>
      </c>
      <c r="L82" s="114">
        <f t="shared" si="4"/>
        <v>512.18403011415251</v>
      </c>
      <c r="M82" s="114">
        <f t="shared" si="5"/>
        <v>45</v>
      </c>
      <c r="N82" s="115" t="str">
        <f t="shared" si="6"/>
        <v>Manningham</v>
      </c>
      <c r="O82" s="114">
        <f t="shared" si="7"/>
        <v>189.80460499216784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IF($N$3=1,VLOOKUP($I83,Data!$A$5:$AJ$84,30+$K$3),VLOOKUP($I83,Data!$A$105:$AJ$184,30+$K$3))</f>
        <v>1254.8275496557933</v>
      </c>
      <c r="L83" s="114">
        <f t="shared" si="4"/>
        <v>1254.8283396557933</v>
      </c>
      <c r="M83" s="114">
        <f t="shared" si="5"/>
        <v>10</v>
      </c>
      <c r="N83" s="115" t="str">
        <f t="shared" si="6"/>
        <v>Queenscliffe</v>
      </c>
      <c r="O83" s="114">
        <f t="shared" si="7"/>
        <v>181.02766302867238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IF($N$3=1,VLOOKUP($I84,Data!$A$5:$AJ$84,30+$K$3),VLOOKUP($I84,Data!$A$105:$AJ$184,30+$K$3))</f>
        <v>642.57320576873155</v>
      </c>
      <c r="L84" s="114">
        <f t="shared" si="4"/>
        <v>642.57400576873158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J85" s="104"/>
      <c r="K85" s="135"/>
      <c r="L85" s="104"/>
      <c r="M85" s="104"/>
      <c r="N85" s="136"/>
      <c r="O85" s="104"/>
    </row>
    <row r="86" spans="1:19" ht="9.5" customHeight="1">
      <c r="I86" s="104"/>
      <c r="J86" s="104"/>
      <c r="K86" s="135"/>
      <c r="L86" s="104"/>
      <c r="M86" s="104"/>
      <c r="N86" s="136"/>
      <c r="O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3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222250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6</xdr:col>
                    <xdr:colOff>209550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13</xdr:col>
                    <xdr:colOff>0</xdr:colOff>
                    <xdr:row>2</xdr:row>
                    <xdr:rowOff>0</xdr:rowOff>
                  </from>
                  <to>
                    <xdr:col>14</xdr:col>
                    <xdr:colOff>177800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5" t="s">
        <v>138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6" t="s">
        <v>96</v>
      </c>
      <c r="D3" s="146"/>
      <c r="E3" s="146"/>
      <c r="F3" s="143" t="s">
        <v>97</v>
      </c>
      <c r="G3" s="143"/>
      <c r="H3" s="143"/>
      <c r="I3" s="144" t="s">
        <v>98</v>
      </c>
      <c r="J3" s="144"/>
      <c r="K3" s="144"/>
      <c r="L3" s="143" t="s">
        <v>99</v>
      </c>
      <c r="M3" s="143"/>
      <c r="N3" s="143"/>
      <c r="O3" s="144" t="s">
        <v>100</v>
      </c>
      <c r="P3" s="144"/>
      <c r="Q3" s="144"/>
      <c r="R3" s="143" t="s">
        <v>114</v>
      </c>
      <c r="S3" s="143"/>
      <c r="T3" s="143"/>
      <c r="U3" s="144" t="s">
        <v>115</v>
      </c>
      <c r="V3" s="144"/>
      <c r="W3" s="144"/>
      <c r="X3" s="143" t="s">
        <v>116</v>
      </c>
      <c r="Y3" s="143"/>
      <c r="Z3" s="143"/>
      <c r="AA3" s="144" t="s">
        <v>117</v>
      </c>
      <c r="AB3" s="144"/>
      <c r="AC3" s="144"/>
      <c r="AD3" s="143" t="s">
        <v>122</v>
      </c>
      <c r="AE3" s="143"/>
      <c r="AF3" s="143"/>
      <c r="AG3" s="144" t="s">
        <v>125</v>
      </c>
      <c r="AH3" s="144"/>
      <c r="AI3" s="144"/>
      <c r="AJ3" s="143" t="s">
        <v>123</v>
      </c>
      <c r="AK3" s="143"/>
      <c r="AL3" s="143"/>
      <c r="AM3" s="144" t="s">
        <v>124</v>
      </c>
      <c r="AN3" s="144"/>
      <c r="AO3" s="144"/>
      <c r="AP3" s="143" t="s">
        <v>128</v>
      </c>
      <c r="AQ3" s="143"/>
      <c r="AR3" s="143"/>
      <c r="AS3" s="144" t="s">
        <v>140</v>
      </c>
      <c r="AT3" s="144"/>
      <c r="AU3" s="144"/>
      <c r="AV3" s="143" t="s">
        <v>130</v>
      </c>
      <c r="AW3" s="143"/>
      <c r="AX3" s="143"/>
      <c r="AY3" s="144" t="s">
        <v>131</v>
      </c>
      <c r="AZ3" s="144"/>
      <c r="BA3" s="144"/>
      <c r="BB3" s="35"/>
      <c r="BC3" s="144" t="s">
        <v>96</v>
      </c>
      <c r="BD3" s="144"/>
      <c r="BE3" s="144"/>
      <c r="BF3" s="143" t="s">
        <v>97</v>
      </c>
      <c r="BG3" s="143"/>
      <c r="BH3" s="143"/>
      <c r="BI3" s="144" t="s">
        <v>98</v>
      </c>
      <c r="BJ3" s="144"/>
      <c r="BK3" s="144"/>
      <c r="BL3" s="143" t="s">
        <v>99</v>
      </c>
      <c r="BM3" s="143"/>
      <c r="BN3" s="143"/>
      <c r="BO3" s="144" t="s">
        <v>100</v>
      </c>
      <c r="BP3" s="144"/>
      <c r="BQ3" s="144"/>
      <c r="BR3" s="143" t="s">
        <v>114</v>
      </c>
      <c r="BS3" s="143"/>
      <c r="BT3" s="143"/>
      <c r="BU3" s="144" t="s">
        <v>115</v>
      </c>
      <c r="BV3" s="144"/>
      <c r="BW3" s="144"/>
      <c r="BX3" s="143" t="s">
        <v>116</v>
      </c>
      <c r="BY3" s="143"/>
      <c r="BZ3" s="143"/>
      <c r="CA3" s="144" t="s">
        <v>117</v>
      </c>
      <c r="CB3" s="144"/>
      <c r="CC3" s="144"/>
      <c r="CD3" s="143" t="s">
        <v>122</v>
      </c>
      <c r="CE3" s="143"/>
      <c r="CF3" s="143"/>
      <c r="CG3" s="144" t="s">
        <v>125</v>
      </c>
      <c r="CH3" s="144"/>
      <c r="CI3" s="144"/>
      <c r="CJ3" s="143" t="s">
        <v>123</v>
      </c>
      <c r="CK3" s="143"/>
      <c r="CL3" s="143"/>
      <c r="CM3" s="144" t="s">
        <v>124</v>
      </c>
      <c r="CN3" s="144"/>
      <c r="CO3" s="144"/>
      <c r="CP3" s="143" t="s">
        <v>128</v>
      </c>
      <c r="CQ3" s="143"/>
      <c r="CR3" s="143"/>
      <c r="CS3" s="144" t="s">
        <v>129</v>
      </c>
      <c r="CT3" s="144"/>
      <c r="CU3" s="144"/>
      <c r="CV3" s="143" t="s">
        <v>130</v>
      </c>
      <c r="CW3" s="143"/>
      <c r="CX3" s="143"/>
      <c r="CY3" s="144" t="s">
        <v>131</v>
      </c>
      <c r="CZ3" s="144"/>
      <c r="DA3" s="144"/>
      <c r="DB3" s="35"/>
      <c r="DC3" s="147" t="s">
        <v>87</v>
      </c>
      <c r="DD3" s="147"/>
      <c r="DE3" s="147"/>
      <c r="DF3" s="147"/>
      <c r="DG3" s="147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>
        <v>2024</v>
      </c>
      <c r="DR4" s="131">
        <v>2025</v>
      </c>
      <c r="DS4" s="131">
        <v>2026</v>
      </c>
      <c r="DT4" s="131">
        <v>2027</v>
      </c>
      <c r="DU4" s="131">
        <v>2028</v>
      </c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>
        <v>9</v>
      </c>
      <c r="AT5" s="41">
        <v>30</v>
      </c>
      <c r="AU5" s="41">
        <v>39</v>
      </c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303.81285128360929</v>
      </c>
      <c r="CK5" s="42">
        <f>AK5/$DN5*100000*2</f>
        <v>334.19413641197025</v>
      </c>
      <c r="CL5" s="42">
        <f>AL5/$DN5*100000*2</f>
        <v>638.00698769557948</v>
      </c>
      <c r="CM5" s="42">
        <f>AM5/$DO5*100000*2</f>
        <v>90.810284873730652</v>
      </c>
      <c r="CN5" s="42">
        <f t="shared" ref="CN5" si="10">AN5/$DO5*100000*2</f>
        <v>438.91637688969814</v>
      </c>
      <c r="CO5" s="42">
        <f>AO5/$DO5*100000</f>
        <v>264.86333088171438</v>
      </c>
      <c r="CP5" s="42">
        <f>AP5/$DP5*100000*2</f>
        <v>105.55900492444931</v>
      </c>
      <c r="CQ5" s="42">
        <f>AQ5/$DP5*100000*2</f>
        <v>467.47559323684698</v>
      </c>
      <c r="CR5" s="42">
        <f>AR5/$DP5*100000</f>
        <v>286.51729908064817</v>
      </c>
      <c r="CS5" s="42">
        <f>AS5/DQ5*100000*2</f>
        <v>135.22562322350751</v>
      </c>
      <c r="CT5" s="42">
        <f>AT5/DQ5*100000*2</f>
        <v>450.75207741169174</v>
      </c>
      <c r="CU5" s="42">
        <f>AU5/DQ5*100000</f>
        <v>292.98885031759966</v>
      </c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13166</v>
      </c>
      <c r="DO5" s="11">
        <v>13214.36224617695</v>
      </c>
      <c r="DP5" s="11">
        <v>13262.7244923539</v>
      </c>
      <c r="DQ5" s="11">
        <v>13311.086738530848</v>
      </c>
      <c r="DR5" s="11">
        <v>13359.448984707795</v>
      </c>
      <c r="DS5" s="11">
        <v>13407.811230884747</v>
      </c>
      <c r="DT5" s="11">
        <v>13463.65363168709</v>
      </c>
      <c r="DU5" s="11">
        <v>13519.496032489427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>
        <v>38</v>
      </c>
      <c r="AT6" s="41">
        <v>98</v>
      </c>
      <c r="AU6" s="41">
        <v>136</v>
      </c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439.67193709309208</v>
      </c>
      <c r="CK6" s="42">
        <f t="shared" ref="CK6:CK69" si="37">AK6/$DN6*100000*2</f>
        <v>1149.9112200896254</v>
      </c>
      <c r="CL6" s="42">
        <f t="shared" ref="CL6:CL19" si="38">AL6/$DN6*100000*2</f>
        <v>1589.5831571827175</v>
      </c>
      <c r="CM6" s="42">
        <f t="shared" ref="CM6:CM15" si="39">AM6/$DO6*100000*2</f>
        <v>303.90012168131994</v>
      </c>
      <c r="CN6" s="42">
        <f t="shared" ref="CN6:CN15" si="40">AN6/$DO6*100000*2</f>
        <v>1131.1837862582465</v>
      </c>
      <c r="CO6" s="42">
        <f t="shared" ref="CO6:CO69" si="41">AO6/$DO6*100000</f>
        <v>717.54195396978332</v>
      </c>
      <c r="CP6" s="42">
        <f t="shared" ref="CP6:CP69" si="42">AP6/$DP6*100000*2</f>
        <v>471.97662145910914</v>
      </c>
      <c r="CQ6" s="42">
        <f t="shared" ref="CQ6:CQ69" si="43">AQ6/$DP6*100000*2</f>
        <v>1399.0735564680738</v>
      </c>
      <c r="CR6" s="42">
        <f t="shared" ref="CR6:CR69" si="44">AR6/$DP6*100000</f>
        <v>935.52508896359143</v>
      </c>
      <c r="CS6" s="42">
        <f t="shared" ref="CS6:CS9" si="45">AS6/DQ6*100000*2</f>
        <v>639.51576170167721</v>
      </c>
      <c r="CT6" s="42">
        <f t="shared" ref="CT6:CT9" si="46">AT6/DQ6*100000*2</f>
        <v>1649.2774907043254</v>
      </c>
      <c r="CU6" s="42">
        <f t="shared" ref="CU6:CU9" si="47">AU6/DQ6*100000</f>
        <v>1144.3966262030015</v>
      </c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11827</v>
      </c>
      <c r="DO6" s="11">
        <v>11845.997231205727</v>
      </c>
      <c r="DP6" s="11">
        <v>11864.99446241146</v>
      </c>
      <c r="DQ6" s="11">
        <v>11883.991693617187</v>
      </c>
      <c r="DR6" s="11">
        <v>11902.988924822917</v>
      </c>
      <c r="DS6" s="11">
        <v>11921.986156028648</v>
      </c>
      <c r="DT6" s="11">
        <v>11946.065639437234</v>
      </c>
      <c r="DU6" s="11">
        <v>11970.145122845823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>
        <v>180</v>
      </c>
      <c r="AT7" s="41">
        <v>630</v>
      </c>
      <c r="AU7" s="41">
        <v>810</v>
      </c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202.63603044826613</v>
      </c>
      <c r="CK7" s="42">
        <f t="shared" si="37"/>
        <v>681.91429376938254</v>
      </c>
      <c r="CL7" s="42">
        <f t="shared" si="38"/>
        <v>884.55032421764861</v>
      </c>
      <c r="CM7" s="42">
        <f t="shared" si="39"/>
        <v>233.48766148770733</v>
      </c>
      <c r="CN7" s="42">
        <f t="shared" si="40"/>
        <v>676.24944919773009</v>
      </c>
      <c r="CO7" s="42">
        <f t="shared" si="41"/>
        <v>455.73332445933988</v>
      </c>
      <c r="CP7" s="42">
        <f t="shared" si="42"/>
        <v>292.09078209832359</v>
      </c>
      <c r="CQ7" s="42">
        <f t="shared" si="43"/>
        <v>928.91661516152897</v>
      </c>
      <c r="CR7" s="42">
        <f t="shared" si="44"/>
        <v>610.50369862992636</v>
      </c>
      <c r="CS7" s="42">
        <f t="shared" si="45"/>
        <v>300.2366705527046</v>
      </c>
      <c r="CT7" s="42">
        <f t="shared" si="46"/>
        <v>1050.828346934466</v>
      </c>
      <c r="CU7" s="42">
        <f t="shared" si="47"/>
        <v>675.53250874358537</v>
      </c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113504</v>
      </c>
      <c r="DO7" s="11">
        <v>115637.80213466012</v>
      </c>
      <c r="DP7" s="11">
        <v>117771.6042693202</v>
      </c>
      <c r="DQ7" s="11">
        <v>119905.40640398033</v>
      </c>
      <c r="DR7" s="11">
        <v>122039.20853864042</v>
      </c>
      <c r="DS7" s="11">
        <v>124173.01067330055</v>
      </c>
      <c r="DT7" s="11">
        <v>126259.58031852658</v>
      </c>
      <c r="DU7" s="11">
        <v>128346.14996375274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>
        <v>89</v>
      </c>
      <c r="AT8" s="41">
        <v>308</v>
      </c>
      <c r="AU8" s="41">
        <v>397</v>
      </c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160.16330376069718</v>
      </c>
      <c r="CK8" s="42">
        <f t="shared" si="37"/>
        <v>409.82963021119576</v>
      </c>
      <c r="CL8" s="42">
        <f t="shared" si="38"/>
        <v>569.99293397189297</v>
      </c>
      <c r="CM8" s="42">
        <f t="shared" si="39"/>
        <v>144.74666322308104</v>
      </c>
      <c r="CN8" s="42">
        <f t="shared" si="40"/>
        <v>328.40371978570005</v>
      </c>
      <c r="CO8" s="42">
        <f t="shared" si="41"/>
        <v>237.3533993711813</v>
      </c>
      <c r="CP8" s="42">
        <f t="shared" si="42"/>
        <v>160.45576468362222</v>
      </c>
      <c r="CQ8" s="42">
        <f t="shared" si="43"/>
        <v>408.85363116499889</v>
      </c>
      <c r="CR8" s="42">
        <f t="shared" si="44"/>
        <v>284.65469792431054</v>
      </c>
      <c r="CS8" s="42">
        <f t="shared" si="45"/>
        <v>136.12609575220026</v>
      </c>
      <c r="CT8" s="42">
        <f t="shared" si="46"/>
        <v>471.08806170424361</v>
      </c>
      <c r="CU8" s="42">
        <f t="shared" si="47"/>
        <v>303.60707872822189</v>
      </c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127370</v>
      </c>
      <c r="DO8" s="11">
        <v>128500.37151691712</v>
      </c>
      <c r="DP8" s="11">
        <v>129630.74303383421</v>
      </c>
      <c r="DQ8" s="11">
        <v>130761.11455075131</v>
      </c>
      <c r="DR8" s="11">
        <v>131891.48606766845</v>
      </c>
      <c r="DS8" s="11">
        <v>133021.85758458558</v>
      </c>
      <c r="DT8" s="11">
        <v>134591.98415513252</v>
      </c>
      <c r="DU8" s="11">
        <v>136162.11072567946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>
        <v>108</v>
      </c>
      <c r="AT9" s="41">
        <v>279</v>
      </c>
      <c r="AU9" s="41">
        <v>387</v>
      </c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580.20897357098954</v>
      </c>
      <c r="CK9" s="42">
        <f t="shared" si="37"/>
        <v>1091.5795943454209</v>
      </c>
      <c r="CL9" s="42">
        <f t="shared" si="38"/>
        <v>1671.7885679164106</v>
      </c>
      <c r="CM9" s="42">
        <f t="shared" si="39"/>
        <v>487.93122677081556</v>
      </c>
      <c r="CN9" s="42">
        <f t="shared" si="40"/>
        <v>1086.9755051825098</v>
      </c>
      <c r="CO9" s="42">
        <f t="shared" si="41"/>
        <v>789.86886709929047</v>
      </c>
      <c r="CP9" s="42">
        <f t="shared" si="42"/>
        <v>484.28962161787467</v>
      </c>
      <c r="CQ9" s="42">
        <f t="shared" si="43"/>
        <v>1196.480241644161</v>
      </c>
      <c r="CR9" s="42">
        <f t="shared" si="44"/>
        <v>840.38493163101793</v>
      </c>
      <c r="CS9" s="42">
        <f t="shared" si="45"/>
        <v>504.10953225381365</v>
      </c>
      <c r="CT9" s="42">
        <f t="shared" si="46"/>
        <v>1302.2829583223522</v>
      </c>
      <c r="CU9" s="42">
        <f t="shared" si="47"/>
        <v>903.19624528808288</v>
      </c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40675</v>
      </c>
      <c r="DO9" s="11">
        <v>41399.276971236097</v>
      </c>
      <c r="DP9" s="11">
        <v>42123.553942472208</v>
      </c>
      <c r="DQ9" s="11">
        <v>42847.83091370832</v>
      </c>
      <c r="DR9" s="11">
        <v>43572.107884944424</v>
      </c>
      <c r="DS9" s="11">
        <v>44296.384856180521</v>
      </c>
      <c r="DT9" s="11">
        <v>44960.665128265362</v>
      </c>
      <c r="DU9" s="11">
        <v>45624.945400350203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>
        <v>134</v>
      </c>
      <c r="AT10" s="41">
        <v>334</v>
      </c>
      <c r="AU10" s="41">
        <v>468</v>
      </c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388.76739907667741</v>
      </c>
      <c r="CK10" s="42">
        <f t="shared" si="37"/>
        <v>899.02461036481645</v>
      </c>
      <c r="CL10" s="42">
        <f t="shared" si="38"/>
        <v>1287.792009441494</v>
      </c>
      <c r="CM10" s="42">
        <f t="shared" si="39"/>
        <v>288.02135453357766</v>
      </c>
      <c r="CN10" s="42">
        <f t="shared" si="40"/>
        <v>948.77622669884408</v>
      </c>
      <c r="CO10" s="42">
        <f t="shared" si="41"/>
        <v>621.7872771401353</v>
      </c>
      <c r="CP10" s="42">
        <f t="shared" si="42"/>
        <v>413.71000086443632</v>
      </c>
      <c r="CQ10" s="42">
        <f t="shared" si="43"/>
        <v>1105.433122309774</v>
      </c>
      <c r="CR10" s="42">
        <f t="shared" si="44"/>
        <v>759.57156158710518</v>
      </c>
      <c r="CS10" s="42">
        <f t="shared" ref="CS10:CS73" si="48">AS10/DQ10*100000*2</f>
        <v>433.4170777947229</v>
      </c>
      <c r="CT10" s="42">
        <f t="shared" ref="CT10:CT73" si="49">AT10/DQ10*100000*2</f>
        <v>1080.3082386823689</v>
      </c>
      <c r="CU10" s="42">
        <f t="shared" ref="CU10:CU73" si="50">AU10/DQ10*100000</f>
        <v>756.86265823854592</v>
      </c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57618</v>
      </c>
      <c r="DO10" s="11">
        <v>59023.401329147397</v>
      </c>
      <c r="DP10" s="11">
        <v>60428.802658294808</v>
      </c>
      <c r="DQ10" s="11">
        <v>61834.203987442197</v>
      </c>
      <c r="DR10" s="11">
        <v>63239.605316589616</v>
      </c>
      <c r="DS10" s="11">
        <v>64645.006645737034</v>
      </c>
      <c r="DT10" s="11">
        <v>66101.175596520698</v>
      </c>
      <c r="DU10" s="11">
        <v>67557.344547304368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>
        <v>66</v>
      </c>
      <c r="AT11" s="41">
        <v>174</v>
      </c>
      <c r="AU11" s="41">
        <v>240</v>
      </c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130.95145023844893</v>
      </c>
      <c r="CK11" s="42">
        <f t="shared" si="37"/>
        <v>349.85536705496054</v>
      </c>
      <c r="CL11" s="42">
        <f t="shared" si="38"/>
        <v>480.80681729340944</v>
      </c>
      <c r="CM11" s="42">
        <f t="shared" si="39"/>
        <v>166.72467194175903</v>
      </c>
      <c r="CN11" s="42">
        <f t="shared" si="40"/>
        <v>356.71325159632164</v>
      </c>
      <c r="CO11" s="42">
        <f t="shared" si="41"/>
        <v>262.68829125707384</v>
      </c>
      <c r="CP11" s="42">
        <f t="shared" si="42"/>
        <v>148.07665075963357</v>
      </c>
      <c r="CQ11" s="42">
        <f t="shared" si="43"/>
        <v>336.53784263553086</v>
      </c>
      <c r="CR11" s="42">
        <f t="shared" si="44"/>
        <v>242.30724669758223</v>
      </c>
      <c r="CS11" s="42">
        <f t="shared" si="48"/>
        <v>125.91060206120642</v>
      </c>
      <c r="CT11" s="42">
        <f t="shared" si="49"/>
        <v>331.94613270681691</v>
      </c>
      <c r="CU11" s="42">
        <f t="shared" si="50"/>
        <v>228.92836738401166</v>
      </c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102328</v>
      </c>
      <c r="DO11" s="11">
        <v>103164.09562952013</v>
      </c>
      <c r="DP11" s="11">
        <v>104000.19125904025</v>
      </c>
      <c r="DQ11" s="11">
        <v>104836.2868885604</v>
      </c>
      <c r="DR11" s="11">
        <v>105672.38251808049</v>
      </c>
      <c r="DS11" s="11">
        <v>106508.47814760062</v>
      </c>
      <c r="DT11" s="11">
        <v>107306.35430111834</v>
      </c>
      <c r="DU11" s="11">
        <v>108104.2304546361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>
        <v>34</v>
      </c>
      <c r="AT12" s="41">
        <v>84</v>
      </c>
      <c r="AU12" s="41">
        <v>118</v>
      </c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374.06483790523691</v>
      </c>
      <c r="CK12" s="42">
        <f t="shared" si="37"/>
        <v>1191.4657799944582</v>
      </c>
      <c r="CL12" s="42">
        <f t="shared" si="38"/>
        <v>1565.5306178996952</v>
      </c>
      <c r="CM12" s="42">
        <f t="shared" si="39"/>
        <v>497.19845268857631</v>
      </c>
      <c r="CN12" s="42">
        <f t="shared" si="40"/>
        <v>994.39690537715262</v>
      </c>
      <c r="CO12" s="42">
        <f t="shared" si="41"/>
        <v>745.79767903286449</v>
      </c>
      <c r="CP12" s="42">
        <f t="shared" si="42"/>
        <v>344.20378482615814</v>
      </c>
      <c r="CQ12" s="42">
        <f t="shared" si="43"/>
        <v>1115.2202628367522</v>
      </c>
      <c r="CR12" s="42">
        <f t="shared" si="44"/>
        <v>729.71202383145533</v>
      </c>
      <c r="CS12" s="42">
        <f t="shared" si="48"/>
        <v>466.66701869802017</v>
      </c>
      <c r="CT12" s="42">
        <f t="shared" si="49"/>
        <v>1152.9420461951086</v>
      </c>
      <c r="CU12" s="42">
        <f t="shared" si="50"/>
        <v>809.80453244656439</v>
      </c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14436</v>
      </c>
      <c r="DO12" s="11">
        <v>14481.13919314582</v>
      </c>
      <c r="DP12" s="11">
        <v>14526.278386291642</v>
      </c>
      <c r="DQ12" s="11">
        <v>14571.417579437459</v>
      </c>
      <c r="DR12" s="11">
        <v>14616.556772583277</v>
      </c>
      <c r="DS12" s="11">
        <v>14661.695965729101</v>
      </c>
      <c r="DT12" s="11">
        <v>14707.766039070466</v>
      </c>
      <c r="DU12" s="11">
        <v>14753.836112411826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>
        <v>102</v>
      </c>
      <c r="AT13" s="41">
        <v>210</v>
      </c>
      <c r="AU13" s="41">
        <v>312</v>
      </c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140.17398064656723</v>
      </c>
      <c r="CK13" s="42">
        <f t="shared" si="37"/>
        <v>245.00998297887375</v>
      </c>
      <c r="CL13" s="42">
        <f t="shared" si="38"/>
        <v>385.18396362544098</v>
      </c>
      <c r="CM13" s="42">
        <f t="shared" si="39"/>
        <v>110.50715394303056</v>
      </c>
      <c r="CN13" s="42">
        <f t="shared" si="40"/>
        <v>238.4628058770659</v>
      </c>
      <c r="CO13" s="42">
        <f t="shared" si="41"/>
        <v>174.48497991004822</v>
      </c>
      <c r="CP13" s="42">
        <f t="shared" si="42"/>
        <v>110.29402888954682</v>
      </c>
      <c r="CQ13" s="42">
        <f t="shared" si="43"/>
        <v>251.60825340427868</v>
      </c>
      <c r="CR13" s="42">
        <f t="shared" si="44"/>
        <v>180.95114114691276</v>
      </c>
      <c r="CS13" s="42">
        <f t="shared" si="48"/>
        <v>115.76063438564175</v>
      </c>
      <c r="CT13" s="42">
        <f t="shared" si="49"/>
        <v>238.33071785279185</v>
      </c>
      <c r="CU13" s="42">
        <f t="shared" si="50"/>
        <v>177.04567611921681</v>
      </c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169789</v>
      </c>
      <c r="DO13" s="11">
        <v>171934.57004417124</v>
      </c>
      <c r="DP13" s="11">
        <v>174080.14008834245</v>
      </c>
      <c r="DQ13" s="11">
        <v>176225.71013251369</v>
      </c>
      <c r="DR13" s="11">
        <v>178371.28017668487</v>
      </c>
      <c r="DS13" s="11">
        <v>180516.85022085608</v>
      </c>
      <c r="DT13" s="11">
        <v>182058.79616694493</v>
      </c>
      <c r="DU13" s="11">
        <v>183600.74211303375</v>
      </c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>
        <v>249</v>
      </c>
      <c r="AT14" s="41">
        <v>720</v>
      </c>
      <c r="AU14" s="41">
        <v>969</v>
      </c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245.12920139754158</v>
      </c>
      <c r="CK14" s="42">
        <f t="shared" si="37"/>
        <v>760.81594458656059</v>
      </c>
      <c r="CL14" s="42">
        <f t="shared" si="38"/>
        <v>1005.9451459841022</v>
      </c>
      <c r="CM14" s="42">
        <f t="shared" si="39"/>
        <v>220.23111850743607</v>
      </c>
      <c r="CN14" s="42">
        <f t="shared" si="40"/>
        <v>745.55305256187069</v>
      </c>
      <c r="CO14" s="42">
        <f t="shared" si="41"/>
        <v>482.89208553465335</v>
      </c>
      <c r="CP14" s="42">
        <f t="shared" si="42"/>
        <v>229.78508600371285</v>
      </c>
      <c r="CQ14" s="42">
        <f t="shared" si="43"/>
        <v>763.60895392500208</v>
      </c>
      <c r="CR14" s="42">
        <f t="shared" si="44"/>
        <v>496.69701996435742</v>
      </c>
      <c r="CS14" s="42">
        <f t="shared" si="48"/>
        <v>248.18160004766023</v>
      </c>
      <c r="CT14" s="42">
        <f t="shared" si="49"/>
        <v>717.63354230648736</v>
      </c>
      <c r="CU14" s="42">
        <f t="shared" si="50"/>
        <v>482.90757117707381</v>
      </c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196631</v>
      </c>
      <c r="DO14" s="11">
        <v>197973.83900825921</v>
      </c>
      <c r="DP14" s="11">
        <v>199316.6780165183</v>
      </c>
      <c r="DQ14" s="11">
        <v>200659.51702477751</v>
      </c>
      <c r="DR14" s="11">
        <v>202002.35603303669</v>
      </c>
      <c r="DS14" s="11">
        <v>203345.19504129581</v>
      </c>
      <c r="DT14" s="11">
        <v>205175.20340111913</v>
      </c>
      <c r="DU14" s="11">
        <v>207005.21176094242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>
        <v>6</v>
      </c>
      <c r="AT15" s="41">
        <v>10</v>
      </c>
      <c r="AU15" s="41">
        <v>16</v>
      </c>
      <c r="AV15" s="41"/>
      <c r="AW15" s="41"/>
      <c r="AX15" s="41"/>
      <c r="AY15" s="41"/>
      <c r="AZ15" s="41"/>
      <c r="BA15" s="41"/>
      <c r="BC15" s="42"/>
      <c r="BD15" s="42">
        <f t="shared" ref="BD15:BD46" si="51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260.92628832354859</v>
      </c>
      <c r="CK15" s="42">
        <f t="shared" si="37"/>
        <v>619.69993476842785</v>
      </c>
      <c r="CL15" s="42">
        <f t="shared" si="38"/>
        <v>880.6262230919765</v>
      </c>
      <c r="CM15" s="42">
        <f t="shared" si="39"/>
        <v>327.45297656638814</v>
      </c>
      <c r="CN15" s="42">
        <f t="shared" si="40"/>
        <v>458.43416719294345</v>
      </c>
      <c r="CO15" s="42">
        <f t="shared" si="41"/>
        <v>392.9435718796658</v>
      </c>
      <c r="CP15" s="42">
        <f t="shared" si="42"/>
        <v>230.13089336635963</v>
      </c>
      <c r="CQ15" s="42">
        <f t="shared" si="43"/>
        <v>394.5101029137594</v>
      </c>
      <c r="CR15" s="42">
        <f t="shared" si="44"/>
        <v>312.3204981400595</v>
      </c>
      <c r="CS15" s="42">
        <f t="shared" si="48"/>
        <v>198.04458719221901</v>
      </c>
      <c r="CT15" s="42">
        <f t="shared" si="49"/>
        <v>330.07431198703171</v>
      </c>
      <c r="CU15" s="42">
        <f t="shared" si="50"/>
        <v>264.05944958962533</v>
      </c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6132</v>
      </c>
      <c r="DO15" s="11">
        <v>6107.7471976942552</v>
      </c>
      <c r="DP15" s="11">
        <v>6083.4943953885113</v>
      </c>
      <c r="DQ15" s="11">
        <v>6059.2415930827665</v>
      </c>
      <c r="DR15" s="11">
        <v>6034.9887907770226</v>
      </c>
      <c r="DS15" s="11">
        <v>6010.7359884712778</v>
      </c>
      <c r="DT15" s="11">
        <v>5984.7619587499275</v>
      </c>
      <c r="DU15" s="11">
        <v>5958.7879290285764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>
        <v>63</v>
      </c>
      <c r="AT16" s="41">
        <v>202</v>
      </c>
      <c r="AU16" s="41">
        <v>265</v>
      </c>
      <c r="AV16" s="41"/>
      <c r="AW16" s="41"/>
      <c r="AX16" s="41"/>
      <c r="AY16" s="41"/>
      <c r="AZ16" s="41"/>
      <c r="BA16" s="41"/>
      <c r="BC16" s="42">
        <f t="shared" ref="BC16:BC32" si="52">C16/$DC16*100000*2</f>
        <v>102.73880011896071</v>
      </c>
      <c r="BD16" s="42">
        <f t="shared" si="51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274.9247847287063</v>
      </c>
      <c r="CK16" s="42">
        <f t="shared" si="37"/>
        <v>876.64695507832755</v>
      </c>
      <c r="CL16" s="42">
        <f t="shared" si="38"/>
        <v>1151.571739807034</v>
      </c>
      <c r="CM16" s="42">
        <f t="shared" ref="CM16:CM79" si="53">AM16/$DO16*100000*2</f>
        <v>279.15151466773705</v>
      </c>
      <c r="CN16" s="42">
        <f t="shared" ref="CN16:CN79" si="54">AN16/$DO16*100000*2</f>
        <v>641.0145892370258</v>
      </c>
      <c r="CO16" s="42">
        <f t="shared" si="41"/>
        <v>460.08305195238148</v>
      </c>
      <c r="CP16" s="42">
        <f t="shared" si="42"/>
        <v>221.52767830503467</v>
      </c>
      <c r="CQ16" s="42">
        <f t="shared" si="43"/>
        <v>829.44084202582758</v>
      </c>
      <c r="CR16" s="42">
        <f t="shared" si="44"/>
        <v>525.48426016543112</v>
      </c>
      <c r="CS16" s="42">
        <f t="shared" si="48"/>
        <v>323.45842927647612</v>
      </c>
      <c r="CT16" s="42">
        <f t="shared" si="49"/>
        <v>1037.1206779975901</v>
      </c>
      <c r="CU16" s="42">
        <f t="shared" si="50"/>
        <v>680.28955363703312</v>
      </c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38556</v>
      </c>
      <c r="DO16" s="11">
        <v>38688.6670231928</v>
      </c>
      <c r="DP16" s="11">
        <v>38821.3340463856</v>
      </c>
      <c r="DQ16" s="11">
        <v>38954.0010695784</v>
      </c>
      <c r="DR16" s="11">
        <v>39086.668092771215</v>
      </c>
      <c r="DS16" s="11">
        <v>39219.335115964001</v>
      </c>
      <c r="DT16" s="11">
        <v>39381.484246603977</v>
      </c>
      <c r="DU16" s="11">
        <v>39543.633377243932</v>
      </c>
    </row>
    <row r="17" spans="1:125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>
        <v>176</v>
      </c>
      <c r="AT17" s="41">
        <v>601</v>
      </c>
      <c r="AU17" s="41">
        <v>777</v>
      </c>
      <c r="AV17" s="41"/>
      <c r="AW17" s="41"/>
      <c r="AX17" s="41"/>
      <c r="AY17" s="41"/>
      <c r="AZ17" s="41"/>
      <c r="BA17" s="41"/>
      <c r="BC17" s="42">
        <f t="shared" si="52"/>
        <v>195.25801952580196</v>
      </c>
      <c r="BD17" s="42">
        <f t="shared" si="51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250.89276007125355</v>
      </c>
      <c r="CK17" s="42">
        <f t="shared" si="37"/>
        <v>756.02351701471071</v>
      </c>
      <c r="CL17" s="42">
        <f t="shared" si="38"/>
        <v>1006.9162770859643</v>
      </c>
      <c r="CM17" s="42">
        <f t="shared" si="53"/>
        <v>228.22995899788845</v>
      </c>
      <c r="CN17" s="42">
        <f t="shared" si="54"/>
        <v>686.30852918513983</v>
      </c>
      <c r="CO17" s="42">
        <f t="shared" si="41"/>
        <v>457.26924409151411</v>
      </c>
      <c r="CP17" s="42">
        <f t="shared" si="42"/>
        <v>211.68803562655918</v>
      </c>
      <c r="CQ17" s="42">
        <f t="shared" si="43"/>
        <v>788.73394014932796</v>
      </c>
      <c r="CR17" s="42">
        <f t="shared" si="44"/>
        <v>500.21098788794365</v>
      </c>
      <c r="CS17" s="42">
        <f t="shared" si="48"/>
        <v>267.61392283502283</v>
      </c>
      <c r="CT17" s="42">
        <f t="shared" si="49"/>
        <v>913.84072513550404</v>
      </c>
      <c r="CU17" s="42">
        <f t="shared" si="50"/>
        <v>590.72732398526341</v>
      </c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119573</v>
      </c>
      <c r="DO17" s="11">
        <v>123559.58930116138</v>
      </c>
      <c r="DP17" s="11">
        <v>127546.17860232283</v>
      </c>
      <c r="DQ17" s="11">
        <v>131532.76790348426</v>
      </c>
      <c r="DR17" s="11">
        <v>135519.35720464567</v>
      </c>
      <c r="DS17" s="11">
        <v>139505.94650580708</v>
      </c>
      <c r="DT17" s="11">
        <v>143733.6257379642</v>
      </c>
      <c r="DU17" s="11">
        <v>147961.3049701213</v>
      </c>
    </row>
    <row r="18" spans="1:125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>
        <v>682</v>
      </c>
      <c r="AT18" s="41">
        <v>1972</v>
      </c>
      <c r="AU18" s="41">
        <v>2654</v>
      </c>
      <c r="AV18" s="41"/>
      <c r="AW18" s="41"/>
      <c r="AX18" s="41"/>
      <c r="AY18" s="41"/>
      <c r="AZ18" s="41"/>
      <c r="BA18" s="41"/>
      <c r="BC18" s="42">
        <f t="shared" si="52"/>
        <v>188.81581017717218</v>
      </c>
      <c r="BD18" s="42">
        <f t="shared" si="51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225.13380849555415</v>
      </c>
      <c r="CK18" s="42">
        <f t="shared" si="37"/>
        <v>739.80268320534265</v>
      </c>
      <c r="CL18" s="42">
        <f t="shared" si="38"/>
        <v>964.9364917008968</v>
      </c>
      <c r="CM18" s="42">
        <f t="shared" si="53"/>
        <v>251.84581639280083</v>
      </c>
      <c r="CN18" s="42">
        <f t="shared" si="54"/>
        <v>811.67807908263092</v>
      </c>
      <c r="CO18" s="42">
        <f t="shared" si="41"/>
        <v>533.33598409017088</v>
      </c>
      <c r="CP18" s="42">
        <f t="shared" si="42"/>
        <v>280.54046286118682</v>
      </c>
      <c r="CQ18" s="42">
        <f t="shared" si="43"/>
        <v>831.43843167389855</v>
      </c>
      <c r="CR18" s="42">
        <f t="shared" si="44"/>
        <v>555.98944726754269</v>
      </c>
      <c r="CS18" s="42">
        <f t="shared" si="48"/>
        <v>337.25577264424294</v>
      </c>
      <c r="CT18" s="42">
        <f t="shared" si="49"/>
        <v>975.17358307103677</v>
      </c>
      <c r="CU18" s="42">
        <f t="shared" si="50"/>
        <v>656.2146778576398</v>
      </c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369558</v>
      </c>
      <c r="DO18" s="11">
        <v>381185.60544309375</v>
      </c>
      <c r="DP18" s="11">
        <v>392813.21088618739</v>
      </c>
      <c r="DQ18" s="11">
        <v>404440.81632928096</v>
      </c>
      <c r="DR18" s="11">
        <v>416068.4217723746</v>
      </c>
      <c r="DS18" s="11">
        <v>427696.02721546835</v>
      </c>
      <c r="DT18" s="11">
        <v>438507.27635523549</v>
      </c>
      <c r="DU18" s="11">
        <v>449318.52549500251</v>
      </c>
    </row>
    <row r="19" spans="1:125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>
        <v>40</v>
      </c>
      <c r="AT19" s="41">
        <v>70</v>
      </c>
      <c r="AU19" s="41">
        <v>110</v>
      </c>
      <c r="AV19" s="41"/>
      <c r="AW19" s="41"/>
      <c r="AX19" s="41"/>
      <c r="AY19" s="41"/>
      <c r="AZ19" s="41"/>
      <c r="BA19" s="41"/>
      <c r="BC19" s="42">
        <f t="shared" si="52"/>
        <v>267.92750197005518</v>
      </c>
      <c r="BD19" s="42">
        <f t="shared" si="51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537.79504033462797</v>
      </c>
      <c r="CK19" s="42">
        <f t="shared" si="37"/>
        <v>1314.6100985957573</v>
      </c>
      <c r="CL19" s="42">
        <f t="shared" si="38"/>
        <v>1852.4051389303852</v>
      </c>
      <c r="CM19" s="42">
        <f t="shared" si="53"/>
        <v>267.47963177840336</v>
      </c>
      <c r="CN19" s="42">
        <f t="shared" si="54"/>
        <v>1203.6583430028149</v>
      </c>
      <c r="CO19" s="42">
        <f t="shared" si="41"/>
        <v>735.56898739060921</v>
      </c>
      <c r="CP19" s="42">
        <f t="shared" si="42"/>
        <v>399.11492688097456</v>
      </c>
      <c r="CQ19" s="42">
        <f t="shared" si="43"/>
        <v>946.05019705119901</v>
      </c>
      <c r="CR19" s="42">
        <f t="shared" si="44"/>
        <v>672.5825619660867</v>
      </c>
      <c r="CS19" s="42">
        <f t="shared" si="48"/>
        <v>588.19610166836105</v>
      </c>
      <c r="CT19" s="42">
        <f t="shared" si="49"/>
        <v>1029.3431779196319</v>
      </c>
      <c r="CU19" s="42">
        <f t="shared" si="50"/>
        <v>808.76963979399659</v>
      </c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13388</v>
      </c>
      <c r="DO19" s="11">
        <v>13458.968729934781</v>
      </c>
      <c r="DP19" s="11">
        <v>13529.937459869565</v>
      </c>
      <c r="DQ19" s="11">
        <v>13600.906189804347</v>
      </c>
      <c r="DR19" s="11">
        <v>13671.874919739126</v>
      </c>
      <c r="DS19" s="11">
        <v>13742.843649673909</v>
      </c>
      <c r="DT19" s="11">
        <v>13812.882004752557</v>
      </c>
      <c r="DU19" s="11">
        <v>13882.920359831207</v>
      </c>
    </row>
    <row r="20" spans="1:125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>
        <v>33</v>
      </c>
      <c r="AT20" s="41">
        <v>144</v>
      </c>
      <c r="AU20" s="41">
        <v>177</v>
      </c>
      <c r="AV20" s="41"/>
      <c r="AW20" s="41"/>
      <c r="AX20" s="41"/>
      <c r="AY20" s="41"/>
      <c r="AZ20" s="41"/>
      <c r="BA20" s="41"/>
      <c r="BC20" s="42">
        <f t="shared" si="52"/>
        <v>105.86084111250121</v>
      </c>
      <c r="BD20" s="42">
        <f t="shared" si="51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304.8097180510108</v>
      </c>
      <c r="CK20" s="42">
        <f t="shared" si="37"/>
        <v>914.42915415303241</v>
      </c>
      <c r="CL20" s="42">
        <f>AL20/$DN20*100000</f>
        <v>609.61943610202161</v>
      </c>
      <c r="CM20" s="42">
        <f t="shared" si="53"/>
        <v>160.76501390630492</v>
      </c>
      <c r="CN20" s="42">
        <f t="shared" si="54"/>
        <v>848.48201783883155</v>
      </c>
      <c r="CO20" s="42">
        <f t="shared" si="41"/>
        <v>504.62351587256825</v>
      </c>
      <c r="CP20" s="42">
        <f t="shared" si="42"/>
        <v>293.63527265504058</v>
      </c>
      <c r="CQ20" s="42">
        <f t="shared" si="43"/>
        <v>1085.5607049671198</v>
      </c>
      <c r="CR20" s="42">
        <f t="shared" si="44"/>
        <v>689.5979888110802</v>
      </c>
      <c r="CS20" s="42">
        <f t="shared" si="48"/>
        <v>292.5428753980292</v>
      </c>
      <c r="CT20" s="42">
        <f t="shared" si="49"/>
        <v>1276.550729009582</v>
      </c>
      <c r="CU20" s="42">
        <f t="shared" si="50"/>
        <v>784.54680220380544</v>
      </c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22309</v>
      </c>
      <c r="DO20" s="11">
        <v>22392.931848331798</v>
      </c>
      <c r="DP20" s="11">
        <v>22476.8636966636</v>
      </c>
      <c r="DQ20" s="11">
        <v>22560.795544995395</v>
      </c>
      <c r="DR20" s="11">
        <v>22644.727393327204</v>
      </c>
      <c r="DS20" s="11">
        <v>22728.659241658999</v>
      </c>
      <c r="DT20" s="11">
        <v>22846.733406047915</v>
      </c>
      <c r="DU20" s="11">
        <v>22964.807570436831</v>
      </c>
    </row>
    <row r="21" spans="1:125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>
        <v>22</v>
      </c>
      <c r="AT21" s="41">
        <v>60</v>
      </c>
      <c r="AU21" s="41">
        <v>82</v>
      </c>
      <c r="AV21" s="41"/>
      <c r="AW21" s="41"/>
      <c r="AX21" s="41"/>
      <c r="AY21" s="41"/>
      <c r="AZ21" s="41"/>
      <c r="BA21" s="41"/>
      <c r="BC21" s="42">
        <f t="shared" si="52"/>
        <v>132.3547106244736</v>
      </c>
      <c r="BD21" s="42">
        <f t="shared" si="51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149.71927635683093</v>
      </c>
      <c r="CK21" s="42">
        <f t="shared" si="37"/>
        <v>598.87710542732373</v>
      </c>
      <c r="CL21" s="42">
        <f t="shared" ref="CL21:CL84" si="55">AL21/$DN21*100000</f>
        <v>374.29819089207734</v>
      </c>
      <c r="CM21" s="42">
        <f t="shared" si="53"/>
        <v>162.66557786909107</v>
      </c>
      <c r="CN21" s="42">
        <f t="shared" si="54"/>
        <v>600.61136443972089</v>
      </c>
      <c r="CO21" s="42">
        <f t="shared" si="41"/>
        <v>381.63847115440598</v>
      </c>
      <c r="CP21" s="42">
        <f t="shared" si="42"/>
        <v>301.17784846783707</v>
      </c>
      <c r="CQ21" s="42">
        <f t="shared" si="43"/>
        <v>840.78816030604514</v>
      </c>
      <c r="CR21" s="42">
        <f t="shared" si="44"/>
        <v>570.98300438694105</v>
      </c>
      <c r="CS21" s="42">
        <f t="shared" si="48"/>
        <v>276.88383751367223</v>
      </c>
      <c r="CT21" s="42">
        <f t="shared" si="49"/>
        <v>755.13773867365137</v>
      </c>
      <c r="CU21" s="42">
        <f t="shared" si="50"/>
        <v>516.01078809366174</v>
      </c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16030</v>
      </c>
      <c r="DO21" s="11">
        <v>15983.713543208329</v>
      </c>
      <c r="DP21" s="11">
        <v>15937.427086416665</v>
      </c>
      <c r="DQ21" s="11">
        <v>15891.14062962499</v>
      </c>
      <c r="DR21" s="11">
        <v>15844.85417283332</v>
      </c>
      <c r="DS21" s="11">
        <v>15798.567716041649</v>
      </c>
      <c r="DT21" s="11">
        <v>15756.657159383149</v>
      </c>
      <c r="DU21" s="11">
        <v>15714.74660272465</v>
      </c>
    </row>
    <row r="22" spans="1:125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>
        <v>136</v>
      </c>
      <c r="AT22" s="41">
        <v>419</v>
      </c>
      <c r="AU22" s="41">
        <v>555</v>
      </c>
      <c r="AV22" s="41"/>
      <c r="AW22" s="41"/>
      <c r="AX22" s="41"/>
      <c r="AY22" s="41"/>
      <c r="AZ22" s="41"/>
      <c r="BA22" s="41"/>
      <c r="BC22" s="42">
        <f t="shared" si="52"/>
        <v>67.5823131454639</v>
      </c>
      <c r="BD22" s="42">
        <f t="shared" si="51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166.33842550699953</v>
      </c>
      <c r="CK22" s="42">
        <f t="shared" si="37"/>
        <v>556.23569489540637</v>
      </c>
      <c r="CL22" s="42">
        <f t="shared" si="55"/>
        <v>361.28706020120296</v>
      </c>
      <c r="CM22" s="42">
        <f t="shared" si="53"/>
        <v>164.7931328566786</v>
      </c>
      <c r="CN22" s="42">
        <f t="shared" si="54"/>
        <v>500.91880860403097</v>
      </c>
      <c r="CO22" s="42">
        <f t="shared" si="41"/>
        <v>334.81779374055333</v>
      </c>
      <c r="CP22" s="42">
        <f t="shared" si="42"/>
        <v>151.72752050790447</v>
      </c>
      <c r="CQ22" s="42">
        <f t="shared" si="43"/>
        <v>513.0447515479143</v>
      </c>
      <c r="CR22" s="42">
        <f t="shared" si="44"/>
        <v>332.38613602790934</v>
      </c>
      <c r="CS22" s="42">
        <f t="shared" si="48"/>
        <v>171.97232884338652</v>
      </c>
      <c r="CT22" s="42">
        <f t="shared" si="49"/>
        <v>529.82651312778648</v>
      </c>
      <c r="CU22" s="42">
        <f t="shared" si="50"/>
        <v>350.89942098558646</v>
      </c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150296</v>
      </c>
      <c r="DO22" s="11">
        <v>152918.99342624043</v>
      </c>
      <c r="DP22" s="11">
        <v>155541.98685248088</v>
      </c>
      <c r="DQ22" s="11">
        <v>158164.98027872128</v>
      </c>
      <c r="DR22" s="11">
        <v>160787.97370496177</v>
      </c>
      <c r="DS22" s="11">
        <v>163410.96713120217</v>
      </c>
      <c r="DT22" s="11">
        <v>166024.89888267082</v>
      </c>
      <c r="DU22" s="11">
        <v>168638.83063413951</v>
      </c>
    </row>
    <row r="23" spans="1:125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>
        <v>203</v>
      </c>
      <c r="AT23" s="41">
        <v>446</v>
      </c>
      <c r="AU23" s="41">
        <v>649</v>
      </c>
      <c r="AV23" s="41"/>
      <c r="AW23" s="41"/>
      <c r="AX23" s="41"/>
      <c r="AY23" s="41"/>
      <c r="AZ23" s="41"/>
      <c r="BA23" s="41"/>
      <c r="BC23" s="42">
        <f t="shared" si="52"/>
        <v>262.97252876262036</v>
      </c>
      <c r="BD23" s="42">
        <f t="shared" si="51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561.09082657755232</v>
      </c>
      <c r="CK23" s="42">
        <f t="shared" si="37"/>
        <v>1435.7324091837368</v>
      </c>
      <c r="CL23" s="42">
        <f t="shared" si="55"/>
        <v>998.41161788064449</v>
      </c>
      <c r="CM23" s="42">
        <f t="shared" si="53"/>
        <v>592.10609095352049</v>
      </c>
      <c r="CN23" s="42">
        <f t="shared" si="54"/>
        <v>1555.8097976089052</v>
      </c>
      <c r="CO23" s="42">
        <f t="shared" si="41"/>
        <v>1078.0414345636509</v>
      </c>
      <c r="CP23" s="42">
        <f t="shared" si="42"/>
        <v>666.95745191672006</v>
      </c>
      <c r="CQ23" s="42">
        <f t="shared" si="43"/>
        <v>1685.5833784804379</v>
      </c>
      <c r="CR23" s="42">
        <f t="shared" si="44"/>
        <v>1176.2704151985788</v>
      </c>
      <c r="CS23" s="42">
        <f t="shared" si="48"/>
        <v>812.33910425299121</v>
      </c>
      <c r="CT23" s="42">
        <f t="shared" si="49"/>
        <v>1784.7450270780007</v>
      </c>
      <c r="CU23" s="42">
        <f t="shared" si="50"/>
        <v>1298.542065665496</v>
      </c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48477</v>
      </c>
      <c r="DO23" s="11">
        <v>48977.709304254502</v>
      </c>
      <c r="DP23" s="11">
        <v>49478.418608509019</v>
      </c>
      <c r="DQ23" s="11">
        <v>49979.127912763528</v>
      </c>
      <c r="DR23" s="11">
        <v>50479.837217018037</v>
      </c>
      <c r="DS23" s="11">
        <v>50980.546521272547</v>
      </c>
      <c r="DT23" s="11">
        <v>51494.811646578077</v>
      </c>
      <c r="DU23" s="11">
        <v>52009.076771883592</v>
      </c>
    </row>
    <row r="24" spans="1:125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>
        <v>298</v>
      </c>
      <c r="AT24" s="41">
        <v>730</v>
      </c>
      <c r="AU24" s="41">
        <v>1028</v>
      </c>
      <c r="AV24" s="41"/>
      <c r="AW24" s="41"/>
      <c r="AX24" s="41"/>
      <c r="AY24" s="41"/>
      <c r="AZ24" s="41"/>
      <c r="BA24" s="41"/>
      <c r="BC24" s="42">
        <f t="shared" si="52"/>
        <v>199.13190933275254</v>
      </c>
      <c r="BD24" s="42">
        <f t="shared" si="51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311.02652956882349</v>
      </c>
      <c r="CK24" s="42">
        <f t="shared" si="37"/>
        <v>846.44662841561103</v>
      </c>
      <c r="CL24" s="42">
        <f t="shared" si="55"/>
        <v>578.73657899221723</v>
      </c>
      <c r="CM24" s="42">
        <f t="shared" si="53"/>
        <v>266.57261006026482</v>
      </c>
      <c r="CN24" s="42">
        <f t="shared" si="54"/>
        <v>846.26225415957072</v>
      </c>
      <c r="CO24" s="42">
        <f t="shared" si="41"/>
        <v>559.94352483558271</v>
      </c>
      <c r="CP24" s="42">
        <f t="shared" si="42"/>
        <v>351.59963669908564</v>
      </c>
      <c r="CQ24" s="42">
        <f t="shared" si="43"/>
        <v>993.16391402251691</v>
      </c>
      <c r="CR24" s="42">
        <f t="shared" si="44"/>
        <v>672.38177536080127</v>
      </c>
      <c r="CS24" s="42">
        <f t="shared" si="48"/>
        <v>414.60280088920388</v>
      </c>
      <c r="CT24" s="42">
        <f t="shared" si="49"/>
        <v>1015.6377337218751</v>
      </c>
      <c r="CU24" s="42">
        <f t="shared" si="50"/>
        <v>715.12026730553953</v>
      </c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140824</v>
      </c>
      <c r="DO24" s="11">
        <v>141800.01460560577</v>
      </c>
      <c r="DP24" s="11">
        <v>142776.02921121148</v>
      </c>
      <c r="DQ24" s="11">
        <v>143752.04381681728</v>
      </c>
      <c r="DR24" s="11">
        <v>144728.058422423</v>
      </c>
      <c r="DS24" s="11">
        <v>145704.07302802877</v>
      </c>
      <c r="DT24" s="11">
        <v>146714.07814809206</v>
      </c>
      <c r="DU24" s="11">
        <v>147724.08326815534</v>
      </c>
    </row>
    <row r="25" spans="1:125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>
        <v>19</v>
      </c>
      <c r="AT25" s="41">
        <v>49</v>
      </c>
      <c r="AU25" s="41">
        <v>68</v>
      </c>
      <c r="AV25" s="41"/>
      <c r="AW25" s="41"/>
      <c r="AX25" s="41"/>
      <c r="AY25" s="41"/>
      <c r="AZ25" s="41"/>
      <c r="BA25" s="41"/>
      <c r="BC25" s="42">
        <f t="shared" si="52"/>
        <v>148.23049842505094</v>
      </c>
      <c r="BD25" s="42">
        <f t="shared" si="51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339.14272256241168</v>
      </c>
      <c r="CK25" s="42">
        <f t="shared" si="37"/>
        <v>715.96796985398021</v>
      </c>
      <c r="CL25" s="42">
        <f t="shared" si="55"/>
        <v>527.55534620819594</v>
      </c>
      <c r="CM25" s="42">
        <f t="shared" si="53"/>
        <v>416.20005584802715</v>
      </c>
      <c r="CN25" s="42">
        <f t="shared" si="54"/>
        <v>851.3182960527829</v>
      </c>
      <c r="CO25" s="42">
        <f t="shared" si="41"/>
        <v>633.75917595040505</v>
      </c>
      <c r="CP25" s="42">
        <f t="shared" si="42"/>
        <v>246.94458116173789</v>
      </c>
      <c r="CQ25" s="42">
        <f t="shared" si="43"/>
        <v>1044.7655356842756</v>
      </c>
      <c r="CR25" s="42">
        <f t="shared" si="44"/>
        <v>645.85505842300688</v>
      </c>
      <c r="CS25" s="42">
        <f t="shared" si="48"/>
        <v>362.40463427267014</v>
      </c>
      <c r="CT25" s="42">
        <f t="shared" si="49"/>
        <v>934.62247786109674</v>
      </c>
      <c r="CU25" s="42">
        <f t="shared" si="50"/>
        <v>648.51355606688333</v>
      </c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10615</v>
      </c>
      <c r="DO25" s="11">
        <v>10571.839042728607</v>
      </c>
      <c r="DP25" s="11">
        <v>10528.678085457213</v>
      </c>
      <c r="DQ25" s="11">
        <v>10485.517128185818</v>
      </c>
      <c r="DR25" s="11">
        <v>10442.356170914423</v>
      </c>
      <c r="DS25" s="11">
        <v>10399.195213643032</v>
      </c>
      <c r="DT25" s="11">
        <v>10379.217788900703</v>
      </c>
      <c r="DU25" s="11">
        <v>10359.240364158379</v>
      </c>
    </row>
    <row r="26" spans="1:125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>
        <v>148</v>
      </c>
      <c r="AT26" s="41">
        <v>275</v>
      </c>
      <c r="AU26" s="41">
        <v>423</v>
      </c>
      <c r="AV26" s="41"/>
      <c r="AW26" s="41"/>
      <c r="AX26" s="41"/>
      <c r="AY26" s="41"/>
      <c r="AZ26" s="41"/>
      <c r="BA26" s="41"/>
      <c r="BC26" s="42">
        <f t="shared" si="52"/>
        <v>71.561053261869645</v>
      </c>
      <c r="BD26" s="42">
        <f t="shared" si="51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203.13599490168482</v>
      </c>
      <c r="CK26" s="42">
        <f t="shared" si="37"/>
        <v>371.75214753249514</v>
      </c>
      <c r="CL26" s="42">
        <f t="shared" si="55"/>
        <v>287.44407121708997</v>
      </c>
      <c r="CM26" s="42">
        <f t="shared" si="53"/>
        <v>181.17407167772393</v>
      </c>
      <c r="CN26" s="42">
        <f t="shared" si="54"/>
        <v>345.28102066116952</v>
      </c>
      <c r="CO26" s="42">
        <f t="shared" si="41"/>
        <v>263.88397396538051</v>
      </c>
      <c r="CP26" s="42">
        <f t="shared" si="42"/>
        <v>194.75289119042264</v>
      </c>
      <c r="CQ26" s="42">
        <f t="shared" si="43"/>
        <v>331.07991502371846</v>
      </c>
      <c r="CR26" s="42">
        <f t="shared" si="44"/>
        <v>262.91640310707055</v>
      </c>
      <c r="CS26" s="42">
        <f t="shared" si="48"/>
        <v>190.0566492492662</v>
      </c>
      <c r="CT26" s="42">
        <f t="shared" si="49"/>
        <v>353.14580096992029</v>
      </c>
      <c r="CU26" s="42">
        <f t="shared" si="50"/>
        <v>271.60122510959326</v>
      </c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150638</v>
      </c>
      <c r="DO26" s="11">
        <v>152339.67942772427</v>
      </c>
      <c r="DP26" s="11">
        <v>154041.35885544846</v>
      </c>
      <c r="DQ26" s="11">
        <v>155743.03828317273</v>
      </c>
      <c r="DR26" s="11">
        <v>157444.71771089698</v>
      </c>
      <c r="DS26" s="11">
        <v>159146.39713862125</v>
      </c>
      <c r="DT26" s="11">
        <v>160724.01822948398</v>
      </c>
      <c r="DU26" s="11">
        <v>162301.63932034676</v>
      </c>
    </row>
    <row r="27" spans="1:125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>
        <v>51</v>
      </c>
      <c r="AT27" s="41">
        <v>149</v>
      </c>
      <c r="AU27" s="41">
        <v>200</v>
      </c>
      <c r="AV27" s="41"/>
      <c r="AW27" s="41"/>
      <c r="AX27" s="41"/>
      <c r="AY27" s="41"/>
      <c r="AZ27" s="41"/>
      <c r="BA27" s="41"/>
      <c r="BC27" s="42">
        <f t="shared" si="52"/>
        <v>129.6047056477743</v>
      </c>
      <c r="BD27" s="42">
        <f t="shared" si="51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6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378.90118655897896</v>
      </c>
      <c r="CK27" s="42">
        <f t="shared" si="37"/>
        <v>1066.9059726792302</v>
      </c>
      <c r="CL27" s="42">
        <f t="shared" si="55"/>
        <v>722.90357961910468</v>
      </c>
      <c r="CM27" s="42">
        <f t="shared" si="53"/>
        <v>408.89518502154277</v>
      </c>
      <c r="CN27" s="42">
        <f t="shared" si="54"/>
        <v>1156.8741820121697</v>
      </c>
      <c r="CO27" s="42">
        <f t="shared" si="41"/>
        <v>782.88468351685628</v>
      </c>
      <c r="CP27" s="42">
        <f t="shared" si="42"/>
        <v>498.75117538703785</v>
      </c>
      <c r="CQ27" s="42">
        <f t="shared" si="43"/>
        <v>1027.427421297298</v>
      </c>
      <c r="CR27" s="42">
        <f t="shared" si="44"/>
        <v>763.08929834216792</v>
      </c>
      <c r="CS27" s="42">
        <f t="shared" si="48"/>
        <v>508.82671954455787</v>
      </c>
      <c r="CT27" s="42">
        <f t="shared" si="49"/>
        <v>1486.572180630179</v>
      </c>
      <c r="CU27" s="42">
        <f t="shared" si="50"/>
        <v>997.6994500873684</v>
      </c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20058</v>
      </c>
      <c r="DO27" s="11">
        <v>20054.039030975578</v>
      </c>
      <c r="DP27" s="11">
        <v>20050.078061951153</v>
      </c>
      <c r="DQ27" s="11">
        <v>20046.117092926735</v>
      </c>
      <c r="DR27" s="11">
        <v>20042.156123902314</v>
      </c>
      <c r="DS27" s="11">
        <v>20038.195154877892</v>
      </c>
      <c r="DT27" s="11">
        <v>20052.31089711779</v>
      </c>
      <c r="DU27" s="11">
        <v>20066.426639357684</v>
      </c>
    </row>
    <row r="28" spans="1:125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>
        <v>21</v>
      </c>
      <c r="AT28" s="41">
        <v>36</v>
      </c>
      <c r="AU28" s="41">
        <v>57</v>
      </c>
      <c r="AV28" s="41"/>
      <c r="AW28" s="41"/>
      <c r="AX28" s="41"/>
      <c r="AY28" s="41"/>
      <c r="AZ28" s="41"/>
      <c r="BA28" s="41"/>
      <c r="BC28" s="42">
        <f t="shared" si="52"/>
        <v>43.240905896978539</v>
      </c>
      <c r="BD28" s="42">
        <f t="shared" si="51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6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72.312389522738229</v>
      </c>
      <c r="CK28" s="42">
        <f t="shared" si="37"/>
        <v>281.21484814398201</v>
      </c>
      <c r="CL28" s="42">
        <f t="shared" si="55"/>
        <v>176.76361883336011</v>
      </c>
      <c r="CM28" s="42">
        <f t="shared" si="53"/>
        <v>157.6734864859072</v>
      </c>
      <c r="CN28" s="42">
        <f t="shared" si="54"/>
        <v>212.85920675597472</v>
      </c>
      <c r="CO28" s="42">
        <f t="shared" si="41"/>
        <v>185.26634662094094</v>
      </c>
      <c r="CP28" s="42">
        <f t="shared" si="42"/>
        <v>85.120334574867414</v>
      </c>
      <c r="CQ28" s="42">
        <f t="shared" si="43"/>
        <v>332.74312606539081</v>
      </c>
      <c r="CR28" s="42">
        <f t="shared" si="44"/>
        <v>208.93173032012911</v>
      </c>
      <c r="CS28" s="42">
        <f t="shared" si="48"/>
        <v>159.55843581202333</v>
      </c>
      <c r="CT28" s="42">
        <f t="shared" si="49"/>
        <v>273.52874710632574</v>
      </c>
      <c r="CU28" s="42">
        <f t="shared" si="50"/>
        <v>216.54359145917451</v>
      </c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24892</v>
      </c>
      <c r="DO28" s="11">
        <v>25368.881535815592</v>
      </c>
      <c r="DP28" s="11">
        <v>25845.763071631191</v>
      </c>
      <c r="DQ28" s="11">
        <v>26322.644607446786</v>
      </c>
      <c r="DR28" s="11">
        <v>26799.526143262377</v>
      </c>
      <c r="DS28" s="11">
        <v>27276.407679077969</v>
      </c>
      <c r="DT28" s="11">
        <v>27854.320975484992</v>
      </c>
      <c r="DU28" s="11">
        <v>28432.234271892019</v>
      </c>
    </row>
    <row r="29" spans="1:125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>
        <v>212</v>
      </c>
      <c r="AT29" s="41">
        <v>588</v>
      </c>
      <c r="AU29" s="41">
        <v>800</v>
      </c>
      <c r="AV29" s="41"/>
      <c r="AW29" s="41"/>
      <c r="AX29" s="41"/>
      <c r="AY29" s="41"/>
      <c r="AZ29" s="41"/>
      <c r="BA29" s="41"/>
      <c r="BC29" s="42">
        <f t="shared" si="52"/>
        <v>77.306560155406018</v>
      </c>
      <c r="BD29" s="42">
        <f t="shared" si="51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6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305.09928095520814</v>
      </c>
      <c r="CK29" s="42">
        <f t="shared" si="37"/>
        <v>832.83857774259525</v>
      </c>
      <c r="CL29" s="42">
        <f t="shared" si="55"/>
        <v>568.96892934890161</v>
      </c>
      <c r="CM29" s="42">
        <f t="shared" si="53"/>
        <v>310.59276173862531</v>
      </c>
      <c r="CN29" s="42">
        <f t="shared" si="54"/>
        <v>835.83601850080333</v>
      </c>
      <c r="CO29" s="42">
        <f t="shared" si="41"/>
        <v>574.84053023352908</v>
      </c>
      <c r="CP29" s="42">
        <f t="shared" si="42"/>
        <v>312.72736981716486</v>
      </c>
      <c r="CQ29" s="42">
        <f t="shared" si="43"/>
        <v>931.76718904498875</v>
      </c>
      <c r="CR29" s="42">
        <f t="shared" si="44"/>
        <v>622.24727943107678</v>
      </c>
      <c r="CS29" s="42">
        <f t="shared" si="48"/>
        <v>335.36902486411066</v>
      </c>
      <c r="CT29" s="42">
        <f t="shared" si="49"/>
        <v>930.17446518913709</v>
      </c>
      <c r="CU29" s="42">
        <f t="shared" si="50"/>
        <v>632.77174502662388</v>
      </c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121272</v>
      </c>
      <c r="DO29" s="11">
        <v>122990.63180405548</v>
      </c>
      <c r="DP29" s="11">
        <v>124709.26360811089</v>
      </c>
      <c r="DQ29" s="11">
        <v>126427.89541216636</v>
      </c>
      <c r="DR29" s="11">
        <v>128146.52721622179</v>
      </c>
      <c r="DS29" s="11">
        <v>129865.15902027726</v>
      </c>
      <c r="DT29" s="11">
        <v>131809.36925189133</v>
      </c>
      <c r="DU29" s="11">
        <v>133753.57948350543</v>
      </c>
    </row>
    <row r="30" spans="1:125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>
        <v>291</v>
      </c>
      <c r="AT30" s="41">
        <v>994</v>
      </c>
      <c r="AU30" s="41">
        <v>1285</v>
      </c>
      <c r="AV30" s="41"/>
      <c r="AW30" s="41"/>
      <c r="AX30" s="41"/>
      <c r="AY30" s="41"/>
      <c r="AZ30" s="41"/>
      <c r="BA30" s="41"/>
      <c r="BC30" s="42">
        <f t="shared" si="52"/>
        <v>201.91965872733735</v>
      </c>
      <c r="BD30" s="42">
        <f t="shared" si="51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6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321.04934415990004</v>
      </c>
      <c r="CK30" s="42">
        <f t="shared" si="37"/>
        <v>869.45658963148037</v>
      </c>
      <c r="CL30" s="42">
        <f t="shared" si="55"/>
        <v>595.25296689569018</v>
      </c>
      <c r="CM30" s="42">
        <f t="shared" si="53"/>
        <v>267.39084617749558</v>
      </c>
      <c r="CN30" s="42">
        <f t="shared" si="54"/>
        <v>958.15053213602584</v>
      </c>
      <c r="CO30" s="42">
        <f t="shared" si="41"/>
        <v>614.62757003299328</v>
      </c>
      <c r="CP30" s="42">
        <f t="shared" si="42"/>
        <v>301.79882240751778</v>
      </c>
      <c r="CQ30" s="42">
        <f t="shared" si="43"/>
        <v>959.37674440113381</v>
      </c>
      <c r="CR30" s="42">
        <f t="shared" si="44"/>
        <v>630.58778340432571</v>
      </c>
      <c r="CS30" s="42">
        <f t="shared" si="48"/>
        <v>353.83432957760419</v>
      </c>
      <c r="CT30" s="42">
        <f t="shared" si="49"/>
        <v>1208.6299780073491</v>
      </c>
      <c r="CU30" s="42">
        <f t="shared" si="50"/>
        <v>781.23215379247665</v>
      </c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160100</v>
      </c>
      <c r="DO30" s="11">
        <v>161561.2524421408</v>
      </c>
      <c r="DP30" s="11">
        <v>163022.5048842816</v>
      </c>
      <c r="DQ30" s="11">
        <v>164483.75732642238</v>
      </c>
      <c r="DR30" s="11">
        <v>165945.00976856324</v>
      </c>
      <c r="DS30" s="11">
        <v>167406.26221070404</v>
      </c>
      <c r="DT30" s="11">
        <v>169567.98865058282</v>
      </c>
      <c r="DU30" s="11">
        <v>171729.71509046169</v>
      </c>
    </row>
    <row r="31" spans="1:125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>
        <v>346</v>
      </c>
      <c r="AT31" s="41">
        <v>1082</v>
      </c>
      <c r="AU31" s="41">
        <v>1428</v>
      </c>
      <c r="AV31" s="41"/>
      <c r="AW31" s="41"/>
      <c r="AX31" s="41"/>
      <c r="AY31" s="41"/>
      <c r="AZ31" s="41"/>
      <c r="BA31" s="41"/>
      <c r="BC31" s="42">
        <f t="shared" si="52"/>
        <v>85.392689072081751</v>
      </c>
      <c r="BD31" s="42">
        <f t="shared" si="51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6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245.07994625957804</v>
      </c>
      <c r="CK31" s="42">
        <f t="shared" si="37"/>
        <v>735.97803138794973</v>
      </c>
      <c r="CL31" s="42">
        <f t="shared" si="55"/>
        <v>490.52898882376388</v>
      </c>
      <c r="CM31" s="42">
        <f t="shared" si="53"/>
        <v>220.92251990792417</v>
      </c>
      <c r="CN31" s="42">
        <f t="shared" si="54"/>
        <v>656.26983855001004</v>
      </c>
      <c r="CO31" s="42">
        <f t="shared" si="41"/>
        <v>438.95716373862058</v>
      </c>
      <c r="CP31" s="42">
        <f t="shared" si="42"/>
        <v>253.61310893982977</v>
      </c>
      <c r="CQ31" s="42">
        <f t="shared" si="43"/>
        <v>774.26174762688981</v>
      </c>
      <c r="CR31" s="42">
        <f t="shared" si="44"/>
        <v>513.93742828335985</v>
      </c>
      <c r="CS31" s="42">
        <f t="shared" si="48"/>
        <v>239.2835950011426</v>
      </c>
      <c r="CT31" s="42">
        <f t="shared" si="49"/>
        <v>748.27991269143433</v>
      </c>
      <c r="CU31" s="42">
        <f t="shared" si="50"/>
        <v>493.7817538462885</v>
      </c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270932</v>
      </c>
      <c r="DO31" s="11">
        <v>277020.19706052088</v>
      </c>
      <c r="DP31" s="11">
        <v>283108.39412104164</v>
      </c>
      <c r="DQ31" s="11">
        <v>289196.59118156246</v>
      </c>
      <c r="DR31" s="11">
        <v>295284.78824208328</v>
      </c>
      <c r="DS31" s="11">
        <v>301372.98530260409</v>
      </c>
      <c r="DT31" s="11">
        <v>308015.60660802788</v>
      </c>
      <c r="DU31" s="11">
        <v>314658.22791345161</v>
      </c>
    </row>
    <row r="32" spans="1:125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>
        <v>159</v>
      </c>
      <c r="AT32" s="41">
        <v>530</v>
      </c>
      <c r="AU32" s="41">
        <v>689</v>
      </c>
      <c r="AV32" s="41"/>
      <c r="AW32" s="41"/>
      <c r="AX32" s="41"/>
      <c r="AY32" s="41"/>
      <c r="AZ32" s="41"/>
      <c r="BA32" s="41"/>
      <c r="BC32" s="42">
        <f t="shared" si="52"/>
        <v>97.416830381062169</v>
      </c>
      <c r="BD32" s="42">
        <f t="shared" si="51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6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431.95283542013249</v>
      </c>
      <c r="CK32" s="42">
        <f t="shared" si="37"/>
        <v>1298.7771064997228</v>
      </c>
      <c r="CL32" s="42">
        <f t="shared" si="55"/>
        <v>865.36497095992763</v>
      </c>
      <c r="CM32" s="42">
        <f t="shared" si="53"/>
        <v>320.78210749142971</v>
      </c>
      <c r="CN32" s="42">
        <f t="shared" si="54"/>
        <v>1057.7139760528223</v>
      </c>
      <c r="CO32" s="42">
        <f t="shared" si="41"/>
        <v>689.24804177212593</v>
      </c>
      <c r="CP32" s="42">
        <f t="shared" si="42"/>
        <v>472.19953910393991</v>
      </c>
      <c r="CQ32" s="42">
        <f t="shared" si="43"/>
        <v>1313.5732633255054</v>
      </c>
      <c r="CR32" s="42">
        <f t="shared" si="44"/>
        <v>892.88640121472281</v>
      </c>
      <c r="CS32" s="42">
        <f t="shared" si="48"/>
        <v>450.64473124207535</v>
      </c>
      <c r="CT32" s="42">
        <f t="shared" si="49"/>
        <v>1502.1491041402512</v>
      </c>
      <c r="CU32" s="42">
        <f t="shared" si="50"/>
        <v>976.39691769116325</v>
      </c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68526</v>
      </c>
      <c r="DO32" s="11">
        <v>69205.854944989769</v>
      </c>
      <c r="DP32" s="11">
        <v>69885.709889979553</v>
      </c>
      <c r="DQ32" s="11">
        <v>70565.564834969337</v>
      </c>
      <c r="DR32" s="11">
        <v>71245.419779959164</v>
      </c>
      <c r="DS32" s="11">
        <v>71925.274724948918</v>
      </c>
      <c r="DT32" s="11">
        <v>72609.450877689611</v>
      </c>
      <c r="DU32" s="11">
        <v>73293.627030430318</v>
      </c>
    </row>
    <row r="33" spans="1:125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>
        <v>11</v>
      </c>
      <c r="AT33" s="41">
        <v>33</v>
      </c>
      <c r="AU33" s="41">
        <v>44</v>
      </c>
      <c r="AV33" s="41"/>
      <c r="AW33" s="41"/>
      <c r="AX33" s="41"/>
      <c r="AY33" s="41"/>
      <c r="AZ33" s="41"/>
      <c r="BA33" s="41"/>
      <c r="BC33" s="42"/>
      <c r="BD33" s="42">
        <f t="shared" si="51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6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84.925690021231432</v>
      </c>
      <c r="CK33" s="42">
        <f t="shared" si="37"/>
        <v>363.9672429481347</v>
      </c>
      <c r="CL33" s="42">
        <f t="shared" si="55"/>
        <v>224.44646648468307</v>
      </c>
      <c r="CM33" s="42">
        <f t="shared" si="53"/>
        <v>204.36152993431196</v>
      </c>
      <c r="CN33" s="42">
        <f t="shared" si="54"/>
        <v>288.51039520138158</v>
      </c>
      <c r="CO33" s="42">
        <f t="shared" si="41"/>
        <v>246.43596256784679</v>
      </c>
      <c r="CP33" s="42">
        <f t="shared" si="42"/>
        <v>154.85994290582946</v>
      </c>
      <c r="CQ33" s="42">
        <f t="shared" si="43"/>
        <v>428.84291881614308</v>
      </c>
      <c r="CR33" s="42">
        <f t="shared" si="44"/>
        <v>291.85143086098628</v>
      </c>
      <c r="CS33" s="42">
        <f t="shared" si="48"/>
        <v>129.85827489968446</v>
      </c>
      <c r="CT33" s="42">
        <f t="shared" si="49"/>
        <v>389.57482469905341</v>
      </c>
      <c r="CU33" s="42">
        <f t="shared" si="50"/>
        <v>259.71654979936892</v>
      </c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16485</v>
      </c>
      <c r="DO33" s="11">
        <v>16637.182159934229</v>
      </c>
      <c r="DP33" s="11">
        <v>16789.364319868462</v>
      </c>
      <c r="DQ33" s="11">
        <v>16941.546479802695</v>
      </c>
      <c r="DR33" s="11">
        <v>17093.728639736924</v>
      </c>
      <c r="DS33" s="11">
        <v>17245.910799671157</v>
      </c>
      <c r="DT33" s="11">
        <v>17395.915088044847</v>
      </c>
      <c r="DU33" s="11">
        <v>17545.919376418544</v>
      </c>
    </row>
    <row r="34" spans="1:125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>
        <v>9</v>
      </c>
      <c r="AT34" s="41">
        <v>20</v>
      </c>
      <c r="AU34" s="41">
        <v>29</v>
      </c>
      <c r="AV34" s="41"/>
      <c r="AW34" s="41"/>
      <c r="AX34" s="41"/>
      <c r="AY34" s="41"/>
      <c r="AZ34" s="41"/>
      <c r="BA34" s="41"/>
      <c r="BC34" s="42"/>
      <c r="BD34" s="42">
        <f t="shared" si="51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7">M34/$DF34*100000*2</f>
        <v>632.1334503950834</v>
      </c>
      <c r="BN34" s="42">
        <f t="shared" si="17"/>
        <v>368.74451273046532</v>
      </c>
      <c r="BO34" s="42"/>
      <c r="BP34" s="42">
        <f t="shared" ref="BP34:BP64" si="58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6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282.88543140028287</v>
      </c>
      <c r="CK34" s="42">
        <f t="shared" si="37"/>
        <v>671.85289957567193</v>
      </c>
      <c r="CL34" s="42">
        <f t="shared" si="55"/>
        <v>477.3691654879774</v>
      </c>
      <c r="CM34" s="42">
        <f t="shared" si="53"/>
        <v>462.94959702767176</v>
      </c>
      <c r="CN34" s="42">
        <f t="shared" si="54"/>
        <v>534.17261195500578</v>
      </c>
      <c r="CO34" s="42">
        <f t="shared" si="41"/>
        <v>498.56110449133871</v>
      </c>
      <c r="CP34" s="42">
        <f t="shared" si="42"/>
        <v>466.25695862575918</v>
      </c>
      <c r="CQ34" s="42">
        <f t="shared" si="43"/>
        <v>537.98879841433757</v>
      </c>
      <c r="CR34" s="42">
        <f t="shared" si="44"/>
        <v>502.12287852004835</v>
      </c>
      <c r="CS34" s="42">
        <f t="shared" si="48"/>
        <v>325.11594222651581</v>
      </c>
      <c r="CT34" s="42">
        <f t="shared" si="49"/>
        <v>722.47987161447952</v>
      </c>
      <c r="CU34" s="42">
        <f t="shared" si="50"/>
        <v>523.79790692049767</v>
      </c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5656</v>
      </c>
      <c r="DO34" s="11">
        <v>5616.1621409610843</v>
      </c>
      <c r="DP34" s="11">
        <v>5576.3242819221668</v>
      </c>
      <c r="DQ34" s="11">
        <v>5536.4864228832503</v>
      </c>
      <c r="DR34" s="11">
        <v>5496.6485638443355</v>
      </c>
      <c r="DS34" s="11">
        <v>5456.8107048054189</v>
      </c>
      <c r="DT34" s="11">
        <v>5421.5199654376711</v>
      </c>
      <c r="DU34" s="11">
        <v>5386.2292260699223</v>
      </c>
    </row>
    <row r="35" spans="1:125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>
        <v>73</v>
      </c>
      <c r="AT35" s="41">
        <v>268</v>
      </c>
      <c r="AU35" s="41">
        <v>341</v>
      </c>
      <c r="AV35" s="41"/>
      <c r="AW35" s="41"/>
      <c r="AX35" s="41"/>
      <c r="AY35" s="41"/>
      <c r="AZ35" s="41"/>
      <c r="BA35" s="41"/>
      <c r="BC35" s="42">
        <f t="shared" ref="BC35:BC44" si="59">C35/$DC35*100000*2</f>
        <v>82.581118744766997</v>
      </c>
      <c r="BD35" s="42">
        <f t="shared" si="51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60">L35/$DF35*100000*2</f>
        <v>213.21722346287214</v>
      </c>
      <c r="BM35" s="42">
        <f t="shared" si="57"/>
        <v>572.31991561086738</v>
      </c>
      <c r="BN35" s="42">
        <f t="shared" si="17"/>
        <v>396.13515727575725</v>
      </c>
      <c r="BO35" s="42">
        <f t="shared" ref="BO35:BO66" si="61">O35/$DG35*100000*2</f>
        <v>204.06372054241453</v>
      </c>
      <c r="BP35" s="42">
        <f t="shared" si="58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6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175.57740037066341</v>
      </c>
      <c r="CK35" s="42">
        <f t="shared" si="37"/>
        <v>554.91129006036829</v>
      </c>
      <c r="CL35" s="42">
        <f t="shared" si="55"/>
        <v>365.24434521551586</v>
      </c>
      <c r="CM35" s="42">
        <f t="shared" si="53"/>
        <v>171.77511200968198</v>
      </c>
      <c r="CN35" s="42">
        <f t="shared" si="54"/>
        <v>463.79280242614135</v>
      </c>
      <c r="CO35" s="42">
        <f t="shared" si="41"/>
        <v>319.9311461180327</v>
      </c>
      <c r="CP35" s="42">
        <f t="shared" si="42"/>
        <v>161.66242794929698</v>
      </c>
      <c r="CQ35" s="42">
        <f t="shared" si="43"/>
        <v>463.71591174929927</v>
      </c>
      <c r="CR35" s="42">
        <f t="shared" si="44"/>
        <v>312.68916984929814</v>
      </c>
      <c r="CS35" s="42">
        <f t="shared" si="48"/>
        <v>153.84432910713883</v>
      </c>
      <c r="CT35" s="42">
        <f t="shared" si="49"/>
        <v>564.79835891387961</v>
      </c>
      <c r="CU35" s="42">
        <f t="shared" si="50"/>
        <v>359.32134401050916</v>
      </c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92267</v>
      </c>
      <c r="DO35" s="11">
        <v>93145.041867870663</v>
      </c>
      <c r="DP35" s="11">
        <v>94023.083735741326</v>
      </c>
      <c r="DQ35" s="11">
        <v>94901.125603611974</v>
      </c>
      <c r="DR35" s="11">
        <v>95779.167471482622</v>
      </c>
      <c r="DS35" s="11">
        <v>96657.2093393533</v>
      </c>
      <c r="DT35" s="11">
        <v>97737.117776091764</v>
      </c>
      <c r="DU35" s="11">
        <v>98817.026212830257</v>
      </c>
    </row>
    <row r="36" spans="1:125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>
        <v>79</v>
      </c>
      <c r="AT36" s="41">
        <v>170</v>
      </c>
      <c r="AU36" s="41">
        <v>249</v>
      </c>
      <c r="AV36" s="41"/>
      <c r="AW36" s="41"/>
      <c r="AX36" s="41"/>
      <c r="AY36" s="41"/>
      <c r="AZ36" s="41"/>
      <c r="BA36" s="41"/>
      <c r="BC36" s="42">
        <f t="shared" si="59"/>
        <v>92.260379292670422</v>
      </c>
      <c r="BD36" s="42">
        <f t="shared" si="51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60"/>
        <v>396.2005384263727</v>
      </c>
      <c r="BM36" s="42">
        <f t="shared" si="57"/>
        <v>1391.7813785746939</v>
      </c>
      <c r="BN36" s="42">
        <f t="shared" si="17"/>
        <v>893.99095850053334</v>
      </c>
      <c r="BO36" s="42">
        <f t="shared" si="61"/>
        <v>599.25854451272153</v>
      </c>
      <c r="BP36" s="42">
        <f t="shared" si="58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6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520.21986650961912</v>
      </c>
      <c r="CK36" s="42">
        <f t="shared" si="37"/>
        <v>1354.5347467608954</v>
      </c>
      <c r="CL36" s="42">
        <f t="shared" si="55"/>
        <v>937.37730663525713</v>
      </c>
      <c r="CM36" s="42">
        <f t="shared" si="53"/>
        <v>911.39040847876947</v>
      </c>
      <c r="CN36" s="42">
        <f t="shared" si="54"/>
        <v>1362.1856642854725</v>
      </c>
      <c r="CO36" s="42">
        <f t="shared" si="41"/>
        <v>1136.7880363821209</v>
      </c>
      <c r="CP36" s="42">
        <f t="shared" si="42"/>
        <v>890.37802346347974</v>
      </c>
      <c r="CQ36" s="42">
        <f t="shared" si="43"/>
        <v>1545.931073705822</v>
      </c>
      <c r="CR36" s="42">
        <f t="shared" si="44"/>
        <v>1218.1545485846509</v>
      </c>
      <c r="CS36" s="42">
        <f t="shared" si="48"/>
        <v>771.74310015177537</v>
      </c>
      <c r="CT36" s="42">
        <f t="shared" si="49"/>
        <v>1660.7130003266052</v>
      </c>
      <c r="CU36" s="42">
        <f t="shared" si="50"/>
        <v>1216.2280502391905</v>
      </c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20376</v>
      </c>
      <c r="DO36" s="11">
        <v>20408.378041903961</v>
      </c>
      <c r="DP36" s="11">
        <v>20440.756083807926</v>
      </c>
      <c r="DQ36" s="11">
        <v>20473.134125711887</v>
      </c>
      <c r="DR36" s="11">
        <v>20505.512167615841</v>
      </c>
      <c r="DS36" s="11">
        <v>20537.890209519803</v>
      </c>
      <c r="DT36" s="11">
        <v>20591.930041861873</v>
      </c>
      <c r="DU36" s="11">
        <v>20645.96987420394</v>
      </c>
    </row>
    <row r="37" spans="1:125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>
        <v>366</v>
      </c>
      <c r="AT37" s="41">
        <v>1226</v>
      </c>
      <c r="AU37" s="41">
        <v>1592</v>
      </c>
      <c r="AV37" s="41"/>
      <c r="AW37" s="41"/>
      <c r="AX37" s="41"/>
      <c r="AY37" s="41"/>
      <c r="AZ37" s="41"/>
      <c r="BA37" s="41"/>
      <c r="BC37" s="42">
        <f t="shared" si="59"/>
        <v>198.42196180960826</v>
      </c>
      <c r="BD37" s="42">
        <f t="shared" si="51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60"/>
        <v>315.39372377402964</v>
      </c>
      <c r="BM37" s="42">
        <f t="shared" si="57"/>
        <v>988.74295411512412</v>
      </c>
      <c r="BN37" s="42">
        <f t="shared" si="17"/>
        <v>662.43595270185472</v>
      </c>
      <c r="BO37" s="42">
        <f t="shared" si="61"/>
        <v>306.09218776478559</v>
      </c>
      <c r="BP37" s="42">
        <f t="shared" si="58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6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268.10302932123761</v>
      </c>
      <c r="CK37" s="42">
        <f t="shared" si="37"/>
        <v>838.32820346670974</v>
      </c>
      <c r="CL37" s="42">
        <f t="shared" si="55"/>
        <v>553.21561639397373</v>
      </c>
      <c r="CM37" s="42">
        <f t="shared" si="53"/>
        <v>266.32187119946178</v>
      </c>
      <c r="CN37" s="42">
        <f t="shared" si="54"/>
        <v>776.11551222328364</v>
      </c>
      <c r="CO37" s="42">
        <f t="shared" si="41"/>
        <v>523.1885280368125</v>
      </c>
      <c r="CP37" s="42">
        <f t="shared" si="42"/>
        <v>276.90802844851339</v>
      </c>
      <c r="CQ37" s="42">
        <f t="shared" si="43"/>
        <v>806.17822132794345</v>
      </c>
      <c r="CR37" s="42">
        <f t="shared" si="44"/>
        <v>541.54312488822836</v>
      </c>
      <c r="CS37" s="42">
        <f t="shared" si="48"/>
        <v>273.49703172613431</v>
      </c>
      <c r="CT37" s="42">
        <f t="shared" si="49"/>
        <v>916.14033031759743</v>
      </c>
      <c r="CU37" s="42">
        <f t="shared" si="50"/>
        <v>594.81868102186593</v>
      </c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246920</v>
      </c>
      <c r="DO37" s="11">
        <v>253828.19554226912</v>
      </c>
      <c r="DP37" s="11">
        <v>260736.39108453813</v>
      </c>
      <c r="DQ37" s="11">
        <v>267644.58662680723</v>
      </c>
      <c r="DR37" s="11">
        <v>274552.78216907621</v>
      </c>
      <c r="DS37" s="11">
        <v>281460.97771134536</v>
      </c>
      <c r="DT37" s="11">
        <v>288654.49898795411</v>
      </c>
      <c r="DU37" s="11">
        <v>295848.02026456292</v>
      </c>
    </row>
    <row r="38" spans="1:125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>
        <v>11</v>
      </c>
      <c r="AT38" s="41">
        <v>37</v>
      </c>
      <c r="AU38" s="41">
        <v>48</v>
      </c>
      <c r="AV38" s="41"/>
      <c r="AW38" s="41"/>
      <c r="AX38" s="41"/>
      <c r="AY38" s="41"/>
      <c r="AZ38" s="41"/>
      <c r="BA38" s="41"/>
      <c r="BC38" s="42">
        <f t="shared" si="59"/>
        <v>0</v>
      </c>
      <c r="BD38" s="42">
        <f t="shared" si="51"/>
        <v>77.85635502497891</v>
      </c>
      <c r="BE38" s="42">
        <f t="shared" si="14"/>
        <v>38.928177512489455</v>
      </c>
      <c r="BF38" s="42"/>
      <c r="BG38" s="42">
        <f t="shared" ref="BG38:BG64" si="62">G38/$DD38*100000*2</f>
        <v>260.14568158168572</v>
      </c>
      <c r="BH38" s="42">
        <f t="shared" si="15"/>
        <v>149.58376690946929</v>
      </c>
      <c r="BI38" s="42"/>
      <c r="BJ38" s="42">
        <f t="shared" ref="BJ38:BJ64" si="63">J38/$DE38*100000*2</f>
        <v>208.10301099044025</v>
      </c>
      <c r="BK38" s="42">
        <f t="shared" si="16"/>
        <v>117.05794368212264</v>
      </c>
      <c r="BL38" s="42">
        <f t="shared" si="60"/>
        <v>117.096018735363</v>
      </c>
      <c r="BM38" s="42">
        <f t="shared" si="57"/>
        <v>312.25604996096797</v>
      </c>
      <c r="BN38" s="42">
        <f t="shared" si="17"/>
        <v>221.18136872235232</v>
      </c>
      <c r="BO38" s="42">
        <f t="shared" si="61"/>
        <v>129.79427607242522</v>
      </c>
      <c r="BP38" s="42">
        <f t="shared" si="58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6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162.30943133731378</v>
      </c>
      <c r="CK38" s="42">
        <f t="shared" si="37"/>
        <v>394.18004753347634</v>
      </c>
      <c r="CL38" s="42">
        <f t="shared" si="55"/>
        <v>278.24473943539505</v>
      </c>
      <c r="CM38" s="42">
        <f t="shared" si="53"/>
        <v>275.85476700484094</v>
      </c>
      <c r="CN38" s="42">
        <f t="shared" si="54"/>
        <v>275.85476700484094</v>
      </c>
      <c r="CO38" s="42">
        <f t="shared" si="41"/>
        <v>275.85476700484094</v>
      </c>
      <c r="CP38" s="42">
        <f t="shared" si="42"/>
        <v>170.94093879398923</v>
      </c>
      <c r="CQ38" s="42">
        <f t="shared" si="43"/>
        <v>319.08975241544653</v>
      </c>
      <c r="CR38" s="42">
        <f t="shared" si="44"/>
        <v>245.01534560471788</v>
      </c>
      <c r="CS38" s="42">
        <f t="shared" si="48"/>
        <v>124.29812696647673</v>
      </c>
      <c r="CT38" s="42">
        <f t="shared" si="49"/>
        <v>418.09369979633078</v>
      </c>
      <c r="CU38" s="42">
        <f t="shared" si="50"/>
        <v>271.19591338140378</v>
      </c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17251</v>
      </c>
      <c r="DO38" s="11">
        <v>17400.460583361117</v>
      </c>
      <c r="DP38" s="11">
        <v>17549.921166722226</v>
      </c>
      <c r="DQ38" s="11">
        <v>17699.381750083339</v>
      </c>
      <c r="DR38" s="11">
        <v>17848.842333444452</v>
      </c>
      <c r="DS38" s="11">
        <v>17998.302916805569</v>
      </c>
      <c r="DT38" s="11">
        <v>18152.304529248253</v>
      </c>
      <c r="DU38" s="11">
        <v>18306.306141690933</v>
      </c>
    </row>
    <row r="39" spans="1:125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>
        <v>199</v>
      </c>
      <c r="AT39" s="41">
        <v>443</v>
      </c>
      <c r="AU39" s="41">
        <v>642</v>
      </c>
      <c r="AV39" s="41"/>
      <c r="AW39" s="41"/>
      <c r="AX39" s="41"/>
      <c r="AY39" s="41"/>
      <c r="AZ39" s="41"/>
      <c r="BA39" s="41"/>
      <c r="BC39" s="42">
        <f t="shared" si="59"/>
        <v>108.63808579692825</v>
      </c>
      <c r="BD39" s="42">
        <f t="shared" si="51"/>
        <v>287.89092736185989</v>
      </c>
      <c r="BE39" s="42">
        <f t="shared" si="14"/>
        <v>200.30147068808645</v>
      </c>
      <c r="BF39" s="42">
        <f t="shared" ref="BF39:BF63" si="64">F39/$DD39*100000*2</f>
        <v>159.55109353344827</v>
      </c>
      <c r="BG39" s="42">
        <f t="shared" si="62"/>
        <v>396.17347801101982</v>
      </c>
      <c r="BH39" s="42">
        <f t="shared" si="15"/>
        <v>282.59473346178549</v>
      </c>
      <c r="BI39" s="42">
        <f t="shared" ref="BI39:BI64" si="65">I39/$DE39*100000*2</f>
        <v>173.36107110471008</v>
      </c>
      <c r="BJ39" s="42">
        <f t="shared" si="63"/>
        <v>410.73238384808235</v>
      </c>
      <c r="BK39" s="42">
        <f t="shared" si="16"/>
        <v>294.04704752760443</v>
      </c>
      <c r="BL39" s="42">
        <f t="shared" si="60"/>
        <v>150.31050986907164</v>
      </c>
      <c r="BM39" s="42">
        <f t="shared" si="57"/>
        <v>424.56126471790407</v>
      </c>
      <c r="BN39" s="42">
        <f t="shared" si="17"/>
        <v>292.05068364911727</v>
      </c>
      <c r="BO39" s="42">
        <f t="shared" si="61"/>
        <v>133.26452354666546</v>
      </c>
      <c r="BP39" s="42">
        <f t="shared" si="58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6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221.86845832758814</v>
      </c>
      <c r="CK39" s="42">
        <f t="shared" si="37"/>
        <v>571.59331636937964</v>
      </c>
      <c r="CL39" s="42">
        <f t="shared" si="55"/>
        <v>396.73088734848392</v>
      </c>
      <c r="CM39" s="42">
        <f t="shared" si="53"/>
        <v>214.77909914257472</v>
      </c>
      <c r="CN39" s="42">
        <f t="shared" si="54"/>
        <v>532.60250596626906</v>
      </c>
      <c r="CO39" s="42">
        <f t="shared" si="41"/>
        <v>374.3115513958744</v>
      </c>
      <c r="CP39" s="42">
        <f t="shared" si="42"/>
        <v>244.7160103808497</v>
      </c>
      <c r="CQ39" s="42">
        <f t="shared" si="43"/>
        <v>506.64822249703553</v>
      </c>
      <c r="CR39" s="42">
        <f t="shared" si="44"/>
        <v>375.68211643894261</v>
      </c>
      <c r="CS39" s="42">
        <f t="shared" si="48"/>
        <v>242.41796819954322</v>
      </c>
      <c r="CT39" s="42">
        <f t="shared" si="49"/>
        <v>539.654069911546</v>
      </c>
      <c r="CU39" s="42">
        <f t="shared" si="50"/>
        <v>391.03601905554461</v>
      </c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159554</v>
      </c>
      <c r="DO39" s="11">
        <v>161095.74971739601</v>
      </c>
      <c r="DP39" s="11">
        <v>162637.49943479203</v>
      </c>
      <c r="DQ39" s="11">
        <v>164179.24915218801</v>
      </c>
      <c r="DR39" s="11">
        <v>165720.99886958403</v>
      </c>
      <c r="DS39" s="11">
        <v>167262.74858698001</v>
      </c>
      <c r="DT39" s="11">
        <v>168868.68207723406</v>
      </c>
      <c r="DU39" s="11">
        <v>170474.6155674881</v>
      </c>
    </row>
    <row r="40" spans="1:125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>
        <v>175</v>
      </c>
      <c r="AT40" s="41">
        <v>403</v>
      </c>
      <c r="AU40" s="41">
        <v>578</v>
      </c>
      <c r="AV40" s="41"/>
      <c r="AW40" s="41"/>
      <c r="AX40" s="41"/>
      <c r="AY40" s="41"/>
      <c r="AZ40" s="41"/>
      <c r="BA40" s="41"/>
      <c r="BC40" s="42">
        <f t="shared" si="59"/>
        <v>64.772712551656241</v>
      </c>
      <c r="BD40" s="42">
        <f t="shared" si="51"/>
        <v>194.31813765496872</v>
      </c>
      <c r="BE40" s="42">
        <f t="shared" si="14"/>
        <v>132.78406073089531</v>
      </c>
      <c r="BF40" s="42">
        <f t="shared" si="64"/>
        <v>115.51165824123767</v>
      </c>
      <c r="BG40" s="42">
        <f t="shared" si="62"/>
        <v>324.47095011583616</v>
      </c>
      <c r="BH40" s="42">
        <f t="shared" si="15"/>
        <v>223.23601367969528</v>
      </c>
      <c r="BI40" s="42">
        <f t="shared" si="65"/>
        <v>147.42682004228823</v>
      </c>
      <c r="BJ40" s="42">
        <f t="shared" si="63"/>
        <v>472.02446767925613</v>
      </c>
      <c r="BK40" s="42">
        <f t="shared" si="16"/>
        <v>312.31207930011055</v>
      </c>
      <c r="BL40" s="42">
        <f t="shared" si="60"/>
        <v>165.25831294501933</v>
      </c>
      <c r="BM40" s="42">
        <f t="shared" si="57"/>
        <v>422.18334635172909</v>
      </c>
      <c r="BN40" s="42">
        <f t="shared" si="17"/>
        <v>295.65745050319867</v>
      </c>
      <c r="BO40" s="42">
        <f t="shared" si="61"/>
        <v>185.19947526815341</v>
      </c>
      <c r="BP40" s="42">
        <f t="shared" si="58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6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233.0493952555131</v>
      </c>
      <c r="CK40" s="42">
        <f t="shared" si="37"/>
        <v>540.87399754488069</v>
      </c>
      <c r="CL40" s="42">
        <f t="shared" si="55"/>
        <v>386.9616964001969</v>
      </c>
      <c r="CM40" s="42">
        <f t="shared" si="53"/>
        <v>260.23086126329235</v>
      </c>
      <c r="CN40" s="42">
        <f t="shared" si="54"/>
        <v>560.11594900480065</v>
      </c>
      <c r="CO40" s="42">
        <f t="shared" si="41"/>
        <v>410.79300242276867</v>
      </c>
      <c r="CP40" s="42">
        <f t="shared" si="42"/>
        <v>193.45778921469318</v>
      </c>
      <c r="CQ40" s="42">
        <f t="shared" si="43"/>
        <v>499.04716326083269</v>
      </c>
      <c r="CR40" s="42">
        <f t="shared" si="44"/>
        <v>346.25247623776289</v>
      </c>
      <c r="CS40" s="42">
        <f t="shared" si="48"/>
        <v>214.42995630639501</v>
      </c>
      <c r="CT40" s="42">
        <f t="shared" si="49"/>
        <v>493.8015565227268</v>
      </c>
      <c r="CU40" s="42">
        <f t="shared" si="50"/>
        <v>354.11575641456091</v>
      </c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160481</v>
      </c>
      <c r="DO40" s="11">
        <v>161395.15427229012</v>
      </c>
      <c r="DP40" s="11">
        <v>162309.30854458024</v>
      </c>
      <c r="DQ40" s="11">
        <v>163223.46281687033</v>
      </c>
      <c r="DR40" s="11">
        <v>164137.61708916046</v>
      </c>
      <c r="DS40" s="11">
        <v>165051.77136145058</v>
      </c>
      <c r="DT40" s="11">
        <v>166241.3102157879</v>
      </c>
      <c r="DU40" s="11">
        <v>167430.84907012517</v>
      </c>
    </row>
    <row r="41" spans="1:125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>
        <v>273</v>
      </c>
      <c r="AT41" s="41">
        <v>759</v>
      </c>
      <c r="AU41" s="41">
        <v>1032</v>
      </c>
      <c r="AV41" s="41"/>
      <c r="AW41" s="41"/>
      <c r="AX41" s="41"/>
      <c r="AY41" s="41"/>
      <c r="AZ41" s="41"/>
      <c r="BA41" s="41"/>
      <c r="BC41" s="42">
        <f t="shared" si="59"/>
        <v>313.81752193311598</v>
      </c>
      <c r="BD41" s="42">
        <f t="shared" si="51"/>
        <v>837.75634116057904</v>
      </c>
      <c r="BE41" s="42">
        <f t="shared" si="14"/>
        <v>585.3378996056814</v>
      </c>
      <c r="BF41" s="42">
        <f t="shared" si="64"/>
        <v>628.02457723886675</v>
      </c>
      <c r="BG41" s="42">
        <f t="shared" si="62"/>
        <v>1432.7660268609645</v>
      </c>
      <c r="BH41" s="42">
        <f t="shared" si="15"/>
        <v>1043.9889076178565</v>
      </c>
      <c r="BI41" s="42">
        <f t="shared" si="65"/>
        <v>614.10272017746752</v>
      </c>
      <c r="BJ41" s="42">
        <f t="shared" si="63"/>
        <v>1631.2948910441098</v>
      </c>
      <c r="BK41" s="42">
        <f t="shared" si="16"/>
        <v>1140.283244734813</v>
      </c>
      <c r="BL41" s="42">
        <f t="shared" si="60"/>
        <v>715.00148958643672</v>
      </c>
      <c r="BM41" s="42">
        <f t="shared" si="57"/>
        <v>1652.0867751807816</v>
      </c>
      <c r="BN41" s="42">
        <f t="shared" si="17"/>
        <v>1201.1483357256996</v>
      </c>
      <c r="BO41" s="42">
        <f t="shared" si="61"/>
        <v>654.42005077865122</v>
      </c>
      <c r="BP41" s="42">
        <f t="shared" si="58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6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619.83738993996144</v>
      </c>
      <c r="CK41" s="42">
        <f t="shared" si="37"/>
        <v>1854.3252460546962</v>
      </c>
      <c r="CL41" s="42">
        <f t="shared" si="55"/>
        <v>1237.0813179973288</v>
      </c>
      <c r="CM41" s="42">
        <f t="shared" si="53"/>
        <v>633.82738961345262</v>
      </c>
      <c r="CN41" s="42">
        <f t="shared" si="54"/>
        <v>1752.0431908014136</v>
      </c>
      <c r="CO41" s="42">
        <f t="shared" si="41"/>
        <v>1195.5118243115528</v>
      </c>
      <c r="CP41" s="42">
        <f t="shared" si="42"/>
        <v>755.14863199523882</v>
      </c>
      <c r="CQ41" s="42">
        <f t="shared" si="43"/>
        <v>1950.5873138317695</v>
      </c>
      <c r="CR41" s="42">
        <f t="shared" si="44"/>
        <v>1352.8679729135042</v>
      </c>
      <c r="CS41" s="42">
        <f t="shared" si="48"/>
        <v>694.32989266292134</v>
      </c>
      <c r="CT41" s="42">
        <f t="shared" si="49"/>
        <v>1930.3897015793309</v>
      </c>
      <c r="CU41" s="42">
        <f t="shared" si="50"/>
        <v>1312.3597971211259</v>
      </c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77117</v>
      </c>
      <c r="DO41" s="11">
        <v>77623.657175820728</v>
      </c>
      <c r="DP41" s="11">
        <v>78130.314351641427</v>
      </c>
      <c r="DQ41" s="11">
        <v>78636.971527462156</v>
      </c>
      <c r="DR41" s="11">
        <v>79143.628703282855</v>
      </c>
      <c r="DS41" s="11">
        <v>79650.285879103569</v>
      </c>
      <c r="DT41" s="11">
        <v>80164.632421742688</v>
      </c>
      <c r="DU41" s="11">
        <v>80678.978964381778</v>
      </c>
    </row>
    <row r="42" spans="1:125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>
        <v>9</v>
      </c>
      <c r="AT42" s="41">
        <v>17</v>
      </c>
      <c r="AU42" s="41">
        <v>26</v>
      </c>
      <c r="AV42" s="41"/>
      <c r="AW42" s="41"/>
      <c r="AX42" s="41"/>
      <c r="AY42" s="41"/>
      <c r="AZ42" s="41"/>
      <c r="BA42" s="41"/>
      <c r="BC42" s="42">
        <f t="shared" si="59"/>
        <v>130.10668748373666</v>
      </c>
      <c r="BD42" s="42">
        <f t="shared" si="51"/>
        <v>234.19203747072601</v>
      </c>
      <c r="BE42" s="42">
        <f t="shared" si="14"/>
        <v>182.14936247723134</v>
      </c>
      <c r="BF42" s="42">
        <f t="shared" si="64"/>
        <v>106.46792653713069</v>
      </c>
      <c r="BG42" s="42">
        <f t="shared" si="62"/>
        <v>479.10566941708805</v>
      </c>
      <c r="BH42" s="42">
        <f t="shared" si="15"/>
        <v>319.40377961139205</v>
      </c>
      <c r="BI42" s="42">
        <f t="shared" si="65"/>
        <v>372.04358224820623</v>
      </c>
      <c r="BJ42" s="42">
        <f t="shared" si="63"/>
        <v>318.89449906989103</v>
      </c>
      <c r="BK42" s="42">
        <f t="shared" si="16"/>
        <v>345.46904065904863</v>
      </c>
      <c r="BL42" s="42">
        <f t="shared" si="60"/>
        <v>188.09619776971653</v>
      </c>
      <c r="BM42" s="42">
        <f t="shared" si="57"/>
        <v>537.41770791347574</v>
      </c>
      <c r="BN42" s="42">
        <f t="shared" si="17"/>
        <v>362.75695284159616</v>
      </c>
      <c r="BO42" s="42">
        <f t="shared" si="61"/>
        <v>325.8655804480652</v>
      </c>
      <c r="BP42" s="42">
        <f t="shared" si="58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6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181.74737115409582</v>
      </c>
      <c r="CK42" s="42">
        <f t="shared" si="37"/>
        <v>804.88121511099564</v>
      </c>
      <c r="CL42" s="42">
        <f t="shared" si="55"/>
        <v>493.31429313254574</v>
      </c>
      <c r="CM42" s="42">
        <f t="shared" si="53"/>
        <v>285.10912702591253</v>
      </c>
      <c r="CN42" s="42">
        <f t="shared" si="54"/>
        <v>647.9752886952557</v>
      </c>
      <c r="CO42" s="42">
        <f t="shared" si="41"/>
        <v>492.46121940839436</v>
      </c>
      <c r="CP42" s="42">
        <f t="shared" si="42"/>
        <v>362.23975124917968</v>
      </c>
      <c r="CQ42" s="42">
        <f t="shared" si="43"/>
        <v>465.73682303465955</v>
      </c>
      <c r="CR42" s="42">
        <f t="shared" si="44"/>
        <v>413.98828714191967</v>
      </c>
      <c r="CS42" s="42">
        <f t="shared" si="48"/>
        <v>232.4671070321711</v>
      </c>
      <c r="CT42" s="42">
        <f t="shared" si="49"/>
        <v>439.10453550521208</v>
      </c>
      <c r="CU42" s="42">
        <f t="shared" si="50"/>
        <v>335.78582126869162</v>
      </c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7703</v>
      </c>
      <c r="DO42" s="11">
        <v>7716.343643393956</v>
      </c>
      <c r="DP42" s="11">
        <v>7729.6872867879129</v>
      </c>
      <c r="DQ42" s="11">
        <v>7743.0309301818688</v>
      </c>
      <c r="DR42" s="11">
        <v>7756.3745735758248</v>
      </c>
      <c r="DS42" s="11">
        <v>7769.7182169697826</v>
      </c>
      <c r="DT42" s="11">
        <v>7781.7610468202674</v>
      </c>
      <c r="DU42" s="11">
        <v>7793.8038766707532</v>
      </c>
    </row>
    <row r="43" spans="1:125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>
        <v>52</v>
      </c>
      <c r="AT43" s="41">
        <v>126</v>
      </c>
      <c r="AU43" s="41">
        <v>178</v>
      </c>
      <c r="AV43" s="41"/>
      <c r="AW43" s="41"/>
      <c r="AX43" s="41"/>
      <c r="AY43" s="41"/>
      <c r="AZ43" s="41"/>
      <c r="BA43" s="41"/>
      <c r="BC43" s="42">
        <f t="shared" si="59"/>
        <v>71.061420754672284</v>
      </c>
      <c r="BD43" s="42">
        <f t="shared" si="51"/>
        <v>232.13397446526281</v>
      </c>
      <c r="BE43" s="42">
        <f t="shared" si="14"/>
        <v>151.59769760996755</v>
      </c>
      <c r="BF43" s="42">
        <f t="shared" si="64"/>
        <v>116.87704534829358</v>
      </c>
      <c r="BG43" s="42">
        <f t="shared" si="62"/>
        <v>229.07900888265547</v>
      </c>
      <c r="BH43" s="42">
        <f t="shared" si="15"/>
        <v>177.65310892940627</v>
      </c>
      <c r="BI43" s="42">
        <f t="shared" si="65"/>
        <v>206.92985078058541</v>
      </c>
      <c r="BJ43" s="42">
        <f t="shared" si="63"/>
        <v>326.48932012047914</v>
      </c>
      <c r="BK43" s="42">
        <f t="shared" si="16"/>
        <v>271.30802657898971</v>
      </c>
      <c r="BL43" s="42">
        <f t="shared" si="60"/>
        <v>149.66665154882307</v>
      </c>
      <c r="BM43" s="42">
        <f t="shared" si="57"/>
        <v>453.5353077237063</v>
      </c>
      <c r="BN43" s="42">
        <f t="shared" si="17"/>
        <v>303.8686561748832</v>
      </c>
      <c r="BO43" s="42">
        <f t="shared" si="61"/>
        <v>183.38365201833838</v>
      </c>
      <c r="BP43" s="42">
        <f t="shared" si="58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6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139.53758793775074</v>
      </c>
      <c r="CK43" s="42">
        <f t="shared" si="37"/>
        <v>422.48880792263412</v>
      </c>
      <c r="CL43" s="42">
        <f t="shared" si="55"/>
        <v>281.0131979301924</v>
      </c>
      <c r="CM43" s="42">
        <f t="shared" si="53"/>
        <v>164.37878801066216</v>
      </c>
      <c r="CN43" s="42">
        <f t="shared" si="54"/>
        <v>401.39006374696578</v>
      </c>
      <c r="CO43" s="42">
        <f t="shared" si="41"/>
        <v>284.79580713475195</v>
      </c>
      <c r="CP43" s="42">
        <f t="shared" si="42"/>
        <v>196.08814730397887</v>
      </c>
      <c r="CQ43" s="42">
        <f t="shared" si="43"/>
        <v>429.88555370487671</v>
      </c>
      <c r="CR43" s="42">
        <f t="shared" si="44"/>
        <v>312.98685050442782</v>
      </c>
      <c r="CS43" s="42">
        <f t="shared" si="48"/>
        <v>193.46476795928686</v>
      </c>
      <c r="CT43" s="42">
        <f t="shared" si="49"/>
        <v>468.78001467057976</v>
      </c>
      <c r="CU43" s="42">
        <f t="shared" si="50"/>
        <v>331.12239131493328</v>
      </c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51599</v>
      </c>
      <c r="DO43" s="11">
        <v>52318.185965954282</v>
      </c>
      <c r="DP43" s="11">
        <v>53037.371931908558</v>
      </c>
      <c r="DQ43" s="11">
        <v>53756.557897862818</v>
      </c>
      <c r="DR43" s="11">
        <v>54475.743863817093</v>
      </c>
      <c r="DS43" s="11">
        <v>55194.929829771369</v>
      </c>
      <c r="DT43" s="11">
        <v>56138.909289248128</v>
      </c>
      <c r="DU43" s="11">
        <v>57082.888748724901</v>
      </c>
    </row>
    <row r="44" spans="1:125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>
        <v>51</v>
      </c>
      <c r="AT44" s="41">
        <v>138</v>
      </c>
      <c r="AU44" s="41">
        <v>189</v>
      </c>
      <c r="AV44" s="41"/>
      <c r="AW44" s="41"/>
      <c r="AX44" s="41"/>
      <c r="AY44" s="41"/>
      <c r="AZ44" s="41"/>
      <c r="BA44" s="41"/>
      <c r="BC44" s="42">
        <f t="shared" si="59"/>
        <v>63.275985908266925</v>
      </c>
      <c r="BD44" s="42">
        <f t="shared" si="51"/>
        <v>160.75520744262408</v>
      </c>
      <c r="BE44" s="42">
        <f t="shared" si="14"/>
        <v>114.58083934740226</v>
      </c>
      <c r="BF44" s="42">
        <f t="shared" si="64"/>
        <v>68.400622445664254</v>
      </c>
      <c r="BG44" s="42">
        <f t="shared" si="62"/>
        <v>206.91188289813437</v>
      </c>
      <c r="BH44" s="42">
        <f t="shared" si="15"/>
        <v>138.51126045247011</v>
      </c>
      <c r="BI44" s="42">
        <f t="shared" si="65"/>
        <v>94.001828762850479</v>
      </c>
      <c r="BJ44" s="42">
        <f t="shared" si="63"/>
        <v>282.00548628855142</v>
      </c>
      <c r="BK44" s="42">
        <f t="shared" si="16"/>
        <v>188.00365752570096</v>
      </c>
      <c r="BL44" s="42">
        <f t="shared" si="60"/>
        <v>117.40983690242221</v>
      </c>
      <c r="BM44" s="42">
        <f t="shared" si="57"/>
        <v>262.04514323149306</v>
      </c>
      <c r="BN44" s="42">
        <f t="shared" si="17"/>
        <v>192.27987782570597</v>
      </c>
      <c r="BO44" s="42">
        <f t="shared" si="61"/>
        <v>111.37266813476091</v>
      </c>
      <c r="BP44" s="42">
        <f t="shared" si="58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6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139.88125988507483</v>
      </c>
      <c r="CK44" s="42">
        <f t="shared" si="37"/>
        <v>325.85975314136749</v>
      </c>
      <c r="CL44" s="42">
        <f t="shared" si="55"/>
        <v>232.87050651322116</v>
      </c>
      <c r="CM44" s="42">
        <f t="shared" si="53"/>
        <v>163.67257275522223</v>
      </c>
      <c r="CN44" s="42">
        <f t="shared" si="54"/>
        <v>371.41083817531199</v>
      </c>
      <c r="CO44" s="42">
        <f t="shared" si="41"/>
        <v>269.11548020329809</v>
      </c>
      <c r="CP44" s="42">
        <f t="shared" si="42"/>
        <v>160.5049130576715</v>
      </c>
      <c r="CQ44" s="42">
        <f t="shared" si="43"/>
        <v>403.59973283433902</v>
      </c>
      <c r="CR44" s="42">
        <f t="shared" si="44"/>
        <v>282.05232294600523</v>
      </c>
      <c r="CS44" s="42">
        <f t="shared" si="48"/>
        <v>78.699470362606178</v>
      </c>
      <c r="CT44" s="42">
        <f t="shared" si="49"/>
        <v>212.95150803999317</v>
      </c>
      <c r="CU44" s="42">
        <f t="shared" si="50"/>
        <v>145.82548920129966</v>
      </c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125821</v>
      </c>
      <c r="DO44" s="11">
        <v>127082.9904476854</v>
      </c>
      <c r="DP44" s="11">
        <v>128344.98089537081</v>
      </c>
      <c r="DQ44" s="11">
        <v>129606.97134305621</v>
      </c>
      <c r="DR44" s="11">
        <v>130868.96179074157</v>
      </c>
      <c r="DS44" s="11">
        <v>132130.95223842698</v>
      </c>
      <c r="DT44" s="11">
        <v>133319.00985150255</v>
      </c>
      <c r="DU44" s="11">
        <v>134507.06746457808</v>
      </c>
    </row>
    <row r="45" spans="1:125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>
        <v>6</v>
      </c>
      <c r="AT45" s="41">
        <v>16</v>
      </c>
      <c r="AU45" s="41">
        <v>22</v>
      </c>
      <c r="AV45" s="41"/>
      <c r="AW45" s="41"/>
      <c r="AX45" s="41"/>
      <c r="AY45" s="41"/>
      <c r="AZ45" s="41"/>
      <c r="BA45" s="41"/>
      <c r="BC45" s="42"/>
      <c r="BD45" s="42">
        <f t="shared" si="51"/>
        <v>175.3067868770348</v>
      </c>
      <c r="BE45" s="42">
        <f t="shared" si="14"/>
        <v>112.69722013523666</v>
      </c>
      <c r="BF45" s="42">
        <f t="shared" si="64"/>
        <v>0</v>
      </c>
      <c r="BG45" s="42">
        <f t="shared" si="62"/>
        <v>149.42099364960777</v>
      </c>
      <c r="BH45" s="42">
        <f t="shared" si="15"/>
        <v>74.710496824803883</v>
      </c>
      <c r="BI45" s="42">
        <f t="shared" si="65"/>
        <v>99.169455807611271</v>
      </c>
      <c r="BJ45" s="42">
        <f t="shared" si="63"/>
        <v>223.1312755671253</v>
      </c>
      <c r="BK45" s="42">
        <f t="shared" si="16"/>
        <v>161.15036568736829</v>
      </c>
      <c r="BL45" s="42">
        <f t="shared" si="60"/>
        <v>0</v>
      </c>
      <c r="BM45" s="42">
        <f t="shared" si="57"/>
        <v>439.82895540623088</v>
      </c>
      <c r="BN45" s="42">
        <f t="shared" si="17"/>
        <v>244.3494196701283</v>
      </c>
      <c r="BO45" s="42">
        <f t="shared" si="61"/>
        <v>97.359133503711817</v>
      </c>
      <c r="BP45" s="42">
        <f t="shared" si="58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6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177.84803873135067</v>
      </c>
      <c r="CK45" s="42">
        <f t="shared" si="37"/>
        <v>474.2614366169351</v>
      </c>
      <c r="CL45" s="42">
        <f t="shared" si="55"/>
        <v>326.05473767414287</v>
      </c>
      <c r="CM45" s="42">
        <f t="shared" si="53"/>
        <v>116.63372533244117</v>
      </c>
      <c r="CN45" s="42">
        <f t="shared" si="54"/>
        <v>388.77908444147056</v>
      </c>
      <c r="CO45" s="42">
        <f t="shared" si="41"/>
        <v>252.70640488695585</v>
      </c>
      <c r="CP45" s="42">
        <f t="shared" si="42"/>
        <v>153.01869578646884</v>
      </c>
      <c r="CQ45" s="42">
        <f t="shared" si="43"/>
        <v>516.43809827933228</v>
      </c>
      <c r="CR45" s="42">
        <f t="shared" si="44"/>
        <v>334.7283970329006</v>
      </c>
      <c r="CS45" s="42">
        <f t="shared" si="48"/>
        <v>112.95331733463087</v>
      </c>
      <c r="CT45" s="42">
        <f t="shared" si="49"/>
        <v>301.20884622568235</v>
      </c>
      <c r="CU45" s="42">
        <f t="shared" si="50"/>
        <v>207.08108178015664</v>
      </c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10121</v>
      </c>
      <c r="DO45" s="11">
        <v>10288.619321552487</v>
      </c>
      <c r="DP45" s="11">
        <v>10456.238643104976</v>
      </c>
      <c r="DQ45" s="11">
        <v>10623.857964657462</v>
      </c>
      <c r="DR45" s="11">
        <v>10791.477286209951</v>
      </c>
      <c r="DS45" s="11">
        <v>10959.096607762436</v>
      </c>
      <c r="DT45" s="11">
        <v>11133.223171386551</v>
      </c>
      <c r="DU45" s="11">
        <v>11307.349735010665</v>
      </c>
    </row>
    <row r="46" spans="1:125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>
        <v>87</v>
      </c>
      <c r="AT46" s="41">
        <v>283</v>
      </c>
      <c r="AU46" s="41">
        <v>370</v>
      </c>
      <c r="AV46" s="41"/>
      <c r="AW46" s="41"/>
      <c r="AX46" s="41"/>
      <c r="AY46" s="41"/>
      <c r="AZ46" s="41"/>
      <c r="BA46" s="41"/>
      <c r="BC46" s="42">
        <f t="shared" ref="BC46:BC83" si="66">C46/$DC46*100000*2</f>
        <v>73.047995238352911</v>
      </c>
      <c r="BD46" s="42">
        <f t="shared" si="51"/>
        <v>229.96591093555546</v>
      </c>
      <c r="BE46" s="42">
        <f t="shared" si="14"/>
        <v>152.85969373951627</v>
      </c>
      <c r="BF46" s="42">
        <f t="shared" si="64"/>
        <v>87.652894537630985</v>
      </c>
      <c r="BG46" s="42">
        <f t="shared" si="62"/>
        <v>355.92387478916822</v>
      </c>
      <c r="BH46" s="42">
        <f t="shared" si="15"/>
        <v>221.7883846633996</v>
      </c>
      <c r="BI46" s="42">
        <f t="shared" si="65"/>
        <v>148.84644008930786</v>
      </c>
      <c r="BJ46" s="42">
        <f t="shared" si="63"/>
        <v>496.15480029769293</v>
      </c>
      <c r="BK46" s="42">
        <f t="shared" si="16"/>
        <v>325.11196124769879</v>
      </c>
      <c r="BL46" s="42">
        <f t="shared" si="60"/>
        <v>146.27626037174346</v>
      </c>
      <c r="BM46" s="42">
        <f t="shared" si="57"/>
        <v>441.35078560439837</v>
      </c>
      <c r="BN46" s="42">
        <f t="shared" si="17"/>
        <v>295.07452523265493</v>
      </c>
      <c r="BO46" s="42">
        <f t="shared" si="61"/>
        <v>97.729021854652501</v>
      </c>
      <c r="BP46" s="42">
        <f t="shared" si="58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6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152.80430630317764</v>
      </c>
      <c r="CK46" s="42">
        <f t="shared" si="37"/>
        <v>599.64114140186371</v>
      </c>
      <c r="CL46" s="42">
        <f t="shared" si="55"/>
        <v>376.22272385252069</v>
      </c>
      <c r="CM46" s="42">
        <f t="shared" si="53"/>
        <v>163.58293308362732</v>
      </c>
      <c r="CN46" s="42">
        <f t="shared" si="54"/>
        <v>555.73380006492573</v>
      </c>
      <c r="CO46" s="42">
        <f t="shared" si="41"/>
        <v>360.77879762279446</v>
      </c>
      <c r="CP46" s="42">
        <f t="shared" si="42"/>
        <v>136.78148728171828</v>
      </c>
      <c r="CQ46" s="42">
        <f t="shared" si="43"/>
        <v>512.38779362675427</v>
      </c>
      <c r="CR46" s="42">
        <f t="shared" si="44"/>
        <v>324.58464045423625</v>
      </c>
      <c r="CS46" s="42">
        <f t="shared" si="48"/>
        <v>183.18856677901633</v>
      </c>
      <c r="CT46" s="42">
        <f t="shared" si="49"/>
        <v>595.88924595932895</v>
      </c>
      <c r="CU46" s="42">
        <f t="shared" si="50"/>
        <v>389.53890636917265</v>
      </c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86385</v>
      </c>
      <c r="DO46" s="11">
        <v>89251.364581757123</v>
      </c>
      <c r="DP46" s="11">
        <v>92117.72916351429</v>
      </c>
      <c r="DQ46" s="11">
        <v>94984.093745271413</v>
      </c>
      <c r="DR46" s="11">
        <v>97850.458327028551</v>
      </c>
      <c r="DS46" s="11">
        <v>100716.82290878569</v>
      </c>
      <c r="DT46" s="11">
        <v>103076.63346185796</v>
      </c>
      <c r="DU46" s="11">
        <v>105436.44401493022</v>
      </c>
    </row>
    <row r="47" spans="1:125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>
        <v>155</v>
      </c>
      <c r="AT47" s="83">
        <v>390</v>
      </c>
      <c r="AU47" s="41">
        <v>545</v>
      </c>
      <c r="AV47" s="83"/>
      <c r="AW47" s="83"/>
      <c r="AX47" s="83"/>
      <c r="AY47" s="83"/>
      <c r="AZ47" s="83"/>
      <c r="BA47" s="83"/>
      <c r="BC47" s="42">
        <f t="shared" si="66"/>
        <v>39.38189183107044</v>
      </c>
      <c r="BD47" s="42">
        <f t="shared" ref="BD47:BD75" si="67">D47/$DC47*100000*2</f>
        <v>161.27822368914559</v>
      </c>
      <c r="BE47" s="42">
        <f t="shared" si="14"/>
        <v>100.33005776010802</v>
      </c>
      <c r="BF47" s="42">
        <f t="shared" si="64"/>
        <v>80.265810498021352</v>
      </c>
      <c r="BG47" s="42">
        <f t="shared" si="62"/>
        <v>216.53102366908087</v>
      </c>
      <c r="BH47" s="42">
        <f t="shared" si="15"/>
        <v>148.39841708355112</v>
      </c>
      <c r="BI47" s="42">
        <f t="shared" si="65"/>
        <v>131.35499148967659</v>
      </c>
      <c r="BJ47" s="42">
        <f t="shared" si="63"/>
        <v>357.06356841559978</v>
      </c>
      <c r="BK47" s="42">
        <f t="shared" si="16"/>
        <v>246.98438540664546</v>
      </c>
      <c r="BL47" s="42">
        <f t="shared" si="60"/>
        <v>158.79534565366188</v>
      </c>
      <c r="BM47" s="42">
        <f t="shared" si="57"/>
        <v>434.40565822496006</v>
      </c>
      <c r="BN47" s="42">
        <f t="shared" si="17"/>
        <v>298.42573579739906</v>
      </c>
      <c r="BO47" s="42">
        <f t="shared" si="61"/>
        <v>145.65332709961069</v>
      </c>
      <c r="BP47" s="42">
        <f t="shared" si="58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6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213.65496446263191</v>
      </c>
      <c r="CK47" s="42">
        <f t="shared" si="37"/>
        <v>596.1662718070213</v>
      </c>
      <c r="CL47" s="42">
        <f t="shared" si="55"/>
        <v>404.91061813482668</v>
      </c>
      <c r="CM47" s="42">
        <f t="shared" si="53"/>
        <v>263.00646785201428</v>
      </c>
      <c r="CN47" s="42">
        <f t="shared" si="54"/>
        <v>563.58528825431642</v>
      </c>
      <c r="CO47" s="42">
        <f t="shared" si="41"/>
        <v>413.29587805316532</v>
      </c>
      <c r="CP47" s="42">
        <f t="shared" si="42"/>
        <v>226.84993768136485</v>
      </c>
      <c r="CQ47" s="42">
        <f t="shared" si="43"/>
        <v>540.03828448026411</v>
      </c>
      <c r="CR47" s="42">
        <f t="shared" si="44"/>
        <v>383.44411108081448</v>
      </c>
      <c r="CS47" s="42">
        <f t="shared" si="48"/>
        <v>260.12787194244009</v>
      </c>
      <c r="CT47" s="42">
        <f t="shared" si="49"/>
        <v>654.51529069388152</v>
      </c>
      <c r="CU47" s="42">
        <f t="shared" si="50"/>
        <v>457.32158131816084</v>
      </c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116075</v>
      </c>
      <c r="DO47" s="11">
        <v>117107.38618538545</v>
      </c>
      <c r="DP47" s="11">
        <v>118139.77237077086</v>
      </c>
      <c r="DQ47" s="11">
        <v>119172.15855615633</v>
      </c>
      <c r="DR47" s="11">
        <v>120204.54474154176</v>
      </c>
      <c r="DS47" s="11">
        <v>121236.93092692722</v>
      </c>
      <c r="DT47" s="11">
        <v>122446.9316144527</v>
      </c>
      <c r="DU47" s="11">
        <v>123656.93230197817</v>
      </c>
    </row>
    <row r="48" spans="1:125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>
        <v>200</v>
      </c>
      <c r="AT48" s="83">
        <v>716</v>
      </c>
      <c r="AU48" s="41">
        <v>916</v>
      </c>
      <c r="AV48" s="83"/>
      <c r="AW48" s="83"/>
      <c r="AX48" s="83"/>
      <c r="AY48" s="83"/>
      <c r="AZ48" s="83"/>
      <c r="BA48" s="83"/>
      <c r="BC48" s="42">
        <f t="shared" si="66"/>
        <v>102.63884469716409</v>
      </c>
      <c r="BD48" s="42">
        <f t="shared" si="67"/>
        <v>328.44430303092508</v>
      </c>
      <c r="BE48" s="42">
        <f t="shared" si="14"/>
        <v>217.59435075798788</v>
      </c>
      <c r="BF48" s="42">
        <f t="shared" si="64"/>
        <v>127.22266948941964</v>
      </c>
      <c r="BG48" s="42">
        <f t="shared" si="62"/>
        <v>542.68419954080571</v>
      </c>
      <c r="BH48" s="42">
        <f t="shared" si="15"/>
        <v>337.93521583127091</v>
      </c>
      <c r="BI48" s="42">
        <f t="shared" si="65"/>
        <v>191.68540818553629</v>
      </c>
      <c r="BJ48" s="42">
        <f t="shared" si="63"/>
        <v>660.46061434224384</v>
      </c>
      <c r="BK48" s="42">
        <f t="shared" si="16"/>
        <v>432.71557491388387</v>
      </c>
      <c r="BL48" s="42">
        <f t="shared" si="60"/>
        <v>154.57676024285726</v>
      </c>
      <c r="BM48" s="42">
        <f t="shared" si="57"/>
        <v>602.84936494714339</v>
      </c>
      <c r="BN48" s="42">
        <f t="shared" si="17"/>
        <v>383.00686149063523</v>
      </c>
      <c r="BO48" s="42">
        <f t="shared" si="61"/>
        <v>162.02017887682376</v>
      </c>
      <c r="BP48" s="42">
        <f t="shared" si="58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6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284.76258898830906</v>
      </c>
      <c r="CK48" s="42">
        <f t="shared" si="37"/>
        <v>858.20651818953706</v>
      </c>
      <c r="CL48" s="42">
        <f t="shared" si="55"/>
        <v>571.48455358892306</v>
      </c>
      <c r="CM48" s="42">
        <f t="shared" si="53"/>
        <v>210.20185015726651</v>
      </c>
      <c r="CN48" s="42">
        <f t="shared" si="54"/>
        <v>783.59269585253196</v>
      </c>
      <c r="CO48" s="42">
        <f t="shared" si="41"/>
        <v>498.76296989978624</v>
      </c>
      <c r="CP48" s="42">
        <f t="shared" si="42"/>
        <v>205.35873896652384</v>
      </c>
      <c r="CQ48" s="42">
        <f t="shared" si="43"/>
        <v>760.89567443665771</v>
      </c>
      <c r="CR48" s="42">
        <f t="shared" si="44"/>
        <v>483.12720670159075</v>
      </c>
      <c r="CS48" s="42">
        <f t="shared" si="48"/>
        <v>227.04894153240852</v>
      </c>
      <c r="CT48" s="42">
        <f t="shared" si="49"/>
        <v>812.83521068602238</v>
      </c>
      <c r="CU48" s="42">
        <f t="shared" si="50"/>
        <v>519.94207610921546</v>
      </c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153110</v>
      </c>
      <c r="DO48" s="11">
        <v>160797.8234954254</v>
      </c>
      <c r="DP48" s="11">
        <v>168485.64699085074</v>
      </c>
      <c r="DQ48" s="11">
        <v>176173.47048627611</v>
      </c>
      <c r="DR48" s="11">
        <v>183861.29398170148</v>
      </c>
      <c r="DS48" s="11">
        <v>191549.11747712691</v>
      </c>
      <c r="DT48" s="11">
        <v>196455.44331350338</v>
      </c>
      <c r="DU48" s="11">
        <v>201361.76914988001</v>
      </c>
    </row>
    <row r="49" spans="1:125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>
        <v>318</v>
      </c>
      <c r="AT49" s="83">
        <v>949</v>
      </c>
      <c r="AU49" s="41">
        <v>1267</v>
      </c>
      <c r="AV49" s="83"/>
      <c r="AW49" s="83"/>
      <c r="AX49" s="83"/>
      <c r="AY49" s="83"/>
      <c r="AZ49" s="83"/>
      <c r="BA49" s="83"/>
      <c r="BC49" s="42">
        <f t="shared" si="66"/>
        <v>105.33047436331489</v>
      </c>
      <c r="BD49" s="42">
        <f t="shared" si="67"/>
        <v>366.77575894368579</v>
      </c>
      <c r="BE49" s="42">
        <f t="shared" si="14"/>
        <v>238.87446864537489</v>
      </c>
      <c r="BF49" s="42">
        <f t="shared" si="64"/>
        <v>196.13436987376082</v>
      </c>
      <c r="BG49" s="42">
        <f t="shared" si="62"/>
        <v>693.60245346266322</v>
      </c>
      <c r="BH49" s="42">
        <f t="shared" si="15"/>
        <v>453.78361029883746</v>
      </c>
      <c r="BI49" s="42">
        <f t="shared" si="65"/>
        <v>201.77870471636527</v>
      </c>
      <c r="BJ49" s="42">
        <f t="shared" si="63"/>
        <v>690.11708251731648</v>
      </c>
      <c r="BK49" s="42">
        <f t="shared" si="16"/>
        <v>455.27380013734512</v>
      </c>
      <c r="BL49" s="42">
        <f t="shared" si="60"/>
        <v>270.11854298708801</v>
      </c>
      <c r="BM49" s="42">
        <f t="shared" si="57"/>
        <v>855.9177928386041</v>
      </c>
      <c r="BN49" s="42">
        <f t="shared" si="17"/>
        <v>571.96787867446653</v>
      </c>
      <c r="BO49" s="42">
        <f t="shared" si="61"/>
        <v>242.80019110724717</v>
      </c>
      <c r="BP49" s="42">
        <f t="shared" si="58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6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284.53894764703938</v>
      </c>
      <c r="CK49" s="42">
        <f t="shared" si="37"/>
        <v>885.59990294795591</v>
      </c>
      <c r="CL49" s="42">
        <f t="shared" si="55"/>
        <v>585.06942529749756</v>
      </c>
      <c r="CM49" s="42">
        <f t="shared" si="53"/>
        <v>275.75636572752489</v>
      </c>
      <c r="CN49" s="42">
        <f t="shared" si="54"/>
        <v>791.1212589785921</v>
      </c>
      <c r="CO49" s="42">
        <f t="shared" si="41"/>
        <v>533.95521004168688</v>
      </c>
      <c r="CP49" s="42">
        <f t="shared" si="42"/>
        <v>296.18493972147394</v>
      </c>
      <c r="CQ49" s="42">
        <f t="shared" si="43"/>
        <v>878.84383753420946</v>
      </c>
      <c r="CR49" s="42">
        <f t="shared" si="44"/>
        <v>587.51438862784175</v>
      </c>
      <c r="CS49" s="42">
        <f t="shared" si="48"/>
        <v>291.40145219236774</v>
      </c>
      <c r="CT49" s="42">
        <f t="shared" si="49"/>
        <v>869.62257273760054</v>
      </c>
      <c r="CU49" s="42">
        <f t="shared" si="50"/>
        <v>580.51201246498408</v>
      </c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181346</v>
      </c>
      <c r="DO49" s="11">
        <v>193649.20138512625</v>
      </c>
      <c r="DP49" s="11">
        <v>205952.40277025264</v>
      </c>
      <c r="DQ49" s="11">
        <v>218255.60415537897</v>
      </c>
      <c r="DR49" s="11">
        <v>230558.80554050533</v>
      </c>
      <c r="DS49" s="11">
        <v>242862.00692563163</v>
      </c>
      <c r="DT49" s="11">
        <v>253448.61975955026</v>
      </c>
      <c r="DU49" s="11">
        <v>264035.23259346897</v>
      </c>
    </row>
    <row r="50" spans="1:125" s="32" customFormat="1" ht="17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>
        <v>147</v>
      </c>
      <c r="AT50" s="83">
        <v>530</v>
      </c>
      <c r="AU50" s="41">
        <v>677</v>
      </c>
      <c r="AV50" s="83"/>
      <c r="AW50" s="83"/>
      <c r="AX50" s="83"/>
      <c r="AY50" s="83"/>
      <c r="AZ50" s="83"/>
      <c r="BA50" s="83"/>
      <c r="BC50" s="42">
        <f t="shared" si="66"/>
        <v>238.81516861506461</v>
      </c>
      <c r="BD50" s="42">
        <f t="shared" si="67"/>
        <v>689.48250293704132</v>
      </c>
      <c r="BE50" s="42">
        <f t="shared" si="14"/>
        <v>468.00069333436051</v>
      </c>
      <c r="BF50" s="42">
        <f t="shared" si="64"/>
        <v>312.451782132387</v>
      </c>
      <c r="BG50" s="42">
        <f t="shared" si="62"/>
        <v>968.21478166949555</v>
      </c>
      <c r="BH50" s="42">
        <f t="shared" si="15"/>
        <v>648.04814071902479</v>
      </c>
      <c r="BI50" s="42">
        <f t="shared" si="65"/>
        <v>402.26802543866376</v>
      </c>
      <c r="BJ50" s="42">
        <f t="shared" si="63"/>
        <v>1068.8836104513064</v>
      </c>
      <c r="BK50" s="42">
        <f t="shared" si="16"/>
        <v>739.40694199678194</v>
      </c>
      <c r="BL50" s="42">
        <f t="shared" si="60"/>
        <v>372.02239726677425</v>
      </c>
      <c r="BM50" s="42">
        <f t="shared" si="57"/>
        <v>1070.5134288696972</v>
      </c>
      <c r="BN50" s="42">
        <f t="shared" si="17"/>
        <v>732.65635380089202</v>
      </c>
      <c r="BO50" s="42">
        <f t="shared" si="61"/>
        <v>320.53699374010108</v>
      </c>
      <c r="BP50" s="42">
        <f t="shared" si="58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6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523.11905347049117</v>
      </c>
      <c r="CK50" s="42">
        <f t="shared" si="37"/>
        <v>1439.4551135765194</v>
      </c>
      <c r="CL50" s="42">
        <f t="shared" si="55"/>
        <v>981.2870835235052</v>
      </c>
      <c r="CM50" s="42">
        <f t="shared" si="53"/>
        <v>530.33417658077167</v>
      </c>
      <c r="CN50" s="42">
        <f t="shared" si="54"/>
        <v>1573.5573265653161</v>
      </c>
      <c r="CO50" s="42">
        <f t="shared" si="41"/>
        <v>1055.4347922084439</v>
      </c>
      <c r="CP50" s="42">
        <f t="shared" si="42"/>
        <v>513.18775372249308</v>
      </c>
      <c r="CQ50" s="42">
        <f t="shared" si="43"/>
        <v>1619.3154120838126</v>
      </c>
      <c r="CR50" s="42">
        <f t="shared" si="44"/>
        <v>1066.2515829031529</v>
      </c>
      <c r="CS50" s="42">
        <f t="shared" si="48"/>
        <v>506.59047744290541</v>
      </c>
      <c r="CT50" s="42">
        <f t="shared" si="49"/>
        <v>1826.4826737737408</v>
      </c>
      <c r="CU50" s="42">
        <f t="shared" si="50"/>
        <v>1166.5365756083231</v>
      </c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56966</v>
      </c>
      <c r="DO50" s="11">
        <v>57322.34757337004</v>
      </c>
      <c r="DP50" s="11">
        <v>57678.695146740072</v>
      </c>
      <c r="DQ50" s="11">
        <v>58035.042720110119</v>
      </c>
      <c r="DR50" s="11">
        <v>58391.390293480159</v>
      </c>
      <c r="DS50" s="11">
        <v>58747.737866850206</v>
      </c>
      <c r="DT50" s="11">
        <v>59185.829087578575</v>
      </c>
      <c r="DU50" s="11">
        <v>59623.920308306944</v>
      </c>
    </row>
    <row r="51" spans="1:125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>
        <v>161</v>
      </c>
      <c r="AT51" s="83">
        <v>518</v>
      </c>
      <c r="AU51" s="41">
        <v>679</v>
      </c>
      <c r="AV51" s="83"/>
      <c r="AW51" s="83"/>
      <c r="AX51" s="83"/>
      <c r="AY51" s="83"/>
      <c r="AZ51" s="83"/>
      <c r="BA51" s="83"/>
      <c r="BC51" s="42">
        <f t="shared" si="66"/>
        <v>227.29921902319617</v>
      </c>
      <c r="BD51" s="42">
        <f t="shared" si="67"/>
        <v>681.8976570695886</v>
      </c>
      <c r="BE51" s="42">
        <f t="shared" si="14"/>
        <v>463.34071570113065</v>
      </c>
      <c r="BF51" s="42">
        <f t="shared" si="64"/>
        <v>336.25897640487858</v>
      </c>
      <c r="BG51" s="42">
        <f t="shared" si="62"/>
        <v>826.3991793001253</v>
      </c>
      <c r="BH51" s="42">
        <f t="shared" si="15"/>
        <v>589.87803487974463</v>
      </c>
      <c r="BI51" s="42">
        <f t="shared" si="65"/>
        <v>408.34344995033661</v>
      </c>
      <c r="BJ51" s="42">
        <f t="shared" si="63"/>
        <v>987.74969650148989</v>
      </c>
      <c r="BK51" s="42">
        <f t="shared" si="16"/>
        <v>700.8056505904425</v>
      </c>
      <c r="BL51" s="42">
        <f t="shared" si="60"/>
        <v>412.1393780442113</v>
      </c>
      <c r="BM51" s="42">
        <f t="shared" si="57"/>
        <v>1102.6066477546433</v>
      </c>
      <c r="BN51" s="42">
        <f t="shared" si="17"/>
        <v>762.72547235454692</v>
      </c>
      <c r="BO51" s="42">
        <f t="shared" si="61"/>
        <v>373.88030637413993</v>
      </c>
      <c r="BP51" s="42">
        <f t="shared" si="58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6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341.96974573543611</v>
      </c>
      <c r="CK51" s="42">
        <f t="shared" si="37"/>
        <v>1021.8860637270678</v>
      </c>
      <c r="CL51" s="42">
        <f t="shared" si="55"/>
        <v>681.92790473125206</v>
      </c>
      <c r="CM51" s="42">
        <f t="shared" si="53"/>
        <v>450.42602662289733</v>
      </c>
      <c r="CN51" s="42">
        <f t="shared" si="54"/>
        <v>1082.5365009592324</v>
      </c>
      <c r="CO51" s="42">
        <f t="shared" si="41"/>
        <v>775.94399544280634</v>
      </c>
      <c r="CP51" s="42">
        <f t="shared" si="42"/>
        <v>382.37685852457901</v>
      </c>
      <c r="CQ51" s="42">
        <f t="shared" si="43"/>
        <v>1064.9374190684537</v>
      </c>
      <c r="CR51" s="42">
        <f t="shared" si="44"/>
        <v>723.65713879651639</v>
      </c>
      <c r="CS51" s="42">
        <f t="shared" si="48"/>
        <v>544.90753110362061</v>
      </c>
      <c r="CT51" s="42">
        <f t="shared" si="49"/>
        <v>1753.1807522464314</v>
      </c>
      <c r="CU51" s="42">
        <f t="shared" si="50"/>
        <v>1149.0441416750259</v>
      </c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49712</v>
      </c>
      <c r="DO51" s="11">
        <v>52838.864970664043</v>
      </c>
      <c r="DP51" s="11">
        <v>55965.729941328071</v>
      </c>
      <c r="DQ51" s="11">
        <v>59092.594911992128</v>
      </c>
      <c r="DR51" s="11">
        <v>62219.459882656163</v>
      </c>
      <c r="DS51" s="11">
        <v>65346.32485332022</v>
      </c>
      <c r="DT51" s="11">
        <v>70069.966391509384</v>
      </c>
      <c r="DU51" s="11">
        <v>74793.60792969857</v>
      </c>
    </row>
    <row r="52" spans="1:125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>
        <v>109</v>
      </c>
      <c r="AT52" s="83">
        <v>330</v>
      </c>
      <c r="AU52" s="41">
        <v>439</v>
      </c>
      <c r="AV52" s="83"/>
      <c r="AW52" s="83"/>
      <c r="AX52" s="83"/>
      <c r="AY52" s="83"/>
      <c r="AZ52" s="83"/>
      <c r="BA52" s="83"/>
      <c r="BC52" s="42">
        <f t="shared" si="66"/>
        <v>49.115913555992137</v>
      </c>
      <c r="BD52" s="42">
        <f t="shared" si="67"/>
        <v>147.34774066797644</v>
      </c>
      <c r="BE52" s="42">
        <f t="shared" si="14"/>
        <v>108.75666573112545</v>
      </c>
      <c r="BF52" s="42">
        <f t="shared" si="64"/>
        <v>154.73887814313346</v>
      </c>
      <c r="BG52" s="42">
        <f t="shared" si="62"/>
        <v>337.61209776683665</v>
      </c>
      <c r="BH52" s="42">
        <f t="shared" si="15"/>
        <v>246.17548795498504</v>
      </c>
      <c r="BI52" s="42">
        <f t="shared" si="65"/>
        <v>104.62074978204009</v>
      </c>
      <c r="BJ52" s="42">
        <f t="shared" si="63"/>
        <v>397.5588491717524</v>
      </c>
      <c r="BK52" s="42">
        <f t="shared" si="16"/>
        <v>254.57715780296425</v>
      </c>
      <c r="BL52" s="42">
        <f t="shared" si="60"/>
        <v>160.41848299912817</v>
      </c>
      <c r="BM52" s="42">
        <f t="shared" si="57"/>
        <v>544.02789886660855</v>
      </c>
      <c r="BN52" s="42">
        <f t="shared" si="17"/>
        <v>359.19790758500437</v>
      </c>
      <c r="BO52" s="42">
        <f t="shared" si="61"/>
        <v>221.96788402178061</v>
      </c>
      <c r="BP52" s="42">
        <f t="shared" si="58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6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204.16899924259889</v>
      </c>
      <c r="CK52" s="42">
        <f t="shared" si="37"/>
        <v>711.29844897421538</v>
      </c>
      <c r="CL52" s="42">
        <f t="shared" si="55"/>
        <v>457.73372410840716</v>
      </c>
      <c r="CM52" s="42">
        <f t="shared" si="53"/>
        <v>399.44720474800914</v>
      </c>
      <c r="CN52" s="42">
        <f t="shared" si="54"/>
        <v>1008.4404841179248</v>
      </c>
      <c r="CO52" s="42">
        <f t="shared" si="41"/>
        <v>713.76631668086884</v>
      </c>
      <c r="CP52" s="42">
        <f t="shared" si="42"/>
        <v>351.59205180958128</v>
      </c>
      <c r="CQ52" s="42">
        <f t="shared" si="43"/>
        <v>898.51302129115209</v>
      </c>
      <c r="CR52" s="42">
        <f t="shared" si="44"/>
        <v>625.05253655036665</v>
      </c>
      <c r="CS52" s="42">
        <f t="shared" si="48"/>
        <v>705.66999895992956</v>
      </c>
      <c r="CT52" s="42">
        <f t="shared" si="49"/>
        <v>2136.4321069429056</v>
      </c>
      <c r="CU52" s="42">
        <f t="shared" si="50"/>
        <v>1421.0510529514177</v>
      </c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30367</v>
      </c>
      <c r="DO52" s="11">
        <v>30542.208970260181</v>
      </c>
      <c r="DP52" s="11">
        <v>30717.417940520372</v>
      </c>
      <c r="DQ52" s="11">
        <v>30892.626910780549</v>
      </c>
      <c r="DR52" s="11">
        <v>31067.835881040741</v>
      </c>
      <c r="DS52" s="11">
        <v>31243.044851300932</v>
      </c>
      <c r="DT52" s="11">
        <v>31405.177645487249</v>
      </c>
      <c r="DU52" s="11">
        <v>31567.310439673576</v>
      </c>
    </row>
    <row r="53" spans="1:125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>
        <v>52</v>
      </c>
      <c r="AT53" s="83">
        <v>166</v>
      </c>
      <c r="AU53" s="41">
        <v>218</v>
      </c>
      <c r="AV53" s="83"/>
      <c r="AW53" s="83"/>
      <c r="AX53" s="83"/>
      <c r="AY53" s="83"/>
      <c r="AZ53" s="83"/>
      <c r="BA53" s="83"/>
      <c r="BC53" s="42">
        <f t="shared" si="66"/>
        <v>28.238696049971196</v>
      </c>
      <c r="BD53" s="42">
        <f t="shared" si="67"/>
        <v>92.622923043905516</v>
      </c>
      <c r="BE53" s="42">
        <f t="shared" si="14"/>
        <v>60.430809546938363</v>
      </c>
      <c r="BF53" s="42">
        <f t="shared" si="64"/>
        <v>60.684385008709327</v>
      </c>
      <c r="BG53" s="42">
        <f t="shared" si="62"/>
        <v>176.43423048828456</v>
      </c>
      <c r="BH53" s="42">
        <f t="shared" si="15"/>
        <v>119.68309265606564</v>
      </c>
      <c r="BI53" s="42">
        <f t="shared" si="65"/>
        <v>73.439412484700114</v>
      </c>
      <c r="BJ53" s="42">
        <f t="shared" si="63"/>
        <v>250.36163347056862</v>
      </c>
      <c r="BK53" s="42">
        <f t="shared" si="16"/>
        <v>164.12595971959499</v>
      </c>
      <c r="BL53" s="42">
        <f t="shared" si="60"/>
        <v>95.350302764610788</v>
      </c>
      <c r="BM53" s="42">
        <f t="shared" si="57"/>
        <v>273.99512288681262</v>
      </c>
      <c r="BN53" s="42">
        <f t="shared" si="17"/>
        <v>187.96065430035344</v>
      </c>
      <c r="BO53" s="42">
        <f t="shared" si="61"/>
        <v>121.05686970713964</v>
      </c>
      <c r="BP53" s="42">
        <f t="shared" si="58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6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214.6267619872157</v>
      </c>
      <c r="CK53" s="42">
        <f t="shared" si="37"/>
        <v>528.79057301198077</v>
      </c>
      <c r="CL53" s="42">
        <f t="shared" si="55"/>
        <v>371.70866749959822</v>
      </c>
      <c r="CM53" s="42">
        <f t="shared" si="53"/>
        <v>167.51785221916126</v>
      </c>
      <c r="CN53" s="42">
        <f t="shared" si="54"/>
        <v>471.91004710519809</v>
      </c>
      <c r="CO53" s="42">
        <f t="shared" si="41"/>
        <v>320.73539998058919</v>
      </c>
      <c r="CP53" s="42">
        <f t="shared" si="42"/>
        <v>188.21677046199355</v>
      </c>
      <c r="CQ53" s="42">
        <f t="shared" si="43"/>
        <v>428.77189420753609</v>
      </c>
      <c r="CR53" s="42">
        <f t="shared" si="44"/>
        <v>308.49433233476481</v>
      </c>
      <c r="CS53" s="42">
        <f t="shared" si="48"/>
        <v>51.583698603109433</v>
      </c>
      <c r="CT53" s="42">
        <f t="shared" si="49"/>
        <v>164.67103784838781</v>
      </c>
      <c r="CU53" s="42">
        <f t="shared" si="50"/>
        <v>108.12736822574861</v>
      </c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192893</v>
      </c>
      <c r="DO53" s="11">
        <v>195800.02707465604</v>
      </c>
      <c r="DP53" s="11">
        <v>198707.05414931211</v>
      </c>
      <c r="DQ53" s="11">
        <v>201614.08122396818</v>
      </c>
      <c r="DR53" s="11">
        <v>204521.10829862431</v>
      </c>
      <c r="DS53" s="11">
        <v>207428.13537328035</v>
      </c>
      <c r="DT53" s="11">
        <v>210057.92775814849</v>
      </c>
      <c r="DU53" s="11">
        <v>212687.72014301672</v>
      </c>
    </row>
    <row r="54" spans="1:125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>
        <v>133</v>
      </c>
      <c r="AT54" s="83">
        <v>390</v>
      </c>
      <c r="AU54" s="41">
        <v>523</v>
      </c>
      <c r="AV54" s="83"/>
      <c r="AW54" s="83"/>
      <c r="AX54" s="83"/>
      <c r="AY54" s="83"/>
      <c r="AZ54" s="83"/>
      <c r="BA54" s="83"/>
      <c r="BC54" s="42">
        <f t="shared" si="66"/>
        <v>105.82295281910552</v>
      </c>
      <c r="BD54" s="42">
        <f t="shared" si="67"/>
        <v>286.9774991704557</v>
      </c>
      <c r="BE54" s="42">
        <f t="shared" si="14"/>
        <v>199.98744473441127</v>
      </c>
      <c r="BF54" s="42">
        <f t="shared" si="64"/>
        <v>119.35512603545024</v>
      </c>
      <c r="BG54" s="42">
        <f t="shared" si="62"/>
        <v>354.50253852320299</v>
      </c>
      <c r="BH54" s="42">
        <f t="shared" si="15"/>
        <v>241.38238175826135</v>
      </c>
      <c r="BI54" s="42">
        <f t="shared" si="65"/>
        <v>135.97753721722853</v>
      </c>
      <c r="BJ54" s="42">
        <f t="shared" si="63"/>
        <v>363.78406060713087</v>
      </c>
      <c r="BK54" s="42">
        <f t="shared" si="16"/>
        <v>249.8807989121797</v>
      </c>
      <c r="BL54" s="42">
        <f t="shared" si="60"/>
        <v>144.22617444416449</v>
      </c>
      <c r="BM54" s="42">
        <f t="shared" si="57"/>
        <v>425.72786432313609</v>
      </c>
      <c r="BN54" s="42">
        <f t="shared" si="17"/>
        <v>286.71468413598961</v>
      </c>
      <c r="BO54" s="42">
        <f t="shared" si="61"/>
        <v>156.81328140313798</v>
      </c>
      <c r="BP54" s="42">
        <f t="shared" si="58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6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164.29442862952419</v>
      </c>
      <c r="CK54" s="42">
        <f t="shared" si="37"/>
        <v>466.85644570963808</v>
      </c>
      <c r="CL54" s="42">
        <f t="shared" si="55"/>
        <v>315.57543716958116</v>
      </c>
      <c r="CM54" s="42">
        <f t="shared" si="53"/>
        <v>170.05940613330105</v>
      </c>
      <c r="CN54" s="42">
        <f t="shared" si="54"/>
        <v>426.75284935337811</v>
      </c>
      <c r="CO54" s="42">
        <f t="shared" si="41"/>
        <v>299.20829475340236</v>
      </c>
      <c r="CP54" s="42">
        <f t="shared" si="42"/>
        <v>142.43364157737938</v>
      </c>
      <c r="CQ54" s="42">
        <f t="shared" si="43"/>
        <v>435.21390481977022</v>
      </c>
      <c r="CR54" s="42">
        <f t="shared" si="44"/>
        <v>288.82377319857483</v>
      </c>
      <c r="CS54" s="42">
        <f t="shared" si="48"/>
        <v>207.67141627684592</v>
      </c>
      <c r="CT54" s="42">
        <f t="shared" si="49"/>
        <v>608.96129584939786</v>
      </c>
      <c r="CU54" s="42">
        <f t="shared" si="50"/>
        <v>408.31635606312193</v>
      </c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122950</v>
      </c>
      <c r="DO54" s="11">
        <v>124662.31937433899</v>
      </c>
      <c r="DP54" s="11">
        <v>126374.638748678</v>
      </c>
      <c r="DQ54" s="11">
        <v>128086.95812301702</v>
      </c>
      <c r="DR54" s="11">
        <v>129799.27749735599</v>
      </c>
      <c r="DS54" s="11">
        <v>131511.59687169502</v>
      </c>
      <c r="DT54" s="11">
        <v>133441.40837937189</v>
      </c>
      <c r="DU54" s="11">
        <v>135371.21988704873</v>
      </c>
    </row>
    <row r="55" spans="1:125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>
        <v>72</v>
      </c>
      <c r="AT55" s="83">
        <v>318</v>
      </c>
      <c r="AU55" s="41">
        <v>390</v>
      </c>
      <c r="AV55" s="83"/>
      <c r="AW55" s="83"/>
      <c r="AX55" s="83"/>
      <c r="AY55" s="83"/>
      <c r="AZ55" s="83"/>
      <c r="BA55" s="83"/>
      <c r="BC55" s="42">
        <f t="shared" si="66"/>
        <v>71.51796888968353</v>
      </c>
      <c r="BD55" s="42">
        <f t="shared" si="67"/>
        <v>243.16109422492403</v>
      </c>
      <c r="BE55" s="42">
        <f t="shared" si="14"/>
        <v>157.33953155730379</v>
      </c>
      <c r="BF55" s="42">
        <f t="shared" si="64"/>
        <v>139.86013986013987</v>
      </c>
      <c r="BG55" s="42">
        <f t="shared" si="62"/>
        <v>440.55944055944059</v>
      </c>
      <c r="BH55" s="42">
        <f t="shared" si="15"/>
        <v>300.69930069930069</v>
      </c>
      <c r="BI55" s="42">
        <f t="shared" si="65"/>
        <v>197.64192734955361</v>
      </c>
      <c r="BJ55" s="42">
        <f t="shared" si="63"/>
        <v>497.51243781094524</v>
      </c>
      <c r="BK55" s="42">
        <f t="shared" si="16"/>
        <v>350.9848020173107</v>
      </c>
      <c r="BL55" s="42">
        <f t="shared" si="60"/>
        <v>244.06332453825857</v>
      </c>
      <c r="BM55" s="42">
        <f t="shared" si="57"/>
        <v>435.35620052770446</v>
      </c>
      <c r="BN55" s="42">
        <f t="shared" si="17"/>
        <v>339.70976253298153</v>
      </c>
      <c r="BO55" s="42">
        <f t="shared" si="61"/>
        <v>245.74791437625299</v>
      </c>
      <c r="BP55" s="42">
        <f t="shared" si="58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6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216.3017673437088</v>
      </c>
      <c r="CK55" s="42">
        <f t="shared" si="37"/>
        <v>601.42442627275125</v>
      </c>
      <c r="CL55" s="42">
        <f t="shared" si="55"/>
        <v>408.86309680823001</v>
      </c>
      <c r="CM55" s="42">
        <f t="shared" si="53"/>
        <v>226.35658844880305</v>
      </c>
      <c r="CN55" s="42">
        <f t="shared" si="54"/>
        <v>627.62508615349941</v>
      </c>
      <c r="CO55" s="42">
        <f t="shared" si="41"/>
        <v>426.99083730115126</v>
      </c>
      <c r="CP55" s="42">
        <f t="shared" si="42"/>
        <v>291.13963043720565</v>
      </c>
      <c r="CQ55" s="42">
        <f t="shared" si="43"/>
        <v>582.27926087441131</v>
      </c>
      <c r="CR55" s="42">
        <f t="shared" si="44"/>
        <v>436.70944565580851</v>
      </c>
      <c r="CS55" s="42">
        <f t="shared" si="48"/>
        <v>352.8535049476543</v>
      </c>
      <c r="CT55" s="42">
        <f t="shared" si="49"/>
        <v>1558.4363135188066</v>
      </c>
      <c r="CU55" s="42">
        <f t="shared" si="50"/>
        <v>955.64490923323046</v>
      </c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37910</v>
      </c>
      <c r="DO55" s="11">
        <v>38876.71244873161</v>
      </c>
      <c r="DP55" s="11">
        <v>39843.424897463214</v>
      </c>
      <c r="DQ55" s="11">
        <v>40810.137346194802</v>
      </c>
      <c r="DR55" s="11">
        <v>41776.849794926406</v>
      </c>
      <c r="DS55" s="11">
        <v>42743.562243658016</v>
      </c>
      <c r="DT55" s="11">
        <v>44093.49297670128</v>
      </c>
      <c r="DU55" s="11">
        <v>45443.423709744529</v>
      </c>
    </row>
    <row r="56" spans="1:125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>
        <v>69</v>
      </c>
      <c r="AT56" s="83">
        <v>175</v>
      </c>
      <c r="AU56" s="41">
        <v>244</v>
      </c>
      <c r="AV56" s="83"/>
      <c r="AW56" s="83"/>
      <c r="AX56" s="83"/>
      <c r="AY56" s="83"/>
      <c r="AZ56" s="83"/>
      <c r="BA56" s="83"/>
      <c r="BC56" s="42">
        <f t="shared" si="66"/>
        <v>115.13200931522621</v>
      </c>
      <c r="BD56" s="42">
        <f t="shared" si="67"/>
        <v>306.14647931548791</v>
      </c>
      <c r="BE56" s="42">
        <f t="shared" si="14"/>
        <v>213.25588089070308</v>
      </c>
      <c r="BF56" s="42">
        <f t="shared" si="64"/>
        <v>125.09107791110794</v>
      </c>
      <c r="BG56" s="42">
        <f t="shared" si="62"/>
        <v>368.82524002656572</v>
      </c>
      <c r="BH56" s="42">
        <f t="shared" si="15"/>
        <v>248.24775771018847</v>
      </c>
      <c r="BI56" s="42">
        <f t="shared" si="65"/>
        <v>154.96628522761472</v>
      </c>
      <c r="BJ56" s="42">
        <f t="shared" si="63"/>
        <v>517.40809282608552</v>
      </c>
      <c r="BK56" s="42">
        <f t="shared" si="16"/>
        <v>341.31004143106884</v>
      </c>
      <c r="BL56" s="42">
        <f t="shared" si="60"/>
        <v>147.47327046972737</v>
      </c>
      <c r="BM56" s="42">
        <f t="shared" si="57"/>
        <v>488.66143011579157</v>
      </c>
      <c r="BN56" s="42">
        <f t="shared" si="17"/>
        <v>321.19178398915193</v>
      </c>
      <c r="BO56" s="42">
        <f t="shared" si="61"/>
        <v>194.50968878449794</v>
      </c>
      <c r="BP56" s="42">
        <f t="shared" si="58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6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189.04899135446684</v>
      </c>
      <c r="CK56" s="42">
        <f t="shared" si="37"/>
        <v>556.77233429394812</v>
      </c>
      <c r="CL56" s="42">
        <f t="shared" si="55"/>
        <v>372.91066282420752</v>
      </c>
      <c r="CM56" s="42">
        <f t="shared" si="53"/>
        <v>174.31601363816046</v>
      </c>
      <c r="CN56" s="42">
        <f t="shared" si="54"/>
        <v>545.58648424411263</v>
      </c>
      <c r="CO56" s="42">
        <f t="shared" si="41"/>
        <v>359.95124894113656</v>
      </c>
      <c r="CP56" s="42">
        <f t="shared" si="42"/>
        <v>133.42140029648863</v>
      </c>
      <c r="CQ56" s="42">
        <f t="shared" si="43"/>
        <v>519.23161615383492</v>
      </c>
      <c r="CR56" s="42">
        <f t="shared" si="44"/>
        <v>326.32650822516183</v>
      </c>
      <c r="CS56" s="42">
        <f t="shared" si="48"/>
        <v>75.380268005956083</v>
      </c>
      <c r="CT56" s="42">
        <f t="shared" si="49"/>
        <v>191.18183914554078</v>
      </c>
      <c r="CU56" s="42">
        <f t="shared" si="50"/>
        <v>133.28105357574844</v>
      </c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173500</v>
      </c>
      <c r="DO56" s="11">
        <v>176690.5940376404</v>
      </c>
      <c r="DP56" s="11">
        <v>179881.18807528081</v>
      </c>
      <c r="DQ56" s="11">
        <v>183071.78211292124</v>
      </c>
      <c r="DR56" s="11">
        <v>186262.37615056164</v>
      </c>
      <c r="DS56" s="11">
        <v>189452.97018820202</v>
      </c>
      <c r="DT56" s="11">
        <v>192672.75069033878</v>
      </c>
      <c r="DU56" s="11">
        <v>195892.5311924757</v>
      </c>
    </row>
    <row r="57" spans="1:125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>
        <v>208</v>
      </c>
      <c r="AT57" s="83">
        <v>536</v>
      </c>
      <c r="AU57" s="41">
        <v>744</v>
      </c>
      <c r="AV57" s="83"/>
      <c r="AW57" s="83"/>
      <c r="AX57" s="83"/>
      <c r="AY57" s="83"/>
      <c r="AZ57" s="83"/>
      <c r="BA57" s="83"/>
      <c r="BC57" s="42">
        <f t="shared" si="66"/>
        <v>110.24691275032434</v>
      </c>
      <c r="BD57" s="42">
        <f t="shared" si="67"/>
        <v>274.27280733007518</v>
      </c>
      <c r="BE57" s="42">
        <f t="shared" si="14"/>
        <v>194.94880913167111</v>
      </c>
      <c r="BF57" s="42">
        <f t="shared" si="64"/>
        <v>120.67902062270375</v>
      </c>
      <c r="BG57" s="42">
        <f t="shared" si="62"/>
        <v>370.08232990962483</v>
      </c>
      <c r="BH57" s="42">
        <f t="shared" si="15"/>
        <v>249.40330928692106</v>
      </c>
      <c r="BI57" s="42">
        <f t="shared" si="65"/>
        <v>188.35764075422642</v>
      </c>
      <c r="BJ57" s="42">
        <f t="shared" si="63"/>
        <v>500.07627157988287</v>
      </c>
      <c r="BK57" s="42">
        <f t="shared" si="16"/>
        <v>350.18603633180129</v>
      </c>
      <c r="BL57" s="42">
        <f t="shared" si="60"/>
        <v>160.25220018389595</v>
      </c>
      <c r="BM57" s="42">
        <f t="shared" si="57"/>
        <v>508.34099566530932</v>
      </c>
      <c r="BN57" s="42">
        <f t="shared" si="17"/>
        <v>343.49139629580981</v>
      </c>
      <c r="BO57" s="42">
        <f t="shared" si="61"/>
        <v>156.04681404421328</v>
      </c>
      <c r="BP57" s="42">
        <f t="shared" si="58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6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232.33982633184698</v>
      </c>
      <c r="CK57" s="42">
        <f t="shared" si="37"/>
        <v>477.58742079324105</v>
      </c>
      <c r="CL57" s="42">
        <f t="shared" si="55"/>
        <v>354.963623562544</v>
      </c>
      <c r="CM57" s="42">
        <f t="shared" si="53"/>
        <v>224.18723681364841</v>
      </c>
      <c r="CN57" s="42">
        <f t="shared" si="54"/>
        <v>430.85984575123052</v>
      </c>
      <c r="CO57" s="42">
        <f t="shared" si="41"/>
        <v>328.10736221164166</v>
      </c>
      <c r="CP57" s="42">
        <f t="shared" si="42"/>
        <v>259.1052922017754</v>
      </c>
      <c r="CQ57" s="42">
        <f t="shared" si="43"/>
        <v>528.66774866281514</v>
      </c>
      <c r="CR57" s="42">
        <f t="shared" si="44"/>
        <v>393.88652043229524</v>
      </c>
      <c r="CS57" s="42">
        <f t="shared" si="48"/>
        <v>240.4955231631551</v>
      </c>
      <c r="CT57" s="42">
        <f t="shared" si="49"/>
        <v>619.73846353582269</v>
      </c>
      <c r="CU57" s="42">
        <f t="shared" si="50"/>
        <v>430.11699334948895</v>
      </c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170440</v>
      </c>
      <c r="DO57" s="11">
        <v>171285.39762466185</v>
      </c>
      <c r="DP57" s="11">
        <v>172130.79524932377</v>
      </c>
      <c r="DQ57" s="11">
        <v>172976.19287398565</v>
      </c>
      <c r="DR57" s="11">
        <v>173821.59049864748</v>
      </c>
      <c r="DS57" s="11">
        <v>174666.98812330936</v>
      </c>
      <c r="DT57" s="11">
        <v>175869.36292706279</v>
      </c>
      <c r="DU57" s="11">
        <v>177071.73773081618</v>
      </c>
    </row>
    <row r="58" spans="1:125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>
        <v>13</v>
      </c>
      <c r="AT58" s="83">
        <v>62</v>
      </c>
      <c r="AU58" s="41">
        <v>75</v>
      </c>
      <c r="AV58" s="83"/>
      <c r="AW58" s="83"/>
      <c r="AX58" s="83"/>
      <c r="AY58" s="83"/>
      <c r="AZ58" s="83"/>
      <c r="BA58" s="83"/>
      <c r="BC58" s="42">
        <f t="shared" si="66"/>
        <v>44.850591467174972</v>
      </c>
      <c r="BD58" s="42">
        <f t="shared" si="67"/>
        <v>213.04030946908111</v>
      </c>
      <c r="BE58" s="42">
        <f t="shared" si="14"/>
        <v>128.94545046812806</v>
      </c>
      <c r="BF58" s="42">
        <f t="shared" si="64"/>
        <v>44.936246699994385</v>
      </c>
      <c r="BG58" s="42">
        <f t="shared" si="62"/>
        <v>269.61748019996628</v>
      </c>
      <c r="BH58" s="42">
        <f t="shared" si="15"/>
        <v>162.89389428747964</v>
      </c>
      <c r="BI58" s="42">
        <f t="shared" si="65"/>
        <v>235.05708529214238</v>
      </c>
      <c r="BJ58" s="42">
        <f t="shared" si="63"/>
        <v>346.98903066935304</v>
      </c>
      <c r="BK58" s="42">
        <f t="shared" si="16"/>
        <v>302.21625251846876</v>
      </c>
      <c r="BL58" s="42">
        <f t="shared" si="60"/>
        <v>200.06668889629879</v>
      </c>
      <c r="BM58" s="42">
        <f t="shared" si="57"/>
        <v>355.67411359342003</v>
      </c>
      <c r="BN58" s="42">
        <f t="shared" si="17"/>
        <v>283.42780926975655</v>
      </c>
      <c r="BO58" s="42">
        <f t="shared" si="61"/>
        <v>176.77604684565242</v>
      </c>
      <c r="BP58" s="42">
        <f t="shared" si="58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6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89.489907527095554</v>
      </c>
      <c r="CK58" s="42">
        <f t="shared" si="37"/>
        <v>517.05279904544102</v>
      </c>
      <c r="CL58" s="42">
        <f t="shared" si="55"/>
        <v>303.27135328626827</v>
      </c>
      <c r="CM58" s="42">
        <f t="shared" si="53"/>
        <v>98.50240802827426</v>
      </c>
      <c r="CN58" s="42">
        <f t="shared" si="54"/>
        <v>443.26083612723414</v>
      </c>
      <c r="CO58" s="42">
        <f t="shared" si="41"/>
        <v>270.88162207775417</v>
      </c>
      <c r="CP58" s="42">
        <f t="shared" si="42"/>
        <v>126.86550659513343</v>
      </c>
      <c r="CQ58" s="42">
        <f t="shared" si="43"/>
        <v>370.83763466269767</v>
      </c>
      <c r="CR58" s="42">
        <f t="shared" si="44"/>
        <v>248.85157062891557</v>
      </c>
      <c r="CS58" s="42">
        <f t="shared" si="48"/>
        <v>125.69970946594428</v>
      </c>
      <c r="CT58" s="42">
        <f t="shared" si="49"/>
        <v>599.49092206834951</v>
      </c>
      <c r="CU58" s="42">
        <f t="shared" si="50"/>
        <v>362.59531576714693</v>
      </c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20114</v>
      </c>
      <c r="DO58" s="11">
        <v>20304.072154519487</v>
      </c>
      <c r="DP58" s="11">
        <v>20494.144309038973</v>
      </c>
      <c r="DQ58" s="11">
        <v>20684.216463558463</v>
      </c>
      <c r="DR58" s="11">
        <v>20874.288618077946</v>
      </c>
      <c r="DS58" s="11">
        <v>21064.360772597436</v>
      </c>
      <c r="DT58" s="11">
        <v>21244.406809367254</v>
      </c>
      <c r="DU58" s="11">
        <v>21424.452846137068</v>
      </c>
    </row>
    <row r="59" spans="1:125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>
        <v>17</v>
      </c>
      <c r="AT59" s="83">
        <v>53</v>
      </c>
      <c r="AU59" s="41">
        <v>70</v>
      </c>
      <c r="AV59" s="83"/>
      <c r="AW59" s="83"/>
      <c r="AX59" s="83"/>
      <c r="AY59" s="83"/>
      <c r="AZ59" s="83"/>
      <c r="BA59" s="83"/>
      <c r="BC59" s="42">
        <f t="shared" si="66"/>
        <v>210.37000371241186</v>
      </c>
      <c r="BD59" s="42">
        <f t="shared" si="67"/>
        <v>334.11706471971291</v>
      </c>
      <c r="BE59" s="42">
        <f t="shared" si="14"/>
        <v>272.24353421606236</v>
      </c>
      <c r="BF59" s="42">
        <f t="shared" si="64"/>
        <v>358.57805255023186</v>
      </c>
      <c r="BG59" s="42">
        <f t="shared" si="62"/>
        <v>778.97990726429668</v>
      </c>
      <c r="BH59" s="42">
        <f t="shared" si="15"/>
        <v>568.77897990726422</v>
      </c>
      <c r="BI59" s="42">
        <f t="shared" si="65"/>
        <v>382.22057826274579</v>
      </c>
      <c r="BJ59" s="42">
        <f t="shared" si="63"/>
        <v>850.74902903643431</v>
      </c>
      <c r="BK59" s="42">
        <f t="shared" si="16"/>
        <v>628.81449972258179</v>
      </c>
      <c r="BL59" s="42">
        <f t="shared" si="60"/>
        <v>491.49106100632793</v>
      </c>
      <c r="BM59" s="42">
        <f t="shared" si="57"/>
        <v>1007.5566750629723</v>
      </c>
      <c r="BN59" s="42">
        <f t="shared" si="17"/>
        <v>767.95478282238741</v>
      </c>
      <c r="BO59" s="42">
        <f t="shared" si="61"/>
        <v>305.9226627508566</v>
      </c>
      <c r="BP59" s="42">
        <f t="shared" si="58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6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185.01387604070305</v>
      </c>
      <c r="CK59" s="42">
        <f t="shared" si="37"/>
        <v>635.98519888991666</v>
      </c>
      <c r="CL59" s="42">
        <f t="shared" si="55"/>
        <v>410.49953746530986</v>
      </c>
      <c r="CM59" s="42">
        <f t="shared" si="53"/>
        <v>114.80684629900591</v>
      </c>
      <c r="CN59" s="42">
        <f t="shared" si="54"/>
        <v>482.18875445582489</v>
      </c>
      <c r="CO59" s="42">
        <f t="shared" si="41"/>
        <v>304.23814269236567</v>
      </c>
      <c r="CP59" s="42">
        <f t="shared" si="42"/>
        <v>125.39093642894629</v>
      </c>
      <c r="CQ59" s="42">
        <f t="shared" si="43"/>
        <v>410.37033740382424</v>
      </c>
      <c r="CR59" s="42">
        <f t="shared" si="44"/>
        <v>267.88063691638524</v>
      </c>
      <c r="CS59" s="42">
        <f t="shared" si="48"/>
        <v>192.41988305918295</v>
      </c>
      <c r="CT59" s="42">
        <f t="shared" si="49"/>
        <v>599.89728247862922</v>
      </c>
      <c r="CU59" s="42">
        <f t="shared" si="50"/>
        <v>396.15858276890606</v>
      </c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17296</v>
      </c>
      <c r="DO59" s="11">
        <v>17420.563881627306</v>
      </c>
      <c r="DP59" s="11">
        <v>17545.127763254615</v>
      </c>
      <c r="DQ59" s="11">
        <v>17669.691644881914</v>
      </c>
      <c r="DR59" s="11">
        <v>17794.255526509216</v>
      </c>
      <c r="DS59" s="11">
        <v>17918.819408136522</v>
      </c>
      <c r="DT59" s="11">
        <v>18042.695823800874</v>
      </c>
      <c r="DU59" s="11">
        <v>18166.572239465218</v>
      </c>
    </row>
    <row r="60" spans="1:125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>
        <v>9</v>
      </c>
      <c r="AT60" s="83">
        <v>51</v>
      </c>
      <c r="AU60" s="41">
        <v>60</v>
      </c>
      <c r="AV60" s="83"/>
      <c r="AW60" s="83"/>
      <c r="AX60" s="83"/>
      <c r="AY60" s="83"/>
      <c r="AZ60" s="83"/>
      <c r="BA60" s="83"/>
      <c r="BC60" s="42">
        <f t="shared" si="66"/>
        <v>75.872534142640362</v>
      </c>
      <c r="BD60" s="42">
        <f t="shared" si="67"/>
        <v>227.6176024279211</v>
      </c>
      <c r="BE60" s="42">
        <f t="shared" si="14"/>
        <v>151.74506828528072</v>
      </c>
      <c r="BF60" s="42">
        <f t="shared" si="64"/>
        <v>182.17701533323211</v>
      </c>
      <c r="BG60" s="42">
        <f t="shared" si="62"/>
        <v>258.08410505541218</v>
      </c>
      <c r="BH60" s="42">
        <f t="shared" si="15"/>
        <v>220.13056019432216</v>
      </c>
      <c r="BI60" s="42">
        <f t="shared" si="65"/>
        <v>238.2015780854548</v>
      </c>
      <c r="BJ60" s="42">
        <f t="shared" si="63"/>
        <v>387.07756438886406</v>
      </c>
      <c r="BK60" s="42">
        <f t="shared" si="16"/>
        <v>312.63957123715943</v>
      </c>
      <c r="BL60" s="42">
        <f t="shared" si="60"/>
        <v>237.14243367422557</v>
      </c>
      <c r="BM60" s="42">
        <f t="shared" si="57"/>
        <v>444.64206313917293</v>
      </c>
      <c r="BN60" s="42">
        <f t="shared" si="17"/>
        <v>348.30294945901881</v>
      </c>
      <c r="BO60" s="42">
        <f t="shared" si="61"/>
        <v>250.09194556822362</v>
      </c>
      <c r="BP60" s="42">
        <f t="shared" si="58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6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290.64006869674353</v>
      </c>
      <c r="CK60" s="42">
        <f t="shared" si="37"/>
        <v>753.02199616883547</v>
      </c>
      <c r="CL60" s="42">
        <f t="shared" si="55"/>
        <v>521.83103243278947</v>
      </c>
      <c r="CM60" s="42">
        <f t="shared" si="53"/>
        <v>196.40506833513908</v>
      </c>
      <c r="CN60" s="42">
        <f t="shared" si="54"/>
        <v>549.9341913383895</v>
      </c>
      <c r="CO60" s="42">
        <f t="shared" si="41"/>
        <v>373.16962983676427</v>
      </c>
      <c r="CP60" s="42">
        <f t="shared" si="42"/>
        <v>207.65588560071888</v>
      </c>
      <c r="CQ60" s="42">
        <f t="shared" si="43"/>
        <v>609.98916395211165</v>
      </c>
      <c r="CR60" s="42">
        <f t="shared" si="44"/>
        <v>408.82252477641532</v>
      </c>
      <c r="CS60" s="42">
        <f t="shared" si="48"/>
        <v>115.78790825816532</v>
      </c>
      <c r="CT60" s="42">
        <f t="shared" si="49"/>
        <v>656.13148012960346</v>
      </c>
      <c r="CU60" s="42">
        <f t="shared" si="50"/>
        <v>385.95969419388439</v>
      </c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15139</v>
      </c>
      <c r="DO60" s="11">
        <v>15274.554905481866</v>
      </c>
      <c r="DP60" s="11">
        <v>15410.109810963731</v>
      </c>
      <c r="DQ60" s="11">
        <v>15545.664716445594</v>
      </c>
      <c r="DR60" s="11">
        <v>15681.219621927461</v>
      </c>
      <c r="DS60" s="11">
        <v>15816.774527409325</v>
      </c>
      <c r="DT60" s="11">
        <v>15982.817744786229</v>
      </c>
      <c r="DU60" s="11">
        <v>16148.86096216314</v>
      </c>
    </row>
    <row r="61" spans="1:125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>
        <v>35</v>
      </c>
      <c r="AT61" s="41">
        <v>91</v>
      </c>
      <c r="AU61" s="41">
        <v>126</v>
      </c>
      <c r="AV61" s="41"/>
      <c r="AW61" s="41"/>
      <c r="AX61" s="41"/>
      <c r="AY61" s="41"/>
      <c r="AZ61" s="41"/>
      <c r="BA61" s="41"/>
      <c r="BC61" s="42">
        <f t="shared" si="66"/>
        <v>44.59024747587349</v>
      </c>
      <c r="BD61" s="42">
        <f t="shared" si="67"/>
        <v>136.95576010446857</v>
      </c>
      <c r="BE61" s="42">
        <f t="shared" si="14"/>
        <v>90.773003790171032</v>
      </c>
      <c r="BF61" s="42">
        <f t="shared" si="64"/>
        <v>28.755831043517158</v>
      </c>
      <c r="BG61" s="42">
        <f t="shared" si="62"/>
        <v>191.70554029011439</v>
      </c>
      <c r="BH61" s="42">
        <f t="shared" si="15"/>
        <v>111.82823183590006</v>
      </c>
      <c r="BI61" s="42">
        <f t="shared" si="65"/>
        <v>153.22979681090487</v>
      </c>
      <c r="BJ61" s="42">
        <f t="shared" si="63"/>
        <v>274.53671928620452</v>
      </c>
      <c r="BK61" s="42">
        <f t="shared" si="16"/>
        <v>213.88325804855469</v>
      </c>
      <c r="BL61" s="42">
        <f t="shared" si="60"/>
        <v>102.03430903641349</v>
      </c>
      <c r="BM61" s="42">
        <f t="shared" si="57"/>
        <v>216.8229067023787</v>
      </c>
      <c r="BN61" s="42">
        <f t="shared" si="17"/>
        <v>164.21146610547797</v>
      </c>
      <c r="BO61" s="42">
        <f t="shared" si="61"/>
        <v>98.613055096068209</v>
      </c>
      <c r="BP61" s="42">
        <f t="shared" si="58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6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75.650118203309702</v>
      </c>
      <c r="CK61" s="42">
        <f t="shared" si="37"/>
        <v>302.60047281323881</v>
      </c>
      <c r="CL61" s="42">
        <f t="shared" si="55"/>
        <v>189.12529550827423</v>
      </c>
      <c r="CM61" s="42">
        <f t="shared" si="53"/>
        <v>94.350581099730533</v>
      </c>
      <c r="CN61" s="42">
        <f t="shared" si="54"/>
        <v>213.86131715938919</v>
      </c>
      <c r="CO61" s="42">
        <f t="shared" si="41"/>
        <v>154.10594912955986</v>
      </c>
      <c r="CP61" s="42">
        <f t="shared" si="42"/>
        <v>106.69139194449549</v>
      </c>
      <c r="CQ61" s="42">
        <f t="shared" si="43"/>
        <v>216.52076600500556</v>
      </c>
      <c r="CR61" s="42">
        <f t="shared" si="44"/>
        <v>161.60607897475055</v>
      </c>
      <c r="CS61" s="42">
        <f t="shared" si="48"/>
        <v>109.58416996314047</v>
      </c>
      <c r="CT61" s="42">
        <f t="shared" si="49"/>
        <v>284.91884190416522</v>
      </c>
      <c r="CU61" s="42">
        <f t="shared" si="50"/>
        <v>197.25150593365282</v>
      </c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63450</v>
      </c>
      <c r="DO61" s="11">
        <v>63592.613103864991</v>
      </c>
      <c r="DP61" s="11">
        <v>63735.226207729975</v>
      </c>
      <c r="DQ61" s="11">
        <v>63877.839311594988</v>
      </c>
      <c r="DR61" s="11">
        <v>64020.452415459986</v>
      </c>
      <c r="DS61" s="11">
        <v>64163.065519324977</v>
      </c>
      <c r="DT61" s="11">
        <v>64484.991447329048</v>
      </c>
      <c r="DU61" s="11">
        <v>64806.91737533312</v>
      </c>
    </row>
    <row r="62" spans="1:125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>
        <v>40</v>
      </c>
      <c r="AT62" s="41">
        <v>86</v>
      </c>
      <c r="AU62" s="41">
        <v>126</v>
      </c>
      <c r="AV62" s="41"/>
      <c r="AW62" s="41"/>
      <c r="AX62" s="41"/>
      <c r="AY62" s="41"/>
      <c r="AZ62" s="41"/>
      <c r="BA62" s="41"/>
      <c r="BC62" s="42">
        <f t="shared" si="66"/>
        <v>99.26379353130946</v>
      </c>
      <c r="BD62" s="42">
        <f t="shared" si="67"/>
        <v>264.70344941682521</v>
      </c>
      <c r="BE62" s="42">
        <f t="shared" si="14"/>
        <v>181.98362147406735</v>
      </c>
      <c r="BF62" s="42">
        <f t="shared" si="64"/>
        <v>351.69988276670574</v>
      </c>
      <c r="BG62" s="42">
        <f t="shared" si="62"/>
        <v>787.13783285881755</v>
      </c>
      <c r="BH62" s="42">
        <f t="shared" si="15"/>
        <v>569.41885781276176</v>
      </c>
      <c r="BI62" s="42">
        <f t="shared" si="65"/>
        <v>467.87534464032086</v>
      </c>
      <c r="BJ62" s="42">
        <f t="shared" si="63"/>
        <v>1002.5900242292589</v>
      </c>
      <c r="BK62" s="42">
        <f t="shared" si="16"/>
        <v>743.58760130336702</v>
      </c>
      <c r="BL62" s="42">
        <f t="shared" si="60"/>
        <v>440.71531485719129</v>
      </c>
      <c r="BM62" s="42">
        <f t="shared" si="57"/>
        <v>1050.9365200440716</v>
      </c>
      <c r="BN62" s="42">
        <f t="shared" si="17"/>
        <v>754.30121196711582</v>
      </c>
      <c r="BO62" s="42">
        <f t="shared" si="61"/>
        <v>307.19344653980716</v>
      </c>
      <c r="BP62" s="42">
        <f t="shared" si="58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6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538.44859498569747</v>
      </c>
      <c r="CK62" s="42">
        <f t="shared" si="37"/>
        <v>1076.8971899713949</v>
      </c>
      <c r="CL62" s="42">
        <f t="shared" si="55"/>
        <v>807.67289247854615</v>
      </c>
      <c r="CM62" s="42">
        <f t="shared" si="53"/>
        <v>657.23872966261843</v>
      </c>
      <c r="CN62" s="42">
        <f t="shared" si="54"/>
        <v>1297.6251842056827</v>
      </c>
      <c r="CO62" s="42">
        <f t="shared" si="41"/>
        <v>977.43195693415066</v>
      </c>
      <c r="CP62" s="42">
        <f t="shared" si="42"/>
        <v>421.95276545631066</v>
      </c>
      <c r="CQ62" s="42">
        <f t="shared" si="43"/>
        <v>1451.5175131697085</v>
      </c>
      <c r="CR62" s="42">
        <f t="shared" si="44"/>
        <v>936.73513931300954</v>
      </c>
      <c r="CS62" s="42">
        <f t="shared" si="48"/>
        <v>676.161018126513</v>
      </c>
      <c r="CT62" s="42">
        <f t="shared" si="49"/>
        <v>1453.746188972003</v>
      </c>
      <c r="CU62" s="42">
        <f t="shared" si="50"/>
        <v>1064.9536035492581</v>
      </c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11886</v>
      </c>
      <c r="DO62" s="11">
        <v>11867.833783934169</v>
      </c>
      <c r="DP62" s="11">
        <v>11849.667567868339</v>
      </c>
      <c r="DQ62" s="11">
        <v>11831.50135180251</v>
      </c>
      <c r="DR62" s="11">
        <v>11813.335135736677</v>
      </c>
      <c r="DS62" s="11">
        <v>11795.168919670852</v>
      </c>
      <c r="DT62" s="11">
        <v>11775.227833986311</v>
      </c>
      <c r="DU62" s="11">
        <v>11755.286748301773</v>
      </c>
    </row>
    <row r="63" spans="1:125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>
        <v>144</v>
      </c>
      <c r="AT63" s="41">
        <v>444</v>
      </c>
      <c r="AU63" s="41">
        <v>588</v>
      </c>
      <c r="AV63" s="41"/>
      <c r="AW63" s="41"/>
      <c r="AX63" s="41"/>
      <c r="AY63" s="41"/>
      <c r="AZ63" s="41"/>
      <c r="BA63" s="41"/>
      <c r="BC63" s="42">
        <f t="shared" si="66"/>
        <v>101.07677709476464</v>
      </c>
      <c r="BD63" s="42">
        <f t="shared" si="67"/>
        <v>282.60241759148482</v>
      </c>
      <c r="BE63" s="42">
        <f t="shared" si="14"/>
        <v>191.83959734312472</v>
      </c>
      <c r="BF63" s="42">
        <f t="shared" si="64"/>
        <v>165.55276227849652</v>
      </c>
      <c r="BG63" s="42">
        <f t="shared" si="62"/>
        <v>404.68453001410262</v>
      </c>
      <c r="BH63" s="42">
        <f t="shared" si="15"/>
        <v>289.20636867169458</v>
      </c>
      <c r="BI63" s="42">
        <f t="shared" si="65"/>
        <v>156.17022554584497</v>
      </c>
      <c r="BJ63" s="42">
        <f t="shared" si="63"/>
        <v>462.50412950115629</v>
      </c>
      <c r="BK63" s="42">
        <f t="shared" si="16"/>
        <v>311.33935990229349</v>
      </c>
      <c r="BL63" s="42">
        <f t="shared" si="60"/>
        <v>128.77923142213245</v>
      </c>
      <c r="BM63" s="42">
        <f t="shared" si="57"/>
        <v>421.45930283606992</v>
      </c>
      <c r="BN63" s="42">
        <f t="shared" si="17"/>
        <v>279.02166808128698</v>
      </c>
      <c r="BO63" s="42">
        <f t="shared" si="61"/>
        <v>129.71405680712664</v>
      </c>
      <c r="BP63" s="42">
        <f t="shared" si="58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6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284.22823333784487</v>
      </c>
      <c r="CK63" s="42">
        <f t="shared" si="37"/>
        <v>725.07202382103287</v>
      </c>
      <c r="CL63" s="42">
        <f t="shared" si="55"/>
        <v>504.6501285794389</v>
      </c>
      <c r="CM63" s="42">
        <f t="shared" si="53"/>
        <v>212.52424618037375</v>
      </c>
      <c r="CN63" s="42">
        <f t="shared" si="54"/>
        <v>671.42615828666749</v>
      </c>
      <c r="CO63" s="42">
        <f t="shared" si="41"/>
        <v>441.97520223352063</v>
      </c>
      <c r="CP63" s="42">
        <f t="shared" si="42"/>
        <v>228.84632568182195</v>
      </c>
      <c r="CQ63" s="42">
        <f t="shared" si="43"/>
        <v>624.29277646001037</v>
      </c>
      <c r="CR63" s="42">
        <f t="shared" si="44"/>
        <v>426.56955107091613</v>
      </c>
      <c r="CS63" s="42">
        <f t="shared" si="48"/>
        <v>256.80712041026607</v>
      </c>
      <c r="CT63" s="42">
        <f t="shared" si="49"/>
        <v>791.82195459832042</v>
      </c>
      <c r="CU63" s="42">
        <f t="shared" si="50"/>
        <v>524.31453750429318</v>
      </c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103438</v>
      </c>
      <c r="DO63" s="11">
        <v>106340.80772515203</v>
      </c>
      <c r="DP63" s="11">
        <v>109243.61545030406</v>
      </c>
      <c r="DQ63" s="11">
        <v>112146.42317545608</v>
      </c>
      <c r="DR63" s="11">
        <v>115049.23090060811</v>
      </c>
      <c r="DS63" s="11">
        <v>117952.03862576013</v>
      </c>
      <c r="DT63" s="11">
        <v>120872.12010785504</v>
      </c>
      <c r="DU63" s="11">
        <v>123792.20158994998</v>
      </c>
    </row>
    <row r="64" spans="1:125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>
        <v>12</v>
      </c>
      <c r="AT64" s="41">
        <v>27</v>
      </c>
      <c r="AU64" s="41">
        <v>39</v>
      </c>
      <c r="AV64" s="41"/>
      <c r="AW64" s="41"/>
      <c r="AX64" s="41"/>
      <c r="AY64" s="41"/>
      <c r="AZ64" s="41"/>
      <c r="BA64" s="41"/>
      <c r="BC64" s="42">
        <f t="shared" si="66"/>
        <v>0</v>
      </c>
      <c r="BD64" s="42">
        <f t="shared" si="67"/>
        <v>236.79147550688174</v>
      </c>
      <c r="BE64" s="42">
        <f t="shared" si="14"/>
        <v>162.79413941098119</v>
      </c>
      <c r="BF64" s="42"/>
      <c r="BG64" s="42">
        <f t="shared" si="62"/>
        <v>267.57841534116244</v>
      </c>
      <c r="BH64" s="42">
        <f t="shared" si="15"/>
        <v>178.38561022744165</v>
      </c>
      <c r="BI64" s="42">
        <f t="shared" si="65"/>
        <v>177.61989342806396</v>
      </c>
      <c r="BJ64" s="42">
        <f t="shared" si="63"/>
        <v>592.06631142687979</v>
      </c>
      <c r="BK64" s="42">
        <f t="shared" si="16"/>
        <v>384.84310242747188</v>
      </c>
      <c r="BL64" s="42">
        <f t="shared" si="60"/>
        <v>206.79468242245201</v>
      </c>
      <c r="BM64" s="42">
        <f t="shared" si="57"/>
        <v>295.42097488921718</v>
      </c>
      <c r="BN64" s="42">
        <f t="shared" si="17"/>
        <v>251.10782865583457</v>
      </c>
      <c r="BO64" s="42">
        <f t="shared" si="61"/>
        <v>229.25920618999857</v>
      </c>
      <c r="BP64" s="42">
        <f t="shared" si="58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6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105.0006562541016</v>
      </c>
      <c r="CK64" s="42">
        <f t="shared" si="37"/>
        <v>420.0026250164064</v>
      </c>
      <c r="CL64" s="42">
        <f t="shared" si="55"/>
        <v>262.50164063525398</v>
      </c>
      <c r="CM64" s="42">
        <f t="shared" si="53"/>
        <v>156.69291465422987</v>
      </c>
      <c r="CN64" s="42">
        <f t="shared" si="54"/>
        <v>391.73228663557467</v>
      </c>
      <c r="CO64" s="42">
        <f t="shared" si="41"/>
        <v>274.21260064490224</v>
      </c>
      <c r="CP64" s="42">
        <f t="shared" si="42"/>
        <v>155.89309431881878</v>
      </c>
      <c r="CQ64" s="42">
        <f t="shared" si="43"/>
        <v>389.73273579704698</v>
      </c>
      <c r="CR64" s="42">
        <f t="shared" si="44"/>
        <v>272.81291505793286</v>
      </c>
      <c r="CS64" s="42">
        <f t="shared" si="48"/>
        <v>310.20279538467821</v>
      </c>
      <c r="CT64" s="42">
        <f t="shared" si="49"/>
        <v>697.95628961552598</v>
      </c>
      <c r="CU64" s="42">
        <f t="shared" si="50"/>
        <v>504.07954250010209</v>
      </c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7619</v>
      </c>
      <c r="DO64" s="11">
        <v>7658.2913952938361</v>
      </c>
      <c r="DP64" s="11">
        <v>7697.5827905876704</v>
      </c>
      <c r="DQ64" s="11">
        <v>7736.8741858815065</v>
      </c>
      <c r="DR64" s="11">
        <v>7776.1655811753435</v>
      </c>
      <c r="DS64" s="11">
        <v>7815.4569764691787</v>
      </c>
      <c r="DT64" s="11">
        <v>7859.3349343180525</v>
      </c>
      <c r="DU64" s="11">
        <v>7903.2128921669255</v>
      </c>
    </row>
    <row r="65" spans="1:125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>
        <v>2</v>
      </c>
      <c r="AT65" s="41">
        <v>4</v>
      </c>
      <c r="AU65" s="41">
        <v>4</v>
      </c>
      <c r="AV65" s="41"/>
      <c r="AW65" s="41"/>
      <c r="AX65" s="41"/>
      <c r="AY65" s="41"/>
      <c r="AZ65" s="41"/>
      <c r="BA65" s="41"/>
      <c r="BC65" s="42">
        <f t="shared" si="66"/>
        <v>0</v>
      </c>
      <c r="BD65" s="42">
        <f t="shared" si="67"/>
        <v>0</v>
      </c>
      <c r="BE65" s="42">
        <f t="shared" si="14"/>
        <v>0</v>
      </c>
      <c r="BF65" s="42">
        <f t="shared" ref="BF65:BF82" si="68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60"/>
        <v>0</v>
      </c>
      <c r="BM65" s="42"/>
      <c r="BN65" s="42">
        <f t="shared" si="17"/>
        <v>0</v>
      </c>
      <c r="BO65" s="42">
        <f t="shared" si="61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6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370.82818294190361</v>
      </c>
      <c r="CK65" s="42">
        <f t="shared" si="37"/>
        <v>1236.0939431396787</v>
      </c>
      <c r="CL65" s="42">
        <f t="shared" si="55"/>
        <v>803.46106304079115</v>
      </c>
      <c r="CM65" s="42">
        <f t="shared" si="53"/>
        <v>0</v>
      </c>
      <c r="CN65" s="42">
        <f t="shared" si="54"/>
        <v>122.61901248515332</v>
      </c>
      <c r="CO65" s="42">
        <f t="shared" si="41"/>
        <v>61.30950624257666</v>
      </c>
      <c r="CP65" s="42">
        <f t="shared" si="42"/>
        <v>0</v>
      </c>
      <c r="CQ65" s="42">
        <f t="shared" si="43"/>
        <v>121.64437476434939</v>
      </c>
      <c r="CR65" s="42">
        <f t="shared" si="44"/>
        <v>60.822187382174697</v>
      </c>
      <c r="CS65" s="42">
        <f>AS65/DQ65*100000*2</f>
        <v>120.6851086857816</v>
      </c>
      <c r="CT65" s="42">
        <f t="shared" si="49"/>
        <v>241.3702173715632</v>
      </c>
      <c r="CU65" s="42">
        <f t="shared" si="50"/>
        <v>120.6851086857816</v>
      </c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3236</v>
      </c>
      <c r="DO65" s="11">
        <v>3262.1368570264085</v>
      </c>
      <c r="DP65" s="11">
        <v>3288.2737140528175</v>
      </c>
      <c r="DQ65" s="11">
        <v>3314.4105710792273</v>
      </c>
      <c r="DR65" s="11">
        <v>3340.5474281056363</v>
      </c>
      <c r="DS65" s="11">
        <v>3366.6842851320453</v>
      </c>
      <c r="DT65" s="11">
        <v>3388.7103067915468</v>
      </c>
      <c r="DU65" s="11">
        <v>3410.7363284510484</v>
      </c>
    </row>
    <row r="66" spans="1:125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>
        <v>54</v>
      </c>
      <c r="AT66" s="41">
        <v>138</v>
      </c>
      <c r="AU66" s="41">
        <v>192</v>
      </c>
      <c r="AV66" s="41"/>
      <c r="AW66" s="41"/>
      <c r="AX66" s="41"/>
      <c r="AY66" s="41"/>
      <c r="AZ66" s="41"/>
      <c r="BA66" s="41"/>
      <c r="BC66" s="42">
        <f t="shared" si="66"/>
        <v>87.873462214411248</v>
      </c>
      <c r="BD66" s="42">
        <f t="shared" si="67"/>
        <v>373.46221441124777</v>
      </c>
      <c r="BE66" s="42">
        <f t="shared" si="14"/>
        <v>234.32923257176333</v>
      </c>
      <c r="BF66" s="42">
        <f t="shared" si="68"/>
        <v>109.06711262997165</v>
      </c>
      <c r="BG66" s="42">
        <f t="shared" ref="BG66:BG84" si="69">G66/$DD66*100000*2</f>
        <v>479.89529557187518</v>
      </c>
      <c r="BH66" s="42">
        <f t="shared" si="15"/>
        <v>305.38791536392063</v>
      </c>
      <c r="BI66" s="42">
        <f t="shared" ref="BI66:BI75" si="70">I66/$DE66*100000*2</f>
        <v>143.78662065494805</v>
      </c>
      <c r="BJ66" s="42">
        <f t="shared" ref="BJ66:BJ75" si="71">J66/$DE66*100000*2</f>
        <v>481.685179194076</v>
      </c>
      <c r="BK66" s="42">
        <f t="shared" si="16"/>
        <v>316.33056544088572</v>
      </c>
      <c r="BL66" s="42">
        <f t="shared" si="60"/>
        <v>207.66201217329038</v>
      </c>
      <c r="BM66" s="42">
        <f t="shared" ref="BM66:BM75" si="72">M66/$DF66*100000*2</f>
        <v>479.77085571070535</v>
      </c>
      <c r="BN66" s="42">
        <f t="shared" si="17"/>
        <v>343.71643394199788</v>
      </c>
      <c r="BO66" s="42">
        <f t="shared" si="61"/>
        <v>221.92790922432613</v>
      </c>
      <c r="BP66" s="42">
        <f t="shared" ref="BP66:BP84" si="73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6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329.07726734237201</v>
      </c>
      <c r="CK66" s="42">
        <f t="shared" si="37"/>
        <v>1132.0257996577598</v>
      </c>
      <c r="CL66" s="42">
        <f t="shared" si="55"/>
        <v>730.55153350006583</v>
      </c>
      <c r="CM66" s="42">
        <f t="shared" si="53"/>
        <v>456.30849129734497</v>
      </c>
      <c r="CN66" s="42">
        <f t="shared" si="54"/>
        <v>1003.878680854159</v>
      </c>
      <c r="CO66" s="42">
        <f t="shared" si="41"/>
        <v>730.093586075752</v>
      </c>
      <c r="CP66" s="42">
        <f t="shared" si="42"/>
        <v>380.96472433990999</v>
      </c>
      <c r="CQ66" s="42">
        <f t="shared" si="43"/>
        <v>1033.1246761760269</v>
      </c>
      <c r="CR66" s="42">
        <f t="shared" si="44"/>
        <v>707.04470025796854</v>
      </c>
      <c r="CS66" s="42">
        <f t="shared" si="48"/>
        <v>345.41215548470575</v>
      </c>
      <c r="CT66" s="42">
        <f t="shared" si="49"/>
        <v>882.71995290535915</v>
      </c>
      <c r="CU66" s="42">
        <f t="shared" si="50"/>
        <v>614.06605419503251</v>
      </c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30388</v>
      </c>
      <c r="DO66" s="11">
        <v>30680.998199696351</v>
      </c>
      <c r="DP66" s="11">
        <v>30973.99639939269</v>
      </c>
      <c r="DQ66" s="11">
        <v>31266.994599089041</v>
      </c>
      <c r="DR66" s="11">
        <v>31559.992798785388</v>
      </c>
      <c r="DS66" s="11">
        <v>31852.990998481735</v>
      </c>
      <c r="DT66" s="11">
        <v>32183.049409308373</v>
      </c>
      <c r="DU66" s="11">
        <v>32513.107820135021</v>
      </c>
    </row>
    <row r="67" spans="1:125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>
        <v>36</v>
      </c>
      <c r="AT67" s="41">
        <v>80</v>
      </c>
      <c r="AU67" s="41">
        <v>116</v>
      </c>
      <c r="AV67" s="41"/>
      <c r="AW67" s="41"/>
      <c r="AX67" s="41"/>
      <c r="AY67" s="41"/>
      <c r="AZ67" s="41"/>
      <c r="BA67" s="41"/>
      <c r="BC67" s="42">
        <f t="shared" si="66"/>
        <v>190.56693663649355</v>
      </c>
      <c r="BD67" s="42">
        <f t="shared" si="67"/>
        <v>202.47737017627443</v>
      </c>
      <c r="BE67" s="42">
        <f t="shared" si="14"/>
        <v>196.52215340638401</v>
      </c>
      <c r="BF67" s="42">
        <f t="shared" si="68"/>
        <v>133.25257419745608</v>
      </c>
      <c r="BG67" s="42">
        <f t="shared" si="69"/>
        <v>411.87159297395522</v>
      </c>
      <c r="BH67" s="42">
        <f t="shared" si="15"/>
        <v>272.56208358570564</v>
      </c>
      <c r="BI67" s="42">
        <f t="shared" si="70"/>
        <v>158.54625282029392</v>
      </c>
      <c r="BJ67" s="42">
        <f t="shared" si="71"/>
        <v>487.8346240624428</v>
      </c>
      <c r="BK67" s="42">
        <f t="shared" si="16"/>
        <v>323.19043844136837</v>
      </c>
      <c r="BL67" s="42">
        <f t="shared" si="60"/>
        <v>148.65283369464231</v>
      </c>
      <c r="BM67" s="42">
        <f t="shared" si="72"/>
        <v>619.38680706100956</v>
      </c>
      <c r="BN67" s="42">
        <f t="shared" si="17"/>
        <v>396.40755651904612</v>
      </c>
      <c r="BO67" s="42">
        <f t="shared" ref="BO67:BO84" si="74">O67/$DG67*100000*2</f>
        <v>314.09008103524093</v>
      </c>
      <c r="BP67" s="42">
        <f t="shared" si="73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6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351.68566577734657</v>
      </c>
      <c r="CK67" s="42">
        <f t="shared" si="37"/>
        <v>666.99005578462288</v>
      </c>
      <c r="CL67" s="42">
        <f t="shared" si="55"/>
        <v>509.33786078098478</v>
      </c>
      <c r="CM67" s="42">
        <f t="shared" si="53"/>
        <v>364.90343792265571</v>
      </c>
      <c r="CN67" s="42">
        <f t="shared" si="54"/>
        <v>693.31653205304588</v>
      </c>
      <c r="CO67" s="42">
        <f t="shared" si="41"/>
        <v>529.10998498785079</v>
      </c>
      <c r="CP67" s="42">
        <f t="shared" si="42"/>
        <v>524.60097086077292</v>
      </c>
      <c r="CQ67" s="42">
        <f t="shared" si="43"/>
        <v>1171.202167503121</v>
      </c>
      <c r="CR67" s="42">
        <f t="shared" si="44"/>
        <v>847.90156918194691</v>
      </c>
      <c r="CS67" s="42">
        <f t="shared" si="48"/>
        <v>440.5254423774611</v>
      </c>
      <c r="CT67" s="42">
        <f t="shared" si="49"/>
        <v>978.94542750546907</v>
      </c>
      <c r="CU67" s="42">
        <f t="shared" si="50"/>
        <v>709.73543494146509</v>
      </c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16492</v>
      </c>
      <c r="DO67" s="11">
        <v>16442.706142088333</v>
      </c>
      <c r="DP67" s="11">
        <v>16393.412284176666</v>
      </c>
      <c r="DQ67" s="11">
        <v>16344.118426264995</v>
      </c>
      <c r="DR67" s="11">
        <v>16294.824568353328</v>
      </c>
      <c r="DS67" s="11">
        <v>16245.530710441659</v>
      </c>
      <c r="DT67" s="11">
        <v>16225.614092848566</v>
      </c>
      <c r="DU67" s="11">
        <v>16205.697475255467</v>
      </c>
    </row>
    <row r="68" spans="1:125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>
        <v>109</v>
      </c>
      <c r="AT68" s="41">
        <v>265</v>
      </c>
      <c r="AU68" s="41">
        <v>374</v>
      </c>
      <c r="AV68" s="41"/>
      <c r="AW68" s="41"/>
      <c r="AX68" s="41"/>
      <c r="AY68" s="41"/>
      <c r="AZ68" s="41"/>
      <c r="BA68" s="41"/>
      <c r="BC68" s="42">
        <f t="shared" si="66"/>
        <v>84.750892911193162</v>
      </c>
      <c r="BD68" s="42">
        <f t="shared" si="67"/>
        <v>215.91298908327784</v>
      </c>
      <c r="BE68" s="42">
        <f t="shared" si="14"/>
        <v>153.35875860120669</v>
      </c>
      <c r="BF68" s="42">
        <f t="shared" si="68"/>
        <v>104.92544240198552</v>
      </c>
      <c r="BG68" s="42">
        <f t="shared" si="69"/>
        <v>282.49157569765327</v>
      </c>
      <c r="BH68" s="42">
        <f t="shared" si="15"/>
        <v>194.71740753445388</v>
      </c>
      <c r="BI68" s="42">
        <f t="shared" si="70"/>
        <v>139.05166762678533</v>
      </c>
      <c r="BJ68" s="42">
        <f t="shared" si="71"/>
        <v>331.7375499096164</v>
      </c>
      <c r="BK68" s="42">
        <f t="shared" si="16"/>
        <v>237.38106116286923</v>
      </c>
      <c r="BL68" s="42">
        <f t="shared" si="60"/>
        <v>102.72611860021127</v>
      </c>
      <c r="BM68" s="42">
        <f t="shared" si="72"/>
        <v>267.47555409111612</v>
      </c>
      <c r="BN68" s="42">
        <f t="shared" si="17"/>
        <v>187.03906499849788</v>
      </c>
      <c r="BO68" s="42">
        <f t="shared" si="74"/>
        <v>117.002104150744</v>
      </c>
      <c r="BP68" s="42">
        <f t="shared" si="73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6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186.45823523872303</v>
      </c>
      <c r="CK68" s="42">
        <f t="shared" si="37"/>
        <v>395.51746868820038</v>
      </c>
      <c r="CL68" s="42">
        <f t="shared" si="55"/>
        <v>290.98785196346171</v>
      </c>
      <c r="CM68" s="42">
        <f t="shared" si="53"/>
        <v>197.52014689168573</v>
      </c>
      <c r="CN68" s="42">
        <f t="shared" si="54"/>
        <v>472.57156639506127</v>
      </c>
      <c r="CO68" s="42">
        <f t="shared" si="41"/>
        <v>335.96884798398889</v>
      </c>
      <c r="CP68" s="42">
        <f t="shared" si="42"/>
        <v>175.57076416376967</v>
      </c>
      <c r="CQ68" s="42">
        <f t="shared" si="43"/>
        <v>430.78187495852762</v>
      </c>
      <c r="CR68" s="42">
        <f t="shared" si="44"/>
        <v>303.17631956114866</v>
      </c>
      <c r="CS68" s="42">
        <f t="shared" si="48"/>
        <v>193.51951961028334</v>
      </c>
      <c r="CT68" s="42">
        <f t="shared" si="49"/>
        <v>470.48323574977144</v>
      </c>
      <c r="CU68" s="42">
        <f t="shared" si="50"/>
        <v>332.00137768002742</v>
      </c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106190</v>
      </c>
      <c r="DO68" s="11">
        <v>108343.37831742871</v>
      </c>
      <c r="DP68" s="11">
        <v>110496.7566348574</v>
      </c>
      <c r="DQ68" s="11">
        <v>112650.13495228613</v>
      </c>
      <c r="DR68" s="11">
        <v>114803.51326971484</v>
      </c>
      <c r="DS68" s="11">
        <v>116956.89158714353</v>
      </c>
      <c r="DT68" s="11">
        <v>118492.9806391873</v>
      </c>
      <c r="DU68" s="11">
        <v>120029.06969123111</v>
      </c>
    </row>
    <row r="69" spans="1:125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>
        <v>23</v>
      </c>
      <c r="AT69" s="41">
        <v>22</v>
      </c>
      <c r="AU69" s="41">
        <v>45</v>
      </c>
      <c r="AV69" s="41"/>
      <c r="AW69" s="41"/>
      <c r="AX69" s="41"/>
      <c r="AY69" s="41"/>
      <c r="AZ69" s="41"/>
      <c r="BA69" s="41"/>
      <c r="BC69" s="42">
        <f t="shared" si="66"/>
        <v>0</v>
      </c>
      <c r="BD69" s="42">
        <f t="shared" si="67"/>
        <v>165.94067620825555</v>
      </c>
      <c r="BE69" s="42">
        <f t="shared" si="14"/>
        <v>103.71292263015971</v>
      </c>
      <c r="BF69" s="42">
        <f t="shared" si="68"/>
        <v>228.64269382664725</v>
      </c>
      <c r="BG69" s="42">
        <f t="shared" si="69"/>
        <v>374.14258989815011</v>
      </c>
      <c r="BH69" s="42">
        <f t="shared" si="15"/>
        <v>322.17834130118479</v>
      </c>
      <c r="BI69" s="42">
        <f t="shared" si="70"/>
        <v>186.33540372670808</v>
      </c>
      <c r="BJ69" s="42">
        <f t="shared" si="71"/>
        <v>414.07867494824018</v>
      </c>
      <c r="BK69" s="42">
        <f t="shared" si="16"/>
        <v>300.2070393374741</v>
      </c>
      <c r="BL69" s="42">
        <f t="shared" si="60"/>
        <v>247.26973006387803</v>
      </c>
      <c r="BM69" s="42">
        <f t="shared" si="72"/>
        <v>494.53946012775606</v>
      </c>
      <c r="BN69" s="42">
        <f t="shared" si="17"/>
        <v>370.904595095817</v>
      </c>
      <c r="BO69" s="42">
        <f t="shared" si="74"/>
        <v>183.48623853211009</v>
      </c>
      <c r="BP69" s="42">
        <f t="shared" si="73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6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228.7121745249824</v>
      </c>
      <c r="CK69" s="42">
        <f t="shared" si="37"/>
        <v>721.32301196340609</v>
      </c>
      <c r="CL69" s="42">
        <f t="shared" si="55"/>
        <v>475.01759324419419</v>
      </c>
      <c r="CM69" s="42">
        <f t="shared" si="53"/>
        <v>260.68129598702433</v>
      </c>
      <c r="CN69" s="42">
        <f t="shared" si="54"/>
        <v>608.25635730305669</v>
      </c>
      <c r="CO69" s="42">
        <f t="shared" si="41"/>
        <v>434.46882664504051</v>
      </c>
      <c r="CP69" s="42">
        <f t="shared" si="42"/>
        <v>240.37200537475951</v>
      </c>
      <c r="CQ69" s="42">
        <f t="shared" si="43"/>
        <v>583.76058448155879</v>
      </c>
      <c r="CR69" s="42">
        <f t="shared" si="44"/>
        <v>412.06629492815915</v>
      </c>
      <c r="CS69" s="42">
        <f t="shared" si="48"/>
        <v>390.19700968009084</v>
      </c>
      <c r="CT69" s="42">
        <f t="shared" si="49"/>
        <v>373.23192230269552</v>
      </c>
      <c r="CU69" s="42">
        <f t="shared" si="50"/>
        <v>381.71446599139318</v>
      </c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11368</v>
      </c>
      <c r="DO69" s="11">
        <v>11508.305529328534</v>
      </c>
      <c r="DP69" s="11">
        <v>11648.611058657068</v>
      </c>
      <c r="DQ69" s="11">
        <v>11788.916587985599</v>
      </c>
      <c r="DR69" s="11">
        <v>11929.222117314133</v>
      </c>
      <c r="DS69" s="11">
        <v>12069.527646642668</v>
      </c>
      <c r="DT69" s="11">
        <v>12207.569307462707</v>
      </c>
      <c r="DU69" s="11">
        <v>12345.610968282748</v>
      </c>
    </row>
    <row r="70" spans="1:125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75">SUM(AG70:AH70)</f>
        <v>92</v>
      </c>
      <c r="AJ70" s="48">
        <v>38</v>
      </c>
      <c r="AK70" s="48">
        <v>56</v>
      </c>
      <c r="AL70" s="41">
        <f t="shared" ref="AL70:AL84" si="76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>
        <v>27</v>
      </c>
      <c r="AT70" s="48">
        <v>76</v>
      </c>
      <c r="AU70" s="41">
        <v>103</v>
      </c>
      <c r="AV70" s="48"/>
      <c r="AW70" s="48"/>
      <c r="AX70" s="41"/>
      <c r="AY70" s="48"/>
      <c r="AZ70" s="48"/>
      <c r="BA70" s="41"/>
      <c r="BC70" s="42">
        <f t="shared" si="66"/>
        <v>0</v>
      </c>
      <c r="BD70" s="42">
        <f t="shared" si="67"/>
        <v>77.363453504564447</v>
      </c>
      <c r="BE70" s="42">
        <f t="shared" ref="BE70:BE84" si="77">E70/$DC70*100000</f>
        <v>46.41807210273867</v>
      </c>
      <c r="BF70" s="42">
        <f t="shared" si="68"/>
        <v>98.139131091231633</v>
      </c>
      <c r="BG70" s="42">
        <f t="shared" si="69"/>
        <v>135.88495074170535</v>
      </c>
      <c r="BH70" s="42">
        <f t="shared" ref="BH70:BH84" si="78">H70/$DD70*100000</f>
        <v>120.78662288151588</v>
      </c>
      <c r="BI70" s="42">
        <f t="shared" si="70"/>
        <v>109.67317394165387</v>
      </c>
      <c r="BJ70" s="42">
        <f t="shared" si="71"/>
        <v>182.78862323608979</v>
      </c>
      <c r="BK70" s="42">
        <f t="shared" ref="BK70:BK84" si="79">K70/$DE70*100000</f>
        <v>149.88667105359363</v>
      </c>
      <c r="BL70" s="42">
        <f t="shared" si="60"/>
        <v>70.716356693303155</v>
      </c>
      <c r="BM70" s="42">
        <f t="shared" si="72"/>
        <v>205.07743441057917</v>
      </c>
      <c r="BN70" s="42">
        <f t="shared" ref="BN70:BN84" si="80">N70/$DF70*100000</f>
        <v>141.43271338660631</v>
      </c>
      <c r="BO70" s="42">
        <f t="shared" si="74"/>
        <v>56.177802745690109</v>
      </c>
      <c r="BP70" s="42">
        <f t="shared" si="73"/>
        <v>203.64453495312662</v>
      </c>
      <c r="BQ70" s="42">
        <f t="shared" ref="BQ70:BQ84" si="81">Q70/$DG70*100000</f>
        <v>129.91116884940837</v>
      </c>
      <c r="BR70" s="42">
        <f t="shared" ref="BR70:BR84" si="82">R70/$DH70*100000*2</f>
        <v>103.6591686534674</v>
      </c>
      <c r="BS70" s="42">
        <f t="shared" ref="BS70:BS84" si="83">S70/$DH70*100000*2</f>
        <v>228.05017103762827</v>
      </c>
      <c r="BT70" s="42">
        <f t="shared" si="56"/>
        <v>165.85466984554785</v>
      </c>
      <c r="BU70" s="42">
        <f t="shared" ref="BU70:BU84" si="84">U70/DI70*100000*2</f>
        <v>134.0527497570294</v>
      </c>
      <c r="BV70" s="42">
        <f t="shared" ref="BV70:BV84" si="85">V70/DI70*100000*2</f>
        <v>321.7265994168705</v>
      </c>
      <c r="BW70" s="42">
        <f t="shared" ref="BW70:BW84" si="86">W70/DI70*100000</f>
        <v>227.88967458694998</v>
      </c>
      <c r="BX70" s="42">
        <f t="shared" ref="BX70:BX84" si="87">X70/DJ70*100000*2</f>
        <v>114.92785084918913</v>
      </c>
      <c r="BY70" s="42">
        <f t="shared" ref="BY70:BY84" si="88">Y70/DJ70*100000*2</f>
        <v>274.5498659175073</v>
      </c>
      <c r="BZ70" s="42">
        <f t="shared" ref="BZ70:BZ84" si="89">Z70/DJ70*100000</f>
        <v>194.73885838334823</v>
      </c>
      <c r="CA70" s="42">
        <f t="shared" ref="CA70:CA84" si="90">AA70/$DK70*100000*2</f>
        <v>105.42308765619671</v>
      </c>
      <c r="CB70" s="42">
        <f t="shared" ref="CB70:CB84" si="91">AB70/$DK70*100000*2</f>
        <v>390.68556013767017</v>
      </c>
      <c r="CC70" s="42">
        <f t="shared" ref="CC70:CC84" si="92">AC70/$DK70*100000</f>
        <v>248.05432389693343</v>
      </c>
      <c r="CD70" s="42">
        <f t="shared" ref="CD70:CD84" si="93">AD70/$DL70*100000*2</f>
        <v>203.25203252032523</v>
      </c>
      <c r="CE70" s="42">
        <f t="shared" ref="CE70:CE84" si="94">AE70/$DL70*100000*2</f>
        <v>346.72405547584884</v>
      </c>
      <c r="CF70" s="42">
        <f t="shared" ref="CF70:CF84" si="95">AF70/$DL70*100000</f>
        <v>274.98804399808705</v>
      </c>
      <c r="CG70" s="42">
        <f t="shared" ref="CG70:CG84" si="96">AG70/DM70*100000*2</f>
        <v>172.55759109602829</v>
      </c>
      <c r="CH70" s="42">
        <f t="shared" ref="CH70:CH84" si="97">AH70/DM70*100000*2</f>
        <v>356.61902159845846</v>
      </c>
      <c r="CI70" s="42">
        <f t="shared" ref="CI70:CI84" si="98">AI70/DM70*100000</f>
        <v>264.58830634724336</v>
      </c>
      <c r="CJ70" s="42">
        <f t="shared" ref="CJ70:CJ83" si="99">AJ70/$DN70*100000*2</f>
        <v>201.86995325116871</v>
      </c>
      <c r="CK70" s="42">
        <f t="shared" ref="CK70:CK84" si="100">AK70/$DN70*100000*2</f>
        <v>297.49256268593285</v>
      </c>
      <c r="CL70" s="42">
        <f t="shared" si="55"/>
        <v>249.68125796855077</v>
      </c>
      <c r="CM70" s="42">
        <f t="shared" si="53"/>
        <v>93.426881233066709</v>
      </c>
      <c r="CN70" s="42">
        <f t="shared" si="54"/>
        <v>223.18643850121489</v>
      </c>
      <c r="CO70" s="42">
        <f t="shared" ref="CO70:CO84" si="101">AO70/$DO70*100000</f>
        <v>158.30665986714081</v>
      </c>
      <c r="CP70" s="42">
        <f t="shared" ref="CP70:CP84" si="102">AP70/$DP70*100000*2</f>
        <v>131.92071829764171</v>
      </c>
      <c r="CQ70" s="42">
        <f t="shared" ref="CQ70:CQ84" si="103">AQ70/$DP70*100000*2</f>
        <v>233.39819391121227</v>
      </c>
      <c r="CR70" s="42">
        <f t="shared" ref="CR70:CR84" si="104">AR70/$DP70*100000</f>
        <v>182.65945610442699</v>
      </c>
      <c r="CS70" s="42">
        <f t="shared" si="48"/>
        <v>133.98698623022727</v>
      </c>
      <c r="CT70" s="42">
        <f t="shared" si="49"/>
        <v>377.14855383323226</v>
      </c>
      <c r="CU70" s="42">
        <f t="shared" si="50"/>
        <v>255.56777003172976</v>
      </c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37648</v>
      </c>
      <c r="DO70" s="11">
        <v>38532.807180187097</v>
      </c>
      <c r="DP70" s="11">
        <v>39417.614360374188</v>
      </c>
      <c r="DQ70" s="11">
        <v>40302.421540561292</v>
      </c>
      <c r="DR70" s="11">
        <v>41187.22872074839</v>
      </c>
      <c r="DS70" s="11">
        <v>42072.035900935487</v>
      </c>
      <c r="DT70" s="11">
        <v>42760.050686120121</v>
      </c>
      <c r="DU70" s="11">
        <v>43448.065471304741</v>
      </c>
    </row>
    <row r="71" spans="1:125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75"/>
        <v>258</v>
      </c>
      <c r="AJ71" s="41">
        <v>57</v>
      </c>
      <c r="AK71" s="41">
        <v>144</v>
      </c>
      <c r="AL71" s="41">
        <f t="shared" si="76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>
        <v>47</v>
      </c>
      <c r="AT71" s="41">
        <v>136</v>
      </c>
      <c r="AU71" s="41">
        <v>183</v>
      </c>
      <c r="AV71" s="41"/>
      <c r="AW71" s="41"/>
      <c r="AX71" s="41"/>
      <c r="AY71" s="41"/>
      <c r="AZ71" s="41"/>
      <c r="BA71" s="41"/>
      <c r="BC71" s="42">
        <f t="shared" si="66"/>
        <v>199.58182854970539</v>
      </c>
      <c r="BD71" s="42">
        <f t="shared" si="67"/>
        <v>722.2961414179814</v>
      </c>
      <c r="BE71" s="42">
        <f t="shared" si="77"/>
        <v>460.93898498384334</v>
      </c>
      <c r="BF71" s="42">
        <f t="shared" si="68"/>
        <v>374.4599135861738</v>
      </c>
      <c r="BG71" s="42">
        <f t="shared" si="69"/>
        <v>950.55208833413337</v>
      </c>
      <c r="BH71" s="42">
        <f t="shared" si="78"/>
        <v>691.31060969755163</v>
      </c>
      <c r="BI71" s="42">
        <f t="shared" si="70"/>
        <v>505.43581918748805</v>
      </c>
      <c r="BJ71" s="42">
        <f t="shared" si="71"/>
        <v>1230.2117108525654</v>
      </c>
      <c r="BK71" s="42">
        <f t="shared" si="79"/>
        <v>882.12855235552161</v>
      </c>
      <c r="BL71" s="42">
        <f t="shared" si="60"/>
        <v>412.13399146978486</v>
      </c>
      <c r="BM71" s="42">
        <f t="shared" si="72"/>
        <v>1121.3878372549959</v>
      </c>
      <c r="BN71" s="42">
        <f t="shared" si="80"/>
        <v>785.92993722145002</v>
      </c>
      <c r="BO71" s="42">
        <f t="shared" si="74"/>
        <v>320.69970845481049</v>
      </c>
      <c r="BP71" s="42">
        <f t="shared" si="73"/>
        <v>1088.4353741496598</v>
      </c>
      <c r="BQ71" s="42">
        <f t="shared" si="81"/>
        <v>709.42662779397472</v>
      </c>
      <c r="BR71" s="42">
        <f t="shared" si="82"/>
        <v>607.5750894213337</v>
      </c>
      <c r="BS71" s="42">
        <f t="shared" si="83"/>
        <v>1362.1441520897642</v>
      </c>
      <c r="BT71" s="42">
        <f t="shared" si="56"/>
        <v>1004.4588171884952</v>
      </c>
      <c r="BU71" s="42">
        <f t="shared" si="84"/>
        <v>530.42581405628414</v>
      </c>
      <c r="BV71" s="42">
        <f t="shared" si="85"/>
        <v>1316.2418348804088</v>
      </c>
      <c r="BW71" s="42">
        <f t="shared" si="86"/>
        <v>928.2451745984971</v>
      </c>
      <c r="BX71" s="42">
        <f t="shared" si="87"/>
        <v>441.26816633891315</v>
      </c>
      <c r="BY71" s="42">
        <f t="shared" si="88"/>
        <v>1438.9179337138471</v>
      </c>
      <c r="BZ71" s="42">
        <f t="shared" si="89"/>
        <v>940.09305002638007</v>
      </c>
      <c r="CA71" s="42">
        <f t="shared" si="90"/>
        <v>433.54689532251069</v>
      </c>
      <c r="CB71" s="42">
        <f t="shared" si="91"/>
        <v>1628.209451322318</v>
      </c>
      <c r="CC71" s="42">
        <f t="shared" si="92"/>
        <v>1030.8781733224143</v>
      </c>
      <c r="CD71" s="42">
        <f t="shared" si="93"/>
        <v>464.91355513584193</v>
      </c>
      <c r="CE71" s="42">
        <f t="shared" si="94"/>
        <v>1530.3404523221463</v>
      </c>
      <c r="CF71" s="42">
        <f t="shared" si="95"/>
        <v>1002.4698532616592</v>
      </c>
      <c r="CG71" s="42">
        <f t="shared" si="96"/>
        <v>603.87649751631443</v>
      </c>
      <c r="CH71" s="42">
        <f t="shared" si="97"/>
        <v>1909.0289276322198</v>
      </c>
      <c r="CI71" s="42">
        <f t="shared" si="98"/>
        <v>1256.452712574267</v>
      </c>
      <c r="CJ71" s="42">
        <f t="shared" si="99"/>
        <v>533.18366774238814</v>
      </c>
      <c r="CK71" s="42">
        <f t="shared" si="100"/>
        <v>1346.9903185070857</v>
      </c>
      <c r="CL71" s="42">
        <f t="shared" si="55"/>
        <v>940.08699312473686</v>
      </c>
      <c r="CM71" s="42">
        <f t="shared" si="53"/>
        <v>563.16045439354991</v>
      </c>
      <c r="CN71" s="42">
        <f t="shared" si="54"/>
        <v>1304.6550526783906</v>
      </c>
      <c r="CO71" s="42">
        <f t="shared" si="101"/>
        <v>938.60075732258315</v>
      </c>
      <c r="CP71" s="42">
        <f t="shared" si="102"/>
        <v>668.68752420337353</v>
      </c>
      <c r="CQ71" s="42">
        <f t="shared" si="103"/>
        <v>1516.3195971372274</v>
      </c>
      <c r="CR71" s="42">
        <f t="shared" si="104"/>
        <v>1092.5035606703004</v>
      </c>
      <c r="CS71" s="42">
        <f t="shared" si="48"/>
        <v>444.17262562054822</v>
      </c>
      <c r="CT71" s="42">
        <f t="shared" si="49"/>
        <v>1285.2654698807353</v>
      </c>
      <c r="CU71" s="42">
        <f t="shared" si="50"/>
        <v>864.71904775064183</v>
      </c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21381</v>
      </c>
      <c r="DO71" s="11">
        <v>21308.314364726531</v>
      </c>
      <c r="DP71" s="11">
        <v>21235.628729453063</v>
      </c>
      <c r="DQ71" s="11">
        <v>21162.943094179594</v>
      </c>
      <c r="DR71" s="11">
        <v>21090.257458906126</v>
      </c>
      <c r="DS71" s="11">
        <v>21017.571823632665</v>
      </c>
      <c r="DT71" s="11">
        <v>20981.615776083458</v>
      </c>
      <c r="DU71" s="11">
        <v>20945.65972853425</v>
      </c>
    </row>
    <row r="72" spans="1:125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75"/>
        <v>20</v>
      </c>
      <c r="AJ72" s="41">
        <v>0</v>
      </c>
      <c r="AK72" s="41">
        <v>11</v>
      </c>
      <c r="AL72" s="41">
        <f t="shared" si="76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>
        <v>2</v>
      </c>
      <c r="AT72" s="41">
        <v>15</v>
      </c>
      <c r="AU72" s="41">
        <v>15</v>
      </c>
      <c r="AV72" s="41"/>
      <c r="AW72" s="41"/>
      <c r="AX72" s="41"/>
      <c r="AY72" s="41"/>
      <c r="AZ72" s="41"/>
      <c r="BA72" s="41"/>
      <c r="BC72" s="42">
        <f t="shared" si="66"/>
        <v>0</v>
      </c>
      <c r="BD72" s="42">
        <f t="shared" si="67"/>
        <v>131.62224415926292</v>
      </c>
      <c r="BE72" s="42">
        <f t="shared" si="77"/>
        <v>98.716683119447183</v>
      </c>
      <c r="BF72" s="42">
        <f t="shared" si="68"/>
        <v>0</v>
      </c>
      <c r="BG72" s="42">
        <f t="shared" si="69"/>
        <v>302.11480362537765</v>
      </c>
      <c r="BH72" s="42">
        <f t="shared" si="78"/>
        <v>151.05740181268882</v>
      </c>
      <c r="BI72" s="42">
        <f t="shared" si="70"/>
        <v>235.69023569023568</v>
      </c>
      <c r="BJ72" s="42">
        <f t="shared" si="71"/>
        <v>437.7104377104377</v>
      </c>
      <c r="BK72" s="42">
        <f t="shared" si="79"/>
        <v>336.70033670033666</v>
      </c>
      <c r="BL72" s="42">
        <f t="shared" si="60"/>
        <v>237.73136355917813</v>
      </c>
      <c r="BM72" s="42">
        <f t="shared" si="72"/>
        <v>611.30922058074373</v>
      </c>
      <c r="BN72" s="42">
        <f t="shared" si="80"/>
        <v>424.52029206996093</v>
      </c>
      <c r="BO72" s="42">
        <f t="shared" si="74"/>
        <v>276.00483008452647</v>
      </c>
      <c r="BP72" s="42">
        <f t="shared" si="73"/>
        <v>345.00603760565809</v>
      </c>
      <c r="BQ72" s="42">
        <f t="shared" si="81"/>
        <v>310.50543384509228</v>
      </c>
      <c r="BR72" s="42">
        <f t="shared" si="82"/>
        <v>138.84068031933356</v>
      </c>
      <c r="BS72" s="42">
        <f t="shared" si="83"/>
        <v>659.49323151683438</v>
      </c>
      <c r="BT72" s="42">
        <f t="shared" si="56"/>
        <v>399.16695591808406</v>
      </c>
      <c r="BU72" s="42">
        <f t="shared" si="84"/>
        <v>378.98363479758831</v>
      </c>
      <c r="BV72" s="42">
        <f t="shared" si="85"/>
        <v>378.98363479758831</v>
      </c>
      <c r="BW72" s="42">
        <f t="shared" si="86"/>
        <v>378.98363479758831</v>
      </c>
      <c r="BX72" s="42">
        <f t="shared" si="87"/>
        <v>200.87043856712418</v>
      </c>
      <c r="BY72" s="42">
        <f t="shared" si="88"/>
        <v>401.74087713424836</v>
      </c>
      <c r="BZ72" s="42">
        <f t="shared" si="89"/>
        <v>301.30565785068632</v>
      </c>
      <c r="CA72" s="42">
        <f t="shared" si="90"/>
        <v>99.108027750247771</v>
      </c>
      <c r="CB72" s="42">
        <f t="shared" si="91"/>
        <v>363.39610175090849</v>
      </c>
      <c r="CC72" s="42">
        <f t="shared" si="92"/>
        <v>214.73406012553681</v>
      </c>
      <c r="CD72" s="42">
        <f t="shared" si="93"/>
        <v>0</v>
      </c>
      <c r="CE72" s="42">
        <f t="shared" si="94"/>
        <v>0</v>
      </c>
      <c r="CF72" s="42">
        <f t="shared" si="95"/>
        <v>0</v>
      </c>
      <c r="CG72" s="42">
        <v>0</v>
      </c>
      <c r="CH72" s="42">
        <f t="shared" si="97"/>
        <v>655.52277941658474</v>
      </c>
      <c r="CI72" s="42">
        <f t="shared" si="98"/>
        <v>327.76138970829237</v>
      </c>
      <c r="CJ72" s="42">
        <f t="shared" si="99"/>
        <v>0</v>
      </c>
      <c r="CK72" s="42">
        <f t="shared" si="100"/>
        <v>355.64177174264466</v>
      </c>
      <c r="CL72" s="42">
        <f t="shared" si="55"/>
        <v>177.82088587132233</v>
      </c>
      <c r="CM72" s="42">
        <v>0</v>
      </c>
      <c r="CN72" s="42">
        <f t="shared" si="54"/>
        <v>807.44908766440471</v>
      </c>
      <c r="CO72" s="42">
        <f t="shared" si="101"/>
        <v>452.17148909206668</v>
      </c>
      <c r="CP72" s="42">
        <f t="shared" si="102"/>
        <v>129.0596983482022</v>
      </c>
      <c r="CQ72" s="42">
        <f t="shared" si="103"/>
        <v>419.44401963165711</v>
      </c>
      <c r="CR72" s="42">
        <f t="shared" si="104"/>
        <v>274.25185898992964</v>
      </c>
      <c r="CS72" s="42">
        <f t="shared" si="48"/>
        <v>64.463906384398271</v>
      </c>
      <c r="CT72" s="42">
        <f t="shared" si="49"/>
        <v>483.47929788298705</v>
      </c>
      <c r="CU72" s="42">
        <f t="shared" si="50"/>
        <v>241.73964894149353</v>
      </c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6186</v>
      </c>
      <c r="DO72" s="11">
        <v>6192.3408873527887</v>
      </c>
      <c r="DP72" s="11">
        <v>6198.6817747055738</v>
      </c>
      <c r="DQ72" s="11">
        <v>6205.0226620583617</v>
      </c>
      <c r="DR72" s="11">
        <v>6211.3635494111495</v>
      </c>
      <c r="DS72" s="11">
        <v>6217.7044367639373</v>
      </c>
      <c r="DT72" s="11">
        <v>6229.7177629641792</v>
      </c>
      <c r="DU72" s="11">
        <v>6241.7310891644238</v>
      </c>
    </row>
    <row r="73" spans="1:125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75"/>
        <v>188</v>
      </c>
      <c r="AJ73" s="41">
        <v>48</v>
      </c>
      <c r="AK73" s="41">
        <v>111</v>
      </c>
      <c r="AL73" s="41">
        <f t="shared" si="76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>
        <v>48</v>
      </c>
      <c r="AT73" s="41">
        <v>142</v>
      </c>
      <c r="AU73" s="41">
        <v>190</v>
      </c>
      <c r="AV73" s="41"/>
      <c r="AW73" s="41"/>
      <c r="AX73" s="41"/>
      <c r="AY73" s="41"/>
      <c r="AZ73" s="41"/>
      <c r="BA73" s="41"/>
      <c r="BC73" s="42">
        <f t="shared" si="66"/>
        <v>183.38529249954152</v>
      </c>
      <c r="BD73" s="42">
        <f t="shared" si="67"/>
        <v>410.78305519897305</v>
      </c>
      <c r="BE73" s="42">
        <f t="shared" si="77"/>
        <v>300.75187969924815</v>
      </c>
      <c r="BF73" s="42">
        <f t="shared" si="68"/>
        <v>287.71670970121727</v>
      </c>
      <c r="BG73" s="42">
        <f t="shared" si="69"/>
        <v>627.07488011803764</v>
      </c>
      <c r="BH73" s="42">
        <f t="shared" si="78"/>
        <v>468.46182220582813</v>
      </c>
      <c r="BI73" s="42">
        <f t="shared" si="70"/>
        <v>301.07211044206196</v>
      </c>
      <c r="BJ73" s="42">
        <f t="shared" si="71"/>
        <v>712.29255397268321</v>
      </c>
      <c r="BK73" s="42">
        <f t="shared" si="79"/>
        <v>506.68233220737261</v>
      </c>
      <c r="BL73" s="42">
        <f t="shared" si="60"/>
        <v>323.56509909181159</v>
      </c>
      <c r="BM73" s="42">
        <f t="shared" si="72"/>
        <v>838.32775673787546</v>
      </c>
      <c r="BN73" s="42">
        <f t="shared" si="80"/>
        <v>591.97705629297343</v>
      </c>
      <c r="BO73" s="42">
        <f t="shared" si="74"/>
        <v>324.5196740052366</v>
      </c>
      <c r="BP73" s="42">
        <f t="shared" si="73"/>
        <v>781.79739646716087</v>
      </c>
      <c r="BQ73" s="42">
        <f t="shared" si="81"/>
        <v>556.84625880444003</v>
      </c>
      <c r="BR73" s="42">
        <f t="shared" si="82"/>
        <v>354.70164418991317</v>
      </c>
      <c r="BS73" s="42">
        <f t="shared" si="83"/>
        <v>820.24755218917426</v>
      </c>
      <c r="BT73" s="42">
        <f t="shared" si="56"/>
        <v>591.16940698318865</v>
      </c>
      <c r="BU73" s="42">
        <f t="shared" si="84"/>
        <v>341.83061202225537</v>
      </c>
      <c r="BV73" s="42">
        <f t="shared" si="85"/>
        <v>770.93712498636307</v>
      </c>
      <c r="BW73" s="42">
        <f t="shared" si="86"/>
        <v>560.02036437688639</v>
      </c>
      <c r="BX73" s="42">
        <f t="shared" si="87"/>
        <v>353.87177352206493</v>
      </c>
      <c r="BY73" s="42">
        <f t="shared" si="88"/>
        <v>791.00749375520411</v>
      </c>
      <c r="BZ73" s="42">
        <f t="shared" si="89"/>
        <v>575.90896475159582</v>
      </c>
      <c r="CA73" s="42">
        <f t="shared" si="90"/>
        <v>254.40918623440027</v>
      </c>
      <c r="CB73" s="42">
        <f t="shared" si="91"/>
        <v>790.73125451232522</v>
      </c>
      <c r="CC73" s="42">
        <f t="shared" si="92"/>
        <v>522.57022037336264</v>
      </c>
      <c r="CD73" s="42">
        <f t="shared" si="93"/>
        <v>274.09463117141189</v>
      </c>
      <c r="CE73" s="42">
        <f t="shared" si="94"/>
        <v>925.06938020351527</v>
      </c>
      <c r="CF73" s="42">
        <f t="shared" si="95"/>
        <v>599.58200568746361</v>
      </c>
      <c r="CG73" s="42">
        <f t="shared" si="96"/>
        <v>369.90101722779741</v>
      </c>
      <c r="CH73" s="42">
        <f t="shared" si="97"/>
        <v>917.9025242319417</v>
      </c>
      <c r="CI73" s="42">
        <f t="shared" si="98"/>
        <v>643.90177072986955</v>
      </c>
      <c r="CJ73" s="42">
        <f t="shared" si="99"/>
        <v>322.67822930321671</v>
      </c>
      <c r="CK73" s="42">
        <f t="shared" si="100"/>
        <v>746.19340526368865</v>
      </c>
      <c r="CL73" s="42">
        <f t="shared" si="55"/>
        <v>534.43581728345271</v>
      </c>
      <c r="CM73" s="42">
        <f t="shared" si="53"/>
        <v>394.25752733509535</v>
      </c>
      <c r="CN73" s="42">
        <f t="shared" si="54"/>
        <v>862.02069535978478</v>
      </c>
      <c r="CO73" s="42">
        <f t="shared" si="101"/>
        <v>631.48027683333066</v>
      </c>
      <c r="CP73" s="42">
        <f t="shared" si="102"/>
        <v>371.98980871935686</v>
      </c>
      <c r="CQ73" s="42">
        <f t="shared" si="103"/>
        <v>757.26496775011935</v>
      </c>
      <c r="CR73" s="42">
        <f t="shared" si="104"/>
        <v>564.62738823473808</v>
      </c>
      <c r="CS73" s="42">
        <f t="shared" si="48"/>
        <v>316.96738714407115</v>
      </c>
      <c r="CT73" s="42">
        <f t="shared" si="49"/>
        <v>937.69518696787713</v>
      </c>
      <c r="CU73" s="42">
        <f t="shared" si="50"/>
        <v>627.33128705597414</v>
      </c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29751</v>
      </c>
      <c r="DO73" s="11">
        <v>29929.675863793222</v>
      </c>
      <c r="DP73" s="11">
        <v>30108.351727586447</v>
      </c>
      <c r="DQ73" s="11">
        <v>30287.027591379658</v>
      </c>
      <c r="DR73" s="11">
        <v>30465.703455172872</v>
      </c>
      <c r="DS73" s="11">
        <v>30644.379318966101</v>
      </c>
      <c r="DT73" s="11">
        <v>30814.470673664026</v>
      </c>
      <c r="DU73" s="11">
        <v>30984.562028361954</v>
      </c>
    </row>
    <row r="74" spans="1:125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75"/>
        <v>267</v>
      </c>
      <c r="AJ74" s="41">
        <v>57</v>
      </c>
      <c r="AK74" s="41">
        <v>186</v>
      </c>
      <c r="AL74" s="41">
        <f t="shared" si="76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>
        <v>72</v>
      </c>
      <c r="AT74" s="41">
        <v>219</v>
      </c>
      <c r="AU74" s="41">
        <v>291</v>
      </c>
      <c r="AV74" s="41"/>
      <c r="AW74" s="41"/>
      <c r="AX74" s="41"/>
      <c r="AY74" s="41"/>
      <c r="AZ74" s="41"/>
      <c r="BA74" s="41"/>
      <c r="BC74" s="42">
        <f t="shared" si="66"/>
        <v>86.262669829631236</v>
      </c>
      <c r="BD74" s="42">
        <f t="shared" si="67"/>
        <v>301.91934440370932</v>
      </c>
      <c r="BE74" s="42">
        <f t="shared" si="77"/>
        <v>194.09100711667026</v>
      </c>
      <c r="BF74" s="42">
        <f t="shared" si="68"/>
        <v>202.50368188512519</v>
      </c>
      <c r="BG74" s="42">
        <f t="shared" si="69"/>
        <v>533.87334315169369</v>
      </c>
      <c r="BH74" s="42">
        <f t="shared" si="78"/>
        <v>377.39322533136965</v>
      </c>
      <c r="BI74" s="42">
        <f t="shared" si="70"/>
        <v>315.45741324921136</v>
      </c>
      <c r="BJ74" s="42">
        <f t="shared" si="71"/>
        <v>679.44673622907067</v>
      </c>
      <c r="BK74" s="42">
        <f t="shared" si="79"/>
        <v>503.51856345547196</v>
      </c>
      <c r="BL74" s="42">
        <f t="shared" si="60"/>
        <v>294.29429429429428</v>
      </c>
      <c r="BM74" s="42">
        <f t="shared" si="72"/>
        <v>690.69069069069076</v>
      </c>
      <c r="BN74" s="42">
        <f t="shared" si="80"/>
        <v>504.5045045045045</v>
      </c>
      <c r="BO74" s="42">
        <f t="shared" si="74"/>
        <v>310.43849437330226</v>
      </c>
      <c r="BP74" s="42">
        <f t="shared" si="73"/>
        <v>811.91606220709832</v>
      </c>
      <c r="BQ74" s="42">
        <f t="shared" si="81"/>
        <v>570.13223485866092</v>
      </c>
      <c r="BR74" s="42">
        <f t="shared" si="82"/>
        <v>267.50683628581618</v>
      </c>
      <c r="BS74" s="42">
        <f t="shared" si="83"/>
        <v>695.51777434312214</v>
      </c>
      <c r="BT74" s="42">
        <f t="shared" si="56"/>
        <v>487.45690167637616</v>
      </c>
      <c r="BU74" s="42">
        <f t="shared" si="84"/>
        <v>337.3080450927597</v>
      </c>
      <c r="BV74" s="42">
        <f t="shared" si="85"/>
        <v>1065.1833002929254</v>
      </c>
      <c r="BW74" s="42">
        <f t="shared" si="86"/>
        <v>707.16335769446994</v>
      </c>
      <c r="BX74" s="42">
        <f t="shared" si="87"/>
        <v>341.48458978440169</v>
      </c>
      <c r="BY74" s="42">
        <f t="shared" si="88"/>
        <v>1036.0295181594558</v>
      </c>
      <c r="BZ74" s="42">
        <f t="shared" si="89"/>
        <v>691.65099117349155</v>
      </c>
      <c r="CA74" s="42">
        <f t="shared" si="90"/>
        <v>447.47863002696346</v>
      </c>
      <c r="CB74" s="42">
        <f t="shared" si="91"/>
        <v>1015.4322758304171</v>
      </c>
      <c r="CC74" s="42">
        <f t="shared" si="92"/>
        <v>734.32390568527342</v>
      </c>
      <c r="CD74" s="42">
        <f t="shared" si="93"/>
        <v>414.99673119013102</v>
      </c>
      <c r="CE74" s="42">
        <f t="shared" si="94"/>
        <v>1074.4435917114351</v>
      </c>
      <c r="CF74" s="42">
        <f t="shared" si="95"/>
        <v>744.72016145078305</v>
      </c>
      <c r="CG74" s="42">
        <f t="shared" si="96"/>
        <v>399.6285143387837</v>
      </c>
      <c r="CH74" s="42">
        <f t="shared" si="97"/>
        <v>1103.1998424000226</v>
      </c>
      <c r="CI74" s="42">
        <f t="shared" si="98"/>
        <v>751.41417836940309</v>
      </c>
      <c r="CJ74" s="42">
        <f t="shared" si="99"/>
        <v>321.73397680128693</v>
      </c>
      <c r="CK74" s="42">
        <f t="shared" si="100"/>
        <v>1049.8687664041995</v>
      </c>
      <c r="CL74" s="42">
        <f t="shared" si="55"/>
        <v>685.80137160274319</v>
      </c>
      <c r="CM74" s="42">
        <f t="shared" si="53"/>
        <v>325.68869965757034</v>
      </c>
      <c r="CN74" s="42">
        <f t="shared" si="54"/>
        <v>937.75884211748701</v>
      </c>
      <c r="CO74" s="42">
        <f t="shared" si="101"/>
        <v>631.72377088752864</v>
      </c>
      <c r="CP74" s="42">
        <f t="shared" si="102"/>
        <v>301.67036690302012</v>
      </c>
      <c r="CQ74" s="42">
        <f t="shared" si="103"/>
        <v>1027.9138427806611</v>
      </c>
      <c r="CR74" s="42">
        <f t="shared" si="104"/>
        <v>664.79210484184068</v>
      </c>
      <c r="CS74" s="42">
        <f t="shared" ref="CS74:CS84" si="105">AS74/DQ74*100000*2</f>
        <v>400.1723101577345</v>
      </c>
      <c r="CT74" s="42">
        <f t="shared" ref="CT74:CT84" si="106">AT74/DQ74*100000*2</f>
        <v>1217.1907767297757</v>
      </c>
      <c r="CU74" s="42">
        <f t="shared" ref="CU74:CU84" si="107">AU74/DQ74*100000</f>
        <v>808.68154344375512</v>
      </c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35433</v>
      </c>
      <c r="DO74" s="11">
        <v>35616.832921118417</v>
      </c>
      <c r="DP74" s="11">
        <v>35800.665842236813</v>
      </c>
      <c r="DQ74" s="11">
        <v>35984.498763355223</v>
      </c>
      <c r="DR74" s="11">
        <v>36168.331684473633</v>
      </c>
      <c r="DS74" s="11">
        <v>36352.164605592036</v>
      </c>
      <c r="DT74" s="11">
        <v>36570.390785806681</v>
      </c>
      <c r="DU74" s="11">
        <v>36788.61696602132</v>
      </c>
    </row>
    <row r="75" spans="1:125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75"/>
        <v>430</v>
      </c>
      <c r="AJ75" s="41">
        <v>109</v>
      </c>
      <c r="AK75" s="41">
        <v>330</v>
      </c>
      <c r="AL75" s="41">
        <f t="shared" si="76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>
        <v>153</v>
      </c>
      <c r="AT75" s="41">
        <v>373</v>
      </c>
      <c r="AU75" s="41">
        <v>526</v>
      </c>
      <c r="AV75" s="41"/>
      <c r="AW75" s="41"/>
      <c r="AX75" s="41"/>
      <c r="AY75" s="41"/>
      <c r="AZ75" s="41"/>
      <c r="BA75" s="41"/>
      <c r="BC75" s="42">
        <f t="shared" si="66"/>
        <v>176.48040828980945</v>
      </c>
      <c r="BD75" s="42">
        <f t="shared" si="67"/>
        <v>434.04640957763945</v>
      </c>
      <c r="BE75" s="42">
        <f t="shared" si="77"/>
        <v>314.80289046290335</v>
      </c>
      <c r="BF75" s="42">
        <f t="shared" si="68"/>
        <v>352.8430087018715</v>
      </c>
      <c r="BG75" s="42">
        <f t="shared" si="69"/>
        <v>777.20824889736559</v>
      </c>
      <c r="BH75" s="42">
        <f t="shared" si="78"/>
        <v>574.56192633210151</v>
      </c>
      <c r="BI75" s="42">
        <f t="shared" si="70"/>
        <v>364.16089290359196</v>
      </c>
      <c r="BJ75" s="42">
        <f t="shared" si="71"/>
        <v>870.2026531722197</v>
      </c>
      <c r="BK75" s="42">
        <f t="shared" si="79"/>
        <v>633.73454089715995</v>
      </c>
      <c r="BL75" s="42">
        <f t="shared" si="60"/>
        <v>354.45071953496063</v>
      </c>
      <c r="BM75" s="42">
        <f t="shared" si="72"/>
        <v>949.92792835369448</v>
      </c>
      <c r="BN75" s="42">
        <f t="shared" si="80"/>
        <v>661.64134313192653</v>
      </c>
      <c r="BO75" s="42">
        <f t="shared" si="74"/>
        <v>492.65750828990997</v>
      </c>
      <c r="BP75" s="42">
        <f t="shared" si="73"/>
        <v>956.89246802463288</v>
      </c>
      <c r="BQ75" s="42">
        <f t="shared" si="81"/>
        <v>738.98626243486501</v>
      </c>
      <c r="BR75" s="42">
        <f t="shared" si="82"/>
        <v>557.60753008459437</v>
      </c>
      <c r="BS75" s="42">
        <f t="shared" si="83"/>
        <v>1243.8937209579412</v>
      </c>
      <c r="BT75" s="42">
        <f t="shared" si="56"/>
        <v>915.04825449779582</v>
      </c>
      <c r="BU75" s="42">
        <f t="shared" si="84"/>
        <v>440.07003265035729</v>
      </c>
      <c r="BV75" s="42">
        <f t="shared" si="85"/>
        <v>1121.4687928831684</v>
      </c>
      <c r="BW75" s="42">
        <f t="shared" si="86"/>
        <v>790.23328443666298</v>
      </c>
      <c r="BX75" s="42">
        <f t="shared" si="87"/>
        <v>452.60246416897161</v>
      </c>
      <c r="BY75" s="42">
        <f t="shared" si="88"/>
        <v>941.7788648364459</v>
      </c>
      <c r="BZ75" s="42">
        <f t="shared" si="89"/>
        <v>697.19066450270873</v>
      </c>
      <c r="CA75" s="42">
        <f t="shared" si="90"/>
        <v>463.43624344033265</v>
      </c>
      <c r="CB75" s="42">
        <f t="shared" si="91"/>
        <v>1403.9392080692428</v>
      </c>
      <c r="CC75" s="42">
        <f t="shared" si="92"/>
        <v>942.77471092028452</v>
      </c>
      <c r="CD75" s="42">
        <f t="shared" si="93"/>
        <v>617.39522307345646</v>
      </c>
      <c r="CE75" s="42">
        <f t="shared" si="94"/>
        <v>1559.260928346102</v>
      </c>
      <c r="CF75" s="42">
        <f t="shared" si="95"/>
        <v>1092.8346101847681</v>
      </c>
      <c r="CG75" s="42">
        <f t="shared" si="96"/>
        <v>549.47509492964036</v>
      </c>
      <c r="CH75" s="42">
        <f t="shared" si="97"/>
        <v>1371.454098726826</v>
      </c>
      <c r="CI75" s="42">
        <f t="shared" si="98"/>
        <v>960.46459682823308</v>
      </c>
      <c r="CJ75" s="42">
        <f t="shared" si="99"/>
        <v>479.44753568365257</v>
      </c>
      <c r="CK75" s="42">
        <f t="shared" si="100"/>
        <v>1451.5384107853702</v>
      </c>
      <c r="CL75" s="42">
        <f t="shared" si="55"/>
        <v>965.49297323451151</v>
      </c>
      <c r="CM75" s="42">
        <f t="shared" si="53"/>
        <v>615.03373883667712</v>
      </c>
      <c r="CN75" s="42">
        <f t="shared" si="54"/>
        <v>1404.5451340809223</v>
      </c>
      <c r="CO75" s="42">
        <f t="shared" si="101"/>
        <v>1009.7894364587996</v>
      </c>
      <c r="CP75" s="42">
        <f t="shared" si="102"/>
        <v>618.60192713528932</v>
      </c>
      <c r="CQ75" s="42">
        <f t="shared" si="103"/>
        <v>1388.6099203526426</v>
      </c>
      <c r="CR75" s="42">
        <f t="shared" si="104"/>
        <v>1003.6059237439659</v>
      </c>
      <c r="CS75" s="42">
        <f t="shared" si="105"/>
        <v>656.43501230770073</v>
      </c>
      <c r="CT75" s="42">
        <f t="shared" si="106"/>
        <v>1600.3284940573358</v>
      </c>
      <c r="CU75" s="42">
        <f t="shared" si="107"/>
        <v>1128.3817531825182</v>
      </c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45469</v>
      </c>
      <c r="DO75" s="11">
        <v>45851.143147593306</v>
      </c>
      <c r="DP75" s="11">
        <v>46233.286295186612</v>
      </c>
      <c r="DQ75" s="11">
        <v>46615.429442779932</v>
      </c>
      <c r="DR75" s="11">
        <v>46997.572590373224</v>
      </c>
      <c r="DS75" s="11">
        <v>47379.71573796653</v>
      </c>
      <c r="DT75" s="11">
        <v>47759.834656031278</v>
      </c>
      <c r="DU75" s="11">
        <v>48139.953574095998</v>
      </c>
    </row>
    <row r="76" spans="1:125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6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>
        <v>7</v>
      </c>
      <c r="AT76" s="41">
        <v>7</v>
      </c>
      <c r="AU76" s="41">
        <v>14</v>
      </c>
      <c r="AV76" s="41"/>
      <c r="AW76" s="41"/>
      <c r="AX76" s="41"/>
      <c r="AY76" s="41"/>
      <c r="AZ76" s="41"/>
      <c r="BA76" s="41"/>
      <c r="BC76" s="42">
        <f t="shared" si="66"/>
        <v>0</v>
      </c>
      <c r="BD76" s="42"/>
      <c r="BE76" s="42">
        <f t="shared" si="77"/>
        <v>90.929756762900666</v>
      </c>
      <c r="BF76" s="42">
        <f t="shared" si="68"/>
        <v>373.04733038004196</v>
      </c>
      <c r="BG76" s="42">
        <f t="shared" si="69"/>
        <v>186.52366519002098</v>
      </c>
      <c r="BH76" s="42">
        <f t="shared" si="78"/>
        <v>279.78549778503151</v>
      </c>
      <c r="BI76" s="42"/>
      <c r="BJ76" s="42">
        <f t="shared" ref="BJ76:BJ84" si="108">J76/$DE76*100000*2</f>
        <v>331.98956604221007</v>
      </c>
      <c r="BK76" s="42">
        <f t="shared" si="79"/>
        <v>213.42186388427791</v>
      </c>
      <c r="BL76" s="42"/>
      <c r="BM76" s="42"/>
      <c r="BN76" s="42">
        <f t="shared" si="80"/>
        <v>97.823428711176334</v>
      </c>
      <c r="BO76" s="42">
        <f t="shared" si="74"/>
        <v>200.90406830738326</v>
      </c>
      <c r="BP76" s="42">
        <f t="shared" si="73"/>
        <v>552.48618784530379</v>
      </c>
      <c r="BQ76" s="42">
        <f t="shared" si="81"/>
        <v>401.80813661476651</v>
      </c>
      <c r="BR76" s="42">
        <f t="shared" si="82"/>
        <v>154.67904098994586</v>
      </c>
      <c r="BS76" s="42">
        <f t="shared" si="83"/>
        <v>515.59680329981961</v>
      </c>
      <c r="BT76" s="42">
        <f t="shared" si="56"/>
        <v>309.35808197989172</v>
      </c>
      <c r="BU76" s="42">
        <f t="shared" si="84"/>
        <v>259.40337224383916</v>
      </c>
      <c r="BV76" s="42">
        <f t="shared" si="85"/>
        <v>0</v>
      </c>
      <c r="BW76" s="42">
        <f t="shared" si="86"/>
        <v>311.28404669260703</v>
      </c>
      <c r="BX76" s="42">
        <f t="shared" si="87"/>
        <v>310.31807602792861</v>
      </c>
      <c r="BY76" s="42">
        <f t="shared" si="88"/>
        <v>620.63615205585722</v>
      </c>
      <c r="BZ76" s="42">
        <f t="shared" si="89"/>
        <v>465.47711404189295</v>
      </c>
      <c r="CA76" s="42">
        <f t="shared" si="90"/>
        <v>466.07975142413261</v>
      </c>
      <c r="CB76" s="42">
        <f t="shared" si="91"/>
        <v>414.29311237700671</v>
      </c>
      <c r="CC76" s="42">
        <f t="shared" si="92"/>
        <v>440.18643190056963</v>
      </c>
      <c r="CD76" s="42">
        <f t="shared" si="93"/>
        <v>0</v>
      </c>
      <c r="CE76" s="42">
        <f t="shared" si="94"/>
        <v>0</v>
      </c>
      <c r="CF76" s="42">
        <f t="shared" si="95"/>
        <v>0</v>
      </c>
      <c r="CG76" s="42">
        <f t="shared" si="96"/>
        <v>0</v>
      </c>
      <c r="CH76" s="42">
        <f t="shared" si="97"/>
        <v>0</v>
      </c>
      <c r="CI76" s="42">
        <f t="shared" si="98"/>
        <v>0</v>
      </c>
      <c r="CJ76" s="42">
        <f t="shared" si="99"/>
        <v>0</v>
      </c>
      <c r="CK76" s="42">
        <f t="shared" si="100"/>
        <v>0</v>
      </c>
      <c r="CL76" s="42">
        <f t="shared" si="55"/>
        <v>0</v>
      </c>
      <c r="CM76" s="42">
        <f t="shared" si="53"/>
        <v>303.85777467397469</v>
      </c>
      <c r="CN76" s="42">
        <f t="shared" si="54"/>
        <v>658.35851179361191</v>
      </c>
      <c r="CO76" s="42">
        <f t="shared" si="101"/>
        <v>481.10814323379327</v>
      </c>
      <c r="CP76" s="42">
        <f t="shared" si="102"/>
        <v>459.13306392776565</v>
      </c>
      <c r="CQ76" s="42">
        <f t="shared" si="103"/>
        <v>714.20698833207985</v>
      </c>
      <c r="CR76" s="42">
        <f t="shared" si="104"/>
        <v>586.67002612992269</v>
      </c>
      <c r="CS76" s="42">
        <f t="shared" si="105"/>
        <v>359.74475296366722</v>
      </c>
      <c r="CT76" s="42">
        <f t="shared" si="106"/>
        <v>359.74475296366722</v>
      </c>
      <c r="CU76" s="42">
        <f t="shared" si="107"/>
        <v>359.74475296366722</v>
      </c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3978</v>
      </c>
      <c r="DO76" s="11">
        <v>3949.2160478287724</v>
      </c>
      <c r="DP76" s="11">
        <v>3920.4320956575457</v>
      </c>
      <c r="DQ76" s="11">
        <v>3891.648143486319</v>
      </c>
      <c r="DR76" s="11">
        <v>3862.8641913150909</v>
      </c>
      <c r="DS76" s="11">
        <v>3834.0802391438638</v>
      </c>
      <c r="DT76" s="11">
        <v>3811.3802364394946</v>
      </c>
      <c r="DU76" s="11">
        <v>3788.680233735126</v>
      </c>
    </row>
    <row r="77" spans="1:125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75"/>
        <v>531</v>
      </c>
      <c r="AJ77" s="41">
        <v>138</v>
      </c>
      <c r="AK77" s="41">
        <v>370</v>
      </c>
      <c r="AL77" s="41">
        <f t="shared" si="76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>
        <v>139</v>
      </c>
      <c r="AT77" s="41">
        <v>385</v>
      </c>
      <c r="AU77" s="41">
        <v>524</v>
      </c>
      <c r="AV77" s="41"/>
      <c r="AW77" s="41"/>
      <c r="AX77" s="41"/>
      <c r="AY77" s="41"/>
      <c r="AZ77" s="41"/>
      <c r="BA77" s="41"/>
      <c r="BC77" s="42">
        <f t="shared" si="66"/>
        <v>53.361792956243335</v>
      </c>
      <c r="BD77" s="42">
        <f t="shared" ref="BD77:BD82" si="109">D77/$DC77*100000*2</f>
        <v>137.21603903034</v>
      </c>
      <c r="BE77" s="42">
        <f t="shared" si="77"/>
        <v>96.559434873202221</v>
      </c>
      <c r="BF77" s="42">
        <f t="shared" si="68"/>
        <v>48.180550272600485</v>
      </c>
      <c r="BG77" s="42">
        <f t="shared" si="69"/>
        <v>190.18638265500189</v>
      </c>
      <c r="BH77" s="42">
        <f t="shared" si="78"/>
        <v>122.35323950805122</v>
      </c>
      <c r="BI77" s="42">
        <f t="shared" ref="BI77:BI84" si="110">I77/$DE77*100000*2</f>
        <v>85.538895038744087</v>
      </c>
      <c r="BJ77" s="42">
        <f t="shared" si="108"/>
        <v>233.97403642950587</v>
      </c>
      <c r="BK77" s="42">
        <f t="shared" si="79"/>
        <v>161.01439066116535</v>
      </c>
      <c r="BL77" s="42">
        <f t="shared" ref="BL77:BM84" si="111">L77/$DF77*100000*2</f>
        <v>82.85721352427592</v>
      </c>
      <c r="BM77" s="42">
        <f t="shared" si="111"/>
        <v>244.86161608666617</v>
      </c>
      <c r="BN77" s="42">
        <f t="shared" si="80"/>
        <v>165.71442704855184</v>
      </c>
      <c r="BO77" s="42">
        <f t="shared" si="74"/>
        <v>95.298020122543477</v>
      </c>
      <c r="BP77" s="42">
        <f t="shared" si="73"/>
        <v>263.90220957012036</v>
      </c>
      <c r="BQ77" s="42">
        <f t="shared" si="81"/>
        <v>183.26542331258361</v>
      </c>
      <c r="BR77" s="42">
        <f t="shared" si="82"/>
        <v>159.46169597178013</v>
      </c>
      <c r="BS77" s="42">
        <f t="shared" si="83"/>
        <v>341.87621181828615</v>
      </c>
      <c r="BT77" s="42">
        <f t="shared" si="56"/>
        <v>256.10514807588925</v>
      </c>
      <c r="BU77" s="42">
        <f t="shared" si="84"/>
        <v>122.66796877326077</v>
      </c>
      <c r="BV77" s="42">
        <f t="shared" si="85"/>
        <v>339.42107864445939</v>
      </c>
      <c r="BW77" s="42">
        <f t="shared" si="86"/>
        <v>234.02190159170621</v>
      </c>
      <c r="BX77" s="42">
        <f t="shared" si="87"/>
        <v>110.65389536291019</v>
      </c>
      <c r="BY77" s="42">
        <f t="shared" si="88"/>
        <v>300.84027801791206</v>
      </c>
      <c r="BZ77" s="42">
        <f t="shared" si="89"/>
        <v>205.74708669041115</v>
      </c>
      <c r="CA77" s="42">
        <f t="shared" si="90"/>
        <v>133.94174669118482</v>
      </c>
      <c r="CB77" s="42">
        <f t="shared" si="91"/>
        <v>339.39476492088357</v>
      </c>
      <c r="CC77" s="42">
        <f t="shared" si="92"/>
        <v>237.23580558014939</v>
      </c>
      <c r="CD77" s="42">
        <f t="shared" si="93"/>
        <v>109.65709777944377</v>
      </c>
      <c r="CE77" s="42">
        <f t="shared" si="94"/>
        <v>341.27974308908523</v>
      </c>
      <c r="CF77" s="42">
        <f t="shared" si="95"/>
        <v>226.0278954229351</v>
      </c>
      <c r="CG77" s="42">
        <f t="shared" si="96"/>
        <v>174.84161894486402</v>
      </c>
      <c r="CH77" s="42">
        <f t="shared" si="97"/>
        <v>412.7590118128752</v>
      </c>
      <c r="CI77" s="42">
        <f t="shared" si="98"/>
        <v>293.80031537886958</v>
      </c>
      <c r="CJ77" s="42">
        <f t="shared" si="99"/>
        <v>161.33086271094302</v>
      </c>
      <c r="CK77" s="42">
        <f t="shared" si="100"/>
        <v>432.55376234093421</v>
      </c>
      <c r="CL77" s="42">
        <f t="shared" si="55"/>
        <v>296.94231252593863</v>
      </c>
      <c r="CM77" s="42">
        <f t="shared" si="53"/>
        <v>146.32746268507762</v>
      </c>
      <c r="CN77" s="42">
        <f t="shared" si="54"/>
        <v>418.24306263530059</v>
      </c>
      <c r="CO77" s="42">
        <f t="shared" si="101"/>
        <v>282.86135503296504</v>
      </c>
      <c r="CP77" s="42">
        <f t="shared" si="102"/>
        <v>155.60264885334158</v>
      </c>
      <c r="CQ77" s="42">
        <f t="shared" si="103"/>
        <v>469.07951807613193</v>
      </c>
      <c r="CR77" s="42">
        <f t="shared" si="104"/>
        <v>312.34108346473676</v>
      </c>
      <c r="CS77" s="42">
        <f t="shared" si="105"/>
        <v>155.65873739385572</v>
      </c>
      <c r="CT77" s="42">
        <f t="shared" si="106"/>
        <v>431.14110717003194</v>
      </c>
      <c r="CU77" s="42">
        <f t="shared" si="107"/>
        <v>293.39992228194382</v>
      </c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171077</v>
      </c>
      <c r="DO77" s="11">
        <v>173583.2736652125</v>
      </c>
      <c r="DP77" s="11">
        <v>176089.54733042503</v>
      </c>
      <c r="DQ77" s="11">
        <v>178595.82099563751</v>
      </c>
      <c r="DR77" s="11">
        <v>181102.09466084998</v>
      </c>
      <c r="DS77" s="11">
        <v>183608.36832606251</v>
      </c>
      <c r="DT77" s="11">
        <v>186050.15830303519</v>
      </c>
      <c r="DU77" s="11">
        <v>188491.94828000793</v>
      </c>
    </row>
    <row r="78" spans="1:125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75"/>
        <v>1248</v>
      </c>
      <c r="AJ78" s="41">
        <v>245</v>
      </c>
      <c r="AK78" s="41">
        <v>773</v>
      </c>
      <c r="AL78" s="41">
        <f t="shared" si="76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>
        <v>307</v>
      </c>
      <c r="AT78" s="41">
        <v>837</v>
      </c>
      <c r="AU78" s="41">
        <v>1144</v>
      </c>
      <c r="AV78" s="41"/>
      <c r="AW78" s="41"/>
      <c r="AX78" s="41"/>
      <c r="AY78" s="41"/>
      <c r="AZ78" s="41"/>
      <c r="BA78" s="41"/>
      <c r="BC78" s="42">
        <f t="shared" si="66"/>
        <v>146.82362811672479</v>
      </c>
      <c r="BD78" s="42">
        <f t="shared" si="109"/>
        <v>464.0675388689337</v>
      </c>
      <c r="BE78" s="42">
        <f t="shared" si="77"/>
        <v>306.75650874387145</v>
      </c>
      <c r="BF78" s="42">
        <f t="shared" si="68"/>
        <v>200.78443110038597</v>
      </c>
      <c r="BG78" s="42">
        <f t="shared" si="69"/>
        <v>609.83594290738347</v>
      </c>
      <c r="BH78" s="42">
        <f t="shared" si="78"/>
        <v>409.67506594084961</v>
      </c>
      <c r="BI78" s="42">
        <f t="shared" si="110"/>
        <v>261.99172719816369</v>
      </c>
      <c r="BJ78" s="42">
        <f t="shared" si="108"/>
        <v>685.6630337933924</v>
      </c>
      <c r="BK78" s="42">
        <f t="shared" si="79"/>
        <v>477.9578806993527</v>
      </c>
      <c r="BL78" s="42">
        <f t="shared" si="111"/>
        <v>256.60907838291655</v>
      </c>
      <c r="BM78" s="42">
        <f t="shared" si="111"/>
        <v>710.69557795616447</v>
      </c>
      <c r="BN78" s="42">
        <f t="shared" si="80"/>
        <v>487.55724892754142</v>
      </c>
      <c r="BO78" s="42">
        <f t="shared" si="74"/>
        <v>268.44058479407079</v>
      </c>
      <c r="BP78" s="42">
        <f t="shared" si="73"/>
        <v>748.63908109900217</v>
      </c>
      <c r="BQ78" s="42">
        <f t="shared" si="81"/>
        <v>514.95673935595653</v>
      </c>
      <c r="BR78" s="42">
        <f t="shared" si="82"/>
        <v>246.67727754264396</v>
      </c>
      <c r="BS78" s="42">
        <f t="shared" si="83"/>
        <v>744.12606130083884</v>
      </c>
      <c r="BT78" s="42">
        <f t="shared" si="56"/>
        <v>503.0783481834419</v>
      </c>
      <c r="BU78" s="42">
        <f t="shared" si="84"/>
        <v>294.17082431356073</v>
      </c>
      <c r="BV78" s="42">
        <f t="shared" si="85"/>
        <v>818.98721187629189</v>
      </c>
      <c r="BW78" s="42">
        <f t="shared" si="86"/>
        <v>561.95423249268242</v>
      </c>
      <c r="BX78" s="42">
        <f t="shared" si="87"/>
        <v>330.81067095426869</v>
      </c>
      <c r="BY78" s="42">
        <f t="shared" si="88"/>
        <v>834.41909461369994</v>
      </c>
      <c r="BZ78" s="42">
        <f t="shared" si="89"/>
        <v>584.00096101423969</v>
      </c>
      <c r="CA78" s="42">
        <f t="shared" si="90"/>
        <v>283.89500362704973</v>
      </c>
      <c r="CB78" s="42">
        <f t="shared" si="91"/>
        <v>752.27698121994251</v>
      </c>
      <c r="CC78" s="42">
        <f t="shared" si="92"/>
        <v>519.87712809306743</v>
      </c>
      <c r="CD78" s="42">
        <f t="shared" si="93"/>
        <v>290.1345564155352</v>
      </c>
      <c r="CE78" s="42">
        <f t="shared" si="94"/>
        <v>798.30436331100861</v>
      </c>
      <c r="CF78" s="42">
        <f t="shared" si="95"/>
        <v>545.08812619984531</v>
      </c>
      <c r="CG78" s="42">
        <f t="shared" si="96"/>
        <v>284.09691425092694</v>
      </c>
      <c r="CH78" s="42">
        <f t="shared" si="97"/>
        <v>771.12019582394441</v>
      </c>
      <c r="CI78" s="42">
        <f t="shared" si="98"/>
        <v>527.60855503743574</v>
      </c>
      <c r="CJ78" s="42">
        <f t="shared" si="99"/>
        <v>211.36086200723804</v>
      </c>
      <c r="CK78" s="42">
        <f t="shared" si="100"/>
        <v>666.86508706773475</v>
      </c>
      <c r="CL78" s="42">
        <f t="shared" si="55"/>
        <v>439.11297453748642</v>
      </c>
      <c r="CM78" s="42">
        <f t="shared" si="53"/>
        <v>184.36456999056989</v>
      </c>
      <c r="CN78" s="42">
        <f t="shared" si="54"/>
        <v>583.26245778834846</v>
      </c>
      <c r="CO78" s="42">
        <f t="shared" si="101"/>
        <v>384.23252427580138</v>
      </c>
      <c r="CP78" s="42">
        <f t="shared" si="102"/>
        <v>210.19688119649177</v>
      </c>
      <c r="CQ78" s="42">
        <f t="shared" si="103"/>
        <v>641.99667590246327</v>
      </c>
      <c r="CR78" s="42">
        <f t="shared" si="104"/>
        <v>426.09677854947751</v>
      </c>
      <c r="CS78" s="42">
        <f t="shared" si="105"/>
        <v>243.35075217936597</v>
      </c>
      <c r="CT78" s="42">
        <f t="shared" si="106"/>
        <v>663.4676859092159</v>
      </c>
      <c r="CU78" s="42">
        <f t="shared" si="107"/>
        <v>453.40921904429098</v>
      </c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231831</v>
      </c>
      <c r="DO78" s="11">
        <v>238657.56854611795</v>
      </c>
      <c r="DP78" s="11">
        <v>245484.13709223588</v>
      </c>
      <c r="DQ78" s="11">
        <v>252310.70563835386</v>
      </c>
      <c r="DR78" s="11">
        <v>259137.27418447184</v>
      </c>
      <c r="DS78" s="11">
        <v>265963.84273058973</v>
      </c>
      <c r="DT78" s="11">
        <v>272816.98110945022</v>
      </c>
      <c r="DU78" s="11">
        <v>279670.11948831088</v>
      </c>
    </row>
    <row r="79" spans="1:125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75"/>
        <v>238</v>
      </c>
      <c r="AJ79" s="41">
        <v>48</v>
      </c>
      <c r="AK79" s="41">
        <v>216</v>
      </c>
      <c r="AL79" s="41">
        <f t="shared" si="76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>
        <v>59</v>
      </c>
      <c r="AT79" s="41">
        <v>228</v>
      </c>
      <c r="AU79" s="41">
        <v>287</v>
      </c>
      <c r="AV79" s="41"/>
      <c r="AW79" s="41"/>
      <c r="AX79" s="41"/>
      <c r="AY79" s="41"/>
      <c r="AZ79" s="41"/>
      <c r="BA79" s="41"/>
      <c r="BC79" s="42">
        <f t="shared" si="66"/>
        <v>50.722799898554399</v>
      </c>
      <c r="BD79" s="42">
        <f t="shared" si="109"/>
        <v>242.34226618198213</v>
      </c>
      <c r="BE79" s="42">
        <f t="shared" si="77"/>
        <v>146.53253304026825</v>
      </c>
      <c r="BF79" s="42">
        <f t="shared" si="68"/>
        <v>277.44638348639126</v>
      </c>
      <c r="BG79" s="42">
        <f t="shared" si="69"/>
        <v>610.38204367006074</v>
      </c>
      <c r="BH79" s="42">
        <f t="shared" si="78"/>
        <v>452.23760508281777</v>
      </c>
      <c r="BI79" s="42">
        <f t="shared" si="110"/>
        <v>262.10888439906074</v>
      </c>
      <c r="BJ79" s="42">
        <f t="shared" si="108"/>
        <v>786.32665319718228</v>
      </c>
      <c r="BK79" s="42">
        <f t="shared" si="79"/>
        <v>548.79047671053354</v>
      </c>
      <c r="BL79" s="42">
        <f t="shared" si="111"/>
        <v>294.55081001472752</v>
      </c>
      <c r="BM79" s="42">
        <f t="shared" si="111"/>
        <v>867.58602222519744</v>
      </c>
      <c r="BN79" s="42">
        <f t="shared" si="80"/>
        <v>589.10162002945503</v>
      </c>
      <c r="BO79" s="42">
        <f t="shared" si="74"/>
        <v>372.40040911594241</v>
      </c>
      <c r="BP79" s="42">
        <f t="shared" si="73"/>
        <v>1064.7504655005114</v>
      </c>
      <c r="BQ79" s="42">
        <f t="shared" si="81"/>
        <v>726.44305158532427</v>
      </c>
      <c r="BR79" s="42">
        <f t="shared" si="82"/>
        <v>337.14567286496015</v>
      </c>
      <c r="BS79" s="42">
        <f t="shared" si="83"/>
        <v>1187.7901397857829</v>
      </c>
      <c r="BT79" s="42">
        <f t="shared" si="56"/>
        <v>767.65476283098633</v>
      </c>
      <c r="BU79" s="42">
        <f t="shared" si="84"/>
        <v>341.40997222859181</v>
      </c>
      <c r="BV79" s="42">
        <f t="shared" si="85"/>
        <v>1192.3870671864252</v>
      </c>
      <c r="BW79" s="42">
        <f t="shared" si="86"/>
        <v>777.08986216209325</v>
      </c>
      <c r="BX79" s="42">
        <f t="shared" si="87"/>
        <v>325.41169509910264</v>
      </c>
      <c r="BY79" s="42">
        <f t="shared" si="88"/>
        <v>917.06932255201662</v>
      </c>
      <c r="BZ79" s="42">
        <f t="shared" si="89"/>
        <v>623.70574893994683</v>
      </c>
      <c r="CA79" s="42">
        <f t="shared" si="90"/>
        <v>284.82463974510608</v>
      </c>
      <c r="CB79" s="42">
        <f t="shared" si="91"/>
        <v>946.19710830577617</v>
      </c>
      <c r="CC79" s="42">
        <f t="shared" si="92"/>
        <v>617.92464215887424</v>
      </c>
      <c r="CD79" s="42">
        <f t="shared" si="93"/>
        <v>266.14072190670817</v>
      </c>
      <c r="CE79" s="42">
        <f t="shared" si="94"/>
        <v>964.76011691181714</v>
      </c>
      <c r="CF79" s="42">
        <f t="shared" si="95"/>
        <v>617.82667585485819</v>
      </c>
      <c r="CG79" s="42">
        <f t="shared" si="96"/>
        <v>300.03281608925977</v>
      </c>
      <c r="CH79" s="42">
        <f t="shared" si="97"/>
        <v>815.71421874267503</v>
      </c>
      <c r="CI79" s="42">
        <f t="shared" si="98"/>
        <v>557.8735174159674</v>
      </c>
      <c r="CJ79" s="42">
        <f t="shared" si="99"/>
        <v>222.18621982549124</v>
      </c>
      <c r="CK79" s="42">
        <f t="shared" si="100"/>
        <v>999.83798921471066</v>
      </c>
      <c r="CL79" s="42">
        <f t="shared" si="55"/>
        <v>611.01210452010093</v>
      </c>
      <c r="CM79" s="42">
        <f t="shared" si="53"/>
        <v>287.56110452475912</v>
      </c>
      <c r="CN79" s="42">
        <f t="shared" si="54"/>
        <v>899.19900938694502</v>
      </c>
      <c r="CO79" s="42">
        <f t="shared" si="101"/>
        <v>597.94451893243559</v>
      </c>
      <c r="CP79" s="42">
        <f t="shared" si="102"/>
        <v>396.15951709856091</v>
      </c>
      <c r="CQ79" s="42">
        <f t="shared" si="103"/>
        <v>837.33716114014032</v>
      </c>
      <c r="CR79" s="42">
        <f t="shared" si="104"/>
        <v>616.74833911935059</v>
      </c>
      <c r="CS79" s="42">
        <f t="shared" si="105"/>
        <v>262.01073443801255</v>
      </c>
      <c r="CT79" s="42">
        <f t="shared" si="106"/>
        <v>1012.5160585062181</v>
      </c>
      <c r="CU79" s="42">
        <f t="shared" si="107"/>
        <v>637.26339647211523</v>
      </c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43207</v>
      </c>
      <c r="DO79" s="11">
        <v>43816.774249853865</v>
      </c>
      <c r="DP79" s="11">
        <v>44426.5484997077</v>
      </c>
      <c r="DQ79" s="11">
        <v>45036.322749561572</v>
      </c>
      <c r="DR79" s="11">
        <v>45646.096999415422</v>
      </c>
      <c r="DS79" s="11">
        <v>46255.871249269265</v>
      </c>
      <c r="DT79" s="11">
        <v>47043.980781319959</v>
      </c>
      <c r="DU79" s="11">
        <v>47832.09031337066</v>
      </c>
    </row>
    <row r="80" spans="1:125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75"/>
        <v>1379</v>
      </c>
      <c r="AJ80" s="41">
        <v>297</v>
      </c>
      <c r="AK80" s="41">
        <v>1167</v>
      </c>
      <c r="AL80" s="41">
        <f t="shared" si="76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>
        <v>268</v>
      </c>
      <c r="AT80" s="41">
        <v>1124</v>
      </c>
      <c r="AU80" s="41">
        <v>1392</v>
      </c>
      <c r="AV80" s="41"/>
      <c r="AW80" s="41"/>
      <c r="AX80" s="41"/>
      <c r="AY80" s="41"/>
      <c r="AZ80" s="41"/>
      <c r="BA80" s="41"/>
      <c r="BC80" s="42">
        <f t="shared" si="66"/>
        <v>116.3188947120138</v>
      </c>
      <c r="BD80" s="42">
        <f t="shared" si="109"/>
        <v>358.00370928030912</v>
      </c>
      <c r="BE80" s="42">
        <f t="shared" si="77"/>
        <v>240.39238240482854</v>
      </c>
      <c r="BF80" s="42">
        <f t="shared" si="68"/>
        <v>119.24981028439274</v>
      </c>
      <c r="BG80" s="42">
        <f t="shared" si="69"/>
        <v>455.3174574494995</v>
      </c>
      <c r="BH80" s="42">
        <f t="shared" si="78"/>
        <v>291.49953625073778</v>
      </c>
      <c r="BI80" s="42">
        <f t="shared" si="110"/>
        <v>140.43848014355933</v>
      </c>
      <c r="BJ80" s="42">
        <f t="shared" si="108"/>
        <v>524.97241386997177</v>
      </c>
      <c r="BK80" s="42">
        <f t="shared" si="79"/>
        <v>339.95028923639364</v>
      </c>
      <c r="BL80" s="42">
        <f t="shared" si="111"/>
        <v>132.89877543271209</v>
      </c>
      <c r="BM80" s="42">
        <f t="shared" si="111"/>
        <v>584.33271102954359</v>
      </c>
      <c r="BN80" s="42">
        <f t="shared" si="80"/>
        <v>362.83475197502349</v>
      </c>
      <c r="BO80" s="42">
        <f t="shared" si="74"/>
        <v>142.20263876023333</v>
      </c>
      <c r="BP80" s="42">
        <f t="shared" si="73"/>
        <v>586.8362416443432</v>
      </c>
      <c r="BQ80" s="42">
        <f t="shared" si="81"/>
        <v>371.02871592018624</v>
      </c>
      <c r="BR80" s="42">
        <f t="shared" si="82"/>
        <v>170.60048511534595</v>
      </c>
      <c r="BS80" s="42">
        <f t="shared" si="83"/>
        <v>619.498968295949</v>
      </c>
      <c r="BT80" s="42">
        <f t="shared" si="56"/>
        <v>398.38549038108721</v>
      </c>
      <c r="BU80" s="42">
        <f t="shared" si="84"/>
        <v>183.2423110089106</v>
      </c>
      <c r="BV80" s="42">
        <f t="shared" si="85"/>
        <v>671.88847369933887</v>
      </c>
      <c r="BW80" s="42">
        <f t="shared" si="86"/>
        <v>429.81100891060652</v>
      </c>
      <c r="BX80" s="42">
        <f t="shared" si="87"/>
        <v>152.95450223644286</v>
      </c>
      <c r="BY80" s="42">
        <f t="shared" si="88"/>
        <v>663.90521781547898</v>
      </c>
      <c r="BZ80" s="42">
        <f t="shared" si="89"/>
        <v>410.08342221230089</v>
      </c>
      <c r="CA80" s="42">
        <f t="shared" si="90"/>
        <v>180.16465482802107</v>
      </c>
      <c r="CB80" s="42">
        <f t="shared" si="91"/>
        <v>679.92574082922738</v>
      </c>
      <c r="CC80" s="42">
        <f t="shared" si="92"/>
        <v>432.39517158725056</v>
      </c>
      <c r="CD80" s="42">
        <f t="shared" si="93"/>
        <v>196.68228047928366</v>
      </c>
      <c r="CE80" s="42">
        <f t="shared" si="94"/>
        <v>737.18884826257818</v>
      </c>
      <c r="CF80" s="42">
        <f t="shared" si="95"/>
        <v>467.30526790566648</v>
      </c>
      <c r="CG80" s="42">
        <f t="shared" si="96"/>
        <v>218.1479311245561</v>
      </c>
      <c r="CH80" s="42">
        <f t="shared" si="97"/>
        <v>755.39898480024283</v>
      </c>
      <c r="CI80" s="42">
        <f t="shared" si="98"/>
        <v>486.7734579623995</v>
      </c>
      <c r="CJ80" s="42">
        <f t="shared" si="99"/>
        <v>200.45761030230628</v>
      </c>
      <c r="CK80" s="42">
        <f t="shared" si="100"/>
        <v>787.65667078380955</v>
      </c>
      <c r="CL80" s="42">
        <f t="shared" si="55"/>
        <v>494.05714054305793</v>
      </c>
      <c r="CM80" s="42">
        <f t="shared" ref="CM80:CM84" si="112">AM80/$DO80*100000*2</f>
        <v>261.36798021778742</v>
      </c>
      <c r="CN80" s="42">
        <f t="shared" ref="CN80:CN84" si="113">AN80/$DO80*100000*2</f>
        <v>749.16861656484616</v>
      </c>
      <c r="CO80" s="42">
        <f t="shared" si="101"/>
        <v>506.88567450652585</v>
      </c>
      <c r="CP80" s="42">
        <f t="shared" si="102"/>
        <v>234.18812682374701</v>
      </c>
      <c r="CQ80" s="42">
        <f t="shared" si="103"/>
        <v>737.97213439419488</v>
      </c>
      <c r="CR80" s="42">
        <f t="shared" si="104"/>
        <v>486.08013060897099</v>
      </c>
      <c r="CS80" s="42">
        <f t="shared" si="105"/>
        <v>160.10319992273929</v>
      </c>
      <c r="CT80" s="42">
        <f t="shared" si="106"/>
        <v>671.4775996759663</v>
      </c>
      <c r="CU80" s="42">
        <f t="shared" si="107"/>
        <v>415.79039979935271</v>
      </c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296322</v>
      </c>
      <c r="DO80" s="11">
        <v>309142.68814669881</v>
      </c>
      <c r="DP80" s="11">
        <v>321963.37629339768</v>
      </c>
      <c r="DQ80" s="11">
        <v>334784.0644400965</v>
      </c>
      <c r="DR80" s="11">
        <v>347604.75258679537</v>
      </c>
      <c r="DS80" s="11">
        <v>360425.44073349424</v>
      </c>
      <c r="DT80" s="11">
        <v>371680.2215205495</v>
      </c>
      <c r="DU80" s="11">
        <v>382935.00230760471</v>
      </c>
    </row>
    <row r="81" spans="1:125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75"/>
        <v>381</v>
      </c>
      <c r="AJ81" s="41">
        <v>129</v>
      </c>
      <c r="AK81" s="41">
        <v>239</v>
      </c>
      <c r="AL81" s="41">
        <f t="shared" si="76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>
        <v>96</v>
      </c>
      <c r="AT81" s="41">
        <v>278</v>
      </c>
      <c r="AU81" s="41">
        <v>374</v>
      </c>
      <c r="AV81" s="41"/>
      <c r="AW81" s="41"/>
      <c r="AX81" s="41"/>
      <c r="AY81" s="41"/>
      <c r="AZ81" s="41"/>
      <c r="BA81" s="41"/>
      <c r="BC81" s="42">
        <f t="shared" si="66"/>
        <v>76.412679410603531</v>
      </c>
      <c r="BD81" s="42">
        <f t="shared" si="109"/>
        <v>224.14385960443701</v>
      </c>
      <c r="BE81" s="42">
        <f t="shared" si="77"/>
        <v>151.55181416436366</v>
      </c>
      <c r="BF81" s="42">
        <f t="shared" si="68"/>
        <v>118.96475352781118</v>
      </c>
      <c r="BG81" s="42">
        <f t="shared" si="69"/>
        <v>410.04872492564704</v>
      </c>
      <c r="BH81" s="42">
        <f t="shared" si="78"/>
        <v>264.50673922672911</v>
      </c>
      <c r="BI81" s="42">
        <f t="shared" si="110"/>
        <v>153.83279367796843</v>
      </c>
      <c r="BJ81" s="42">
        <f t="shared" si="108"/>
        <v>548.33947423920995</v>
      </c>
      <c r="BK81" s="42">
        <f t="shared" si="79"/>
        <v>356.0484821417495</v>
      </c>
      <c r="BL81" s="42">
        <f t="shared" si="111"/>
        <v>93.309248382041559</v>
      </c>
      <c r="BM81" s="42">
        <f t="shared" si="111"/>
        <v>361.27426937662244</v>
      </c>
      <c r="BN81" s="42">
        <f t="shared" si="80"/>
        <v>230.88057612479514</v>
      </c>
      <c r="BO81" s="42">
        <f t="shared" si="74"/>
        <v>127.15880979354034</v>
      </c>
      <c r="BP81" s="42">
        <f t="shared" si="73"/>
        <v>455.45973689686264</v>
      </c>
      <c r="BQ81" s="42">
        <f t="shared" si="81"/>
        <v>294.77724088502532</v>
      </c>
      <c r="BR81" s="42">
        <f t="shared" si="82"/>
        <v>172.7406310641496</v>
      </c>
      <c r="BS81" s="42">
        <f t="shared" si="83"/>
        <v>601.22713149600122</v>
      </c>
      <c r="BT81" s="42">
        <f t="shared" si="56"/>
        <v>390.34895850859778</v>
      </c>
      <c r="BU81" s="42">
        <f t="shared" si="84"/>
        <v>205.9145673603505</v>
      </c>
      <c r="BV81" s="42">
        <f t="shared" si="85"/>
        <v>541.07338444687844</v>
      </c>
      <c r="BW81" s="42">
        <f t="shared" si="86"/>
        <v>374.58926615553122</v>
      </c>
      <c r="BX81" s="42">
        <f t="shared" si="87"/>
        <v>182.63323924954341</v>
      </c>
      <c r="BY81" s="42">
        <f t="shared" si="88"/>
        <v>479.41225303005149</v>
      </c>
      <c r="BZ81" s="42">
        <f t="shared" si="89"/>
        <v>332.06043499916984</v>
      </c>
      <c r="CA81" s="42">
        <f t="shared" si="90"/>
        <v>198.94235746693599</v>
      </c>
      <c r="CB81" s="42">
        <f t="shared" si="91"/>
        <v>511.56606205783538</v>
      </c>
      <c r="CC81" s="42">
        <f t="shared" si="92"/>
        <v>357.28423381817078</v>
      </c>
      <c r="CD81" s="42">
        <f t="shared" si="93"/>
        <v>165.52539533967189</v>
      </c>
      <c r="CE81" s="42">
        <f t="shared" si="94"/>
        <v>569.48618158529973</v>
      </c>
      <c r="CF81" s="42">
        <f t="shared" si="95"/>
        <v>367.50578846248584</v>
      </c>
      <c r="CG81" s="42">
        <f t="shared" si="96"/>
        <v>201.69696969696969</v>
      </c>
      <c r="CH81" s="42">
        <f t="shared" si="97"/>
        <v>537.21212121212113</v>
      </c>
      <c r="CI81" s="42">
        <f t="shared" si="98"/>
        <v>369.4545454545455</v>
      </c>
      <c r="CJ81" s="42">
        <f t="shared" si="99"/>
        <v>281.90251417707412</v>
      </c>
      <c r="CK81" s="42">
        <f t="shared" si="100"/>
        <v>522.28450301023804</v>
      </c>
      <c r="CL81" s="42">
        <f t="shared" si="55"/>
        <v>402.09350859365605</v>
      </c>
      <c r="CM81" s="42">
        <f t="shared" si="112"/>
        <v>203.43139600356787</v>
      </c>
      <c r="CN81" s="42">
        <f t="shared" si="113"/>
        <v>608.17511096899977</v>
      </c>
      <c r="CO81" s="42">
        <f t="shared" si="101"/>
        <v>407.9223305279877</v>
      </c>
      <c r="CP81" s="42">
        <f t="shared" si="102"/>
        <v>164.54062352419697</v>
      </c>
      <c r="CQ81" s="42">
        <f t="shared" si="103"/>
        <v>497.73538616069578</v>
      </c>
      <c r="CR81" s="42">
        <f t="shared" si="104"/>
        <v>331.13800484244638</v>
      </c>
      <c r="CS81" s="42">
        <f t="shared" si="105"/>
        <v>191.80793115266022</v>
      </c>
      <c r="CT81" s="42">
        <f t="shared" si="106"/>
        <v>555.44380062957862</v>
      </c>
      <c r="CU81" s="42">
        <f t="shared" si="107"/>
        <v>373.62586589111942</v>
      </c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91521</v>
      </c>
      <c r="DO81" s="11">
        <v>94380.712009975396</v>
      </c>
      <c r="DP81" s="11">
        <v>97240.424019950777</v>
      </c>
      <c r="DQ81" s="11">
        <v>100100.13602992616</v>
      </c>
      <c r="DR81" s="11">
        <v>102959.84803990154</v>
      </c>
      <c r="DS81" s="11">
        <v>105819.56004987696</v>
      </c>
      <c r="DT81" s="11">
        <v>108239.66069358149</v>
      </c>
      <c r="DU81" s="11">
        <v>110659.76133728602</v>
      </c>
    </row>
    <row r="82" spans="1:125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75"/>
        <v>601</v>
      </c>
      <c r="AJ82" s="41">
        <v>219</v>
      </c>
      <c r="AK82" s="41">
        <v>462</v>
      </c>
      <c r="AL82" s="41">
        <f t="shared" si="76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>
        <v>208</v>
      </c>
      <c r="AT82" s="41">
        <v>477</v>
      </c>
      <c r="AU82" s="41">
        <v>685</v>
      </c>
      <c r="AV82" s="41"/>
      <c r="AW82" s="41"/>
      <c r="AX82" s="41"/>
      <c r="AY82" s="41"/>
      <c r="AZ82" s="41"/>
      <c r="BA82" s="41"/>
      <c r="BC82" s="42">
        <f t="shared" si="66"/>
        <v>67.334626158155572</v>
      </c>
      <c r="BD82" s="42">
        <f t="shared" si="109"/>
        <v>206.04395604395606</v>
      </c>
      <c r="BE82" s="42">
        <f t="shared" si="77"/>
        <v>140.0560224089636</v>
      </c>
      <c r="BF82" s="42">
        <f t="shared" si="68"/>
        <v>115.62714279952137</v>
      </c>
      <c r="BG82" s="42">
        <f t="shared" si="69"/>
        <v>305.20187692431801</v>
      </c>
      <c r="BH82" s="42">
        <f t="shared" si="78"/>
        <v>213.10351318283878</v>
      </c>
      <c r="BI82" s="42">
        <f t="shared" si="110"/>
        <v>167.75033382316431</v>
      </c>
      <c r="BJ82" s="42">
        <f t="shared" si="108"/>
        <v>369.05073441096147</v>
      </c>
      <c r="BK82" s="42">
        <f t="shared" si="79"/>
        <v>271.75554079352617</v>
      </c>
      <c r="BL82" s="42">
        <f t="shared" si="111"/>
        <v>191.25573432839815</v>
      </c>
      <c r="BM82" s="42">
        <f t="shared" si="111"/>
        <v>461.42117722585567</v>
      </c>
      <c r="BN82" s="42">
        <f t="shared" si="80"/>
        <v>331.68826652757156</v>
      </c>
      <c r="BO82" s="42">
        <f t="shared" si="74"/>
        <v>161.227997708164</v>
      </c>
      <c r="BP82" s="42">
        <f t="shared" si="73"/>
        <v>430.38548148542952</v>
      </c>
      <c r="BQ82" s="42">
        <f t="shared" si="81"/>
        <v>300.47035936521473</v>
      </c>
      <c r="BR82" s="42">
        <f t="shared" si="82"/>
        <v>201.7775004812128</v>
      </c>
      <c r="BS82" s="42">
        <f t="shared" si="83"/>
        <v>596.04011655305624</v>
      </c>
      <c r="BT82" s="42">
        <f t="shared" si="56"/>
        <v>406.87370985191922</v>
      </c>
      <c r="BU82" s="42">
        <f t="shared" si="84"/>
        <v>197.04951197404199</v>
      </c>
      <c r="BV82" s="42">
        <f t="shared" si="85"/>
        <v>520.21071161147086</v>
      </c>
      <c r="BW82" s="42">
        <f t="shared" si="86"/>
        <v>360.60060691249691</v>
      </c>
      <c r="BX82" s="42">
        <f t="shared" si="87"/>
        <v>186.00858697175471</v>
      </c>
      <c r="BY82" s="42">
        <f t="shared" si="88"/>
        <v>550.3815724095756</v>
      </c>
      <c r="BZ82" s="42">
        <f t="shared" si="89"/>
        <v>369.46911110827989</v>
      </c>
      <c r="CA82" s="42">
        <f t="shared" si="90"/>
        <v>230.12777149070953</v>
      </c>
      <c r="CB82" s="42">
        <f t="shared" si="91"/>
        <v>501.98200704292134</v>
      </c>
      <c r="CC82" s="42">
        <f t="shared" si="92"/>
        <v>367.95154672415646</v>
      </c>
      <c r="CD82" s="42">
        <f t="shared" si="93"/>
        <v>250.8434611380768</v>
      </c>
      <c r="CE82" s="42">
        <f t="shared" si="94"/>
        <v>556.8724837265305</v>
      </c>
      <c r="CF82" s="42">
        <f t="shared" si="95"/>
        <v>403.8579724323036</v>
      </c>
      <c r="CG82" s="42">
        <f t="shared" si="96"/>
        <v>217.56118908443</v>
      </c>
      <c r="CH82" s="42">
        <f t="shared" si="97"/>
        <v>533.90015941983677</v>
      </c>
      <c r="CI82" s="42">
        <f t="shared" si="98"/>
        <v>375.73067425213338</v>
      </c>
      <c r="CJ82" s="42">
        <f t="shared" si="99"/>
        <v>278.2347971363414</v>
      </c>
      <c r="CK82" s="42">
        <f t="shared" si="100"/>
        <v>586.96107889036398</v>
      </c>
      <c r="CL82" s="42">
        <f t="shared" si="55"/>
        <v>432.59793801335275</v>
      </c>
      <c r="CM82" s="42">
        <f t="shared" si="112"/>
        <v>244.37986806932827</v>
      </c>
      <c r="CN82" s="42">
        <f t="shared" si="113"/>
        <v>592.05431954940354</v>
      </c>
      <c r="CO82" s="42">
        <f t="shared" si="101"/>
        <v>419.47678385096043</v>
      </c>
      <c r="CP82" s="42">
        <f t="shared" si="102"/>
        <v>231.08039924484746</v>
      </c>
      <c r="CQ82" s="42">
        <f t="shared" si="103"/>
        <v>588.31820564499014</v>
      </c>
      <c r="CR82" s="42">
        <f t="shared" si="104"/>
        <v>409.69930244491877</v>
      </c>
      <c r="CS82" s="42">
        <f t="shared" si="105"/>
        <v>257.63994201630891</v>
      </c>
      <c r="CT82" s="42">
        <f t="shared" si="106"/>
        <v>590.8377516431699</v>
      </c>
      <c r="CU82" s="42">
        <f t="shared" si="107"/>
        <v>424.23884682973943</v>
      </c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157421</v>
      </c>
      <c r="DO82" s="11">
        <v>158769.2157563192</v>
      </c>
      <c r="DP82" s="11">
        <v>160117.43151263837</v>
      </c>
      <c r="DQ82" s="11">
        <v>161465.64726895752</v>
      </c>
      <c r="DR82" s="11">
        <v>162813.86302527666</v>
      </c>
      <c r="DS82" s="11">
        <v>164162.07878159586</v>
      </c>
      <c r="DT82" s="11">
        <v>165400.10861211771</v>
      </c>
      <c r="DU82" s="11">
        <v>166638.13844263961</v>
      </c>
    </row>
    <row r="83" spans="1:125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75"/>
        <v>40</v>
      </c>
      <c r="AJ83" s="41">
        <v>13</v>
      </c>
      <c r="AK83" s="41">
        <v>26</v>
      </c>
      <c r="AL83" s="41">
        <f t="shared" si="76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>
        <v>14</v>
      </c>
      <c r="AT83" s="41">
        <v>53</v>
      </c>
      <c r="AU83" s="41">
        <v>67</v>
      </c>
      <c r="AV83" s="41"/>
      <c r="AW83" s="41"/>
      <c r="AX83" s="41"/>
      <c r="AY83" s="41"/>
      <c r="AZ83" s="41"/>
      <c r="BA83" s="41"/>
      <c r="BC83" s="42">
        <f t="shared" si="66"/>
        <v>0</v>
      </c>
      <c r="BD83" s="42"/>
      <c r="BE83" s="42">
        <f t="shared" si="77"/>
        <v>54.592602702333842</v>
      </c>
      <c r="BF83" s="42"/>
      <c r="BG83" s="42">
        <f t="shared" si="69"/>
        <v>447.36474206626593</v>
      </c>
      <c r="BH83" s="42">
        <f t="shared" si="78"/>
        <v>251.64266741227459</v>
      </c>
      <c r="BI83" s="42">
        <f t="shared" si="110"/>
        <v>337.31553056921996</v>
      </c>
      <c r="BJ83" s="42">
        <f t="shared" si="108"/>
        <v>562.19255094869993</v>
      </c>
      <c r="BK83" s="42">
        <f t="shared" si="79"/>
        <v>449.75404075895995</v>
      </c>
      <c r="BL83" s="42">
        <f t="shared" si="111"/>
        <v>199.48703334283272</v>
      </c>
      <c r="BM83" s="42">
        <f t="shared" si="111"/>
        <v>655.45739526930743</v>
      </c>
      <c r="BN83" s="42">
        <f t="shared" si="80"/>
        <v>427.4722143060701</v>
      </c>
      <c r="BO83" s="42">
        <f t="shared" si="74"/>
        <v>435.28728961114331</v>
      </c>
      <c r="BP83" s="42">
        <f t="shared" si="73"/>
        <v>638.42135809634362</v>
      </c>
      <c r="BQ83" s="42">
        <f t="shared" si="81"/>
        <v>551.36390017411486</v>
      </c>
      <c r="BR83" s="42">
        <f t="shared" si="82"/>
        <v>680.574049415594</v>
      </c>
      <c r="BS83" s="42">
        <f t="shared" si="83"/>
        <v>828.52492972333198</v>
      </c>
      <c r="BT83" s="42">
        <f t="shared" si="56"/>
        <v>769.34457760023679</v>
      </c>
      <c r="BU83" s="42">
        <f t="shared" si="84"/>
        <v>447.49403341288786</v>
      </c>
      <c r="BV83" s="42">
        <f t="shared" si="85"/>
        <v>1193.3174224343675</v>
      </c>
      <c r="BW83" s="42">
        <f t="shared" si="86"/>
        <v>835.32219570405732</v>
      </c>
      <c r="BX83" s="42">
        <f t="shared" si="87"/>
        <v>329.68679754233477</v>
      </c>
      <c r="BY83" s="42">
        <f t="shared" si="88"/>
        <v>1078.9749737749139</v>
      </c>
      <c r="BZ83" s="42">
        <f t="shared" si="89"/>
        <v>704.33088565862431</v>
      </c>
      <c r="CA83" s="42">
        <f t="shared" si="90"/>
        <v>450.58576148993694</v>
      </c>
      <c r="CB83" s="42">
        <f t="shared" si="91"/>
        <v>1171.522979873836</v>
      </c>
      <c r="CC83" s="42">
        <f t="shared" si="92"/>
        <v>811.05437068188655</v>
      </c>
      <c r="CD83" s="42">
        <f t="shared" si="93"/>
        <v>783.25048953155601</v>
      </c>
      <c r="CE83" s="42">
        <f t="shared" si="94"/>
        <v>1476.1259225787016</v>
      </c>
      <c r="CF83" s="42">
        <f t="shared" si="95"/>
        <v>1129.6882060551288</v>
      </c>
      <c r="CG83" s="42">
        <f t="shared" si="96"/>
        <v>364.29872495446267</v>
      </c>
      <c r="CH83" s="42">
        <f t="shared" si="97"/>
        <v>850.03035822707943</v>
      </c>
      <c r="CI83" s="42">
        <f t="shared" si="98"/>
        <v>607.16454159077102</v>
      </c>
      <c r="CJ83" s="42">
        <f t="shared" si="99"/>
        <v>399.38556067588326</v>
      </c>
      <c r="CK83" s="42">
        <f t="shared" si="100"/>
        <v>798.77112135176651</v>
      </c>
      <c r="CL83" s="42">
        <f t="shared" si="55"/>
        <v>599.07834101382491</v>
      </c>
      <c r="CM83" s="42">
        <f t="shared" si="112"/>
        <v>371.22246271008225</v>
      </c>
      <c r="CN83" s="42">
        <f t="shared" si="113"/>
        <v>1082.7321829044065</v>
      </c>
      <c r="CO83" s="42">
        <f t="shared" si="101"/>
        <v>726.97732280724426</v>
      </c>
      <c r="CP83" s="42">
        <f t="shared" si="102"/>
        <v>373.81710107926853</v>
      </c>
      <c r="CQ83" s="42">
        <f t="shared" si="103"/>
        <v>934.54275269817128</v>
      </c>
      <c r="CR83" s="42">
        <f t="shared" si="104"/>
        <v>654.17992688871993</v>
      </c>
      <c r="CS83" s="42">
        <f t="shared" si="105"/>
        <v>439.1896423795277</v>
      </c>
      <c r="CT83" s="42">
        <f t="shared" si="106"/>
        <v>1662.6465032939259</v>
      </c>
      <c r="CU83" s="42">
        <f t="shared" si="107"/>
        <v>1050.9180728367269</v>
      </c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6510</v>
      </c>
      <c r="DO83" s="11">
        <v>6465.1260122541535</v>
      </c>
      <c r="DP83" s="11">
        <v>6420.2520245083069</v>
      </c>
      <c r="DQ83" s="11">
        <v>6375.3780367624604</v>
      </c>
      <c r="DR83" s="11">
        <v>6330.5040490166139</v>
      </c>
      <c r="DS83" s="11">
        <v>6285.6300612707691</v>
      </c>
      <c r="DT83" s="11">
        <v>6249.6295366770364</v>
      </c>
      <c r="DU83" s="11">
        <v>6213.6290120833037</v>
      </c>
    </row>
    <row r="84" spans="1:125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14">SUM(Y5:Y83)</f>
        <v>20795</v>
      </c>
      <c r="Z84" s="41">
        <f t="shared" si="114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75"/>
        <v>31772</v>
      </c>
      <c r="AJ84" s="41">
        <v>8011</v>
      </c>
      <c r="AK84" s="41">
        <v>22587</v>
      </c>
      <c r="AL84" s="41">
        <f t="shared" si="76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>
        <v>8892</v>
      </c>
      <c r="AT84" s="41">
        <v>25909</v>
      </c>
      <c r="AU84" s="41">
        <v>34801</v>
      </c>
      <c r="AV84" s="41"/>
      <c r="AW84" s="41"/>
      <c r="AX84" s="41"/>
      <c r="AY84" s="41"/>
      <c r="AZ84" s="41"/>
      <c r="BA84" s="41"/>
      <c r="BC84" s="42">
        <f t="shared" ref="BC84" si="115">C84/$DC84*100000*2</f>
        <v>111.82104243767678</v>
      </c>
      <c r="BD84" s="42">
        <f>D84/$DC84*100000*2</f>
        <v>318.16140893781898</v>
      </c>
      <c r="BE84" s="42">
        <f t="shared" si="77"/>
        <v>217.64318040699274</v>
      </c>
      <c r="BF84" s="42">
        <f>F84/$DD84*100000*2</f>
        <v>166.53997637969522</v>
      </c>
      <c r="BG84" s="42">
        <f t="shared" si="69"/>
        <v>468.82342329399211</v>
      </c>
      <c r="BH84" s="42">
        <f t="shared" si="78"/>
        <v>322.02433285847849</v>
      </c>
      <c r="BI84" s="42">
        <f t="shared" si="110"/>
        <v>203.05153691369844</v>
      </c>
      <c r="BJ84" s="42">
        <f t="shared" si="108"/>
        <v>565.2140731401812</v>
      </c>
      <c r="BK84" s="42">
        <f t="shared" si="79"/>
        <v>388.98939076177771</v>
      </c>
      <c r="BL84" s="42">
        <f t="shared" si="111"/>
        <v>209.19242824603751</v>
      </c>
      <c r="BM84" s="42">
        <f t="shared" si="111"/>
        <v>589.96103158561402</v>
      </c>
      <c r="BN84" s="42">
        <f t="shared" si="80"/>
        <v>404.95048036618272</v>
      </c>
      <c r="BO84" s="42">
        <f t="shared" si="74"/>
        <v>212.71789014020871</v>
      </c>
      <c r="BP84" s="42">
        <f t="shared" si="73"/>
        <v>600.95803612535997</v>
      </c>
      <c r="BQ84" s="42">
        <f t="shared" si="81"/>
        <v>412.49444208091228</v>
      </c>
      <c r="BR84" s="42">
        <f t="shared" si="82"/>
        <v>251.15027736509811</v>
      </c>
      <c r="BS84" s="42">
        <f t="shared" si="83"/>
        <v>691.03379025549725</v>
      </c>
      <c r="BT84" s="42">
        <f t="shared" si="56"/>
        <v>477.59310724531161</v>
      </c>
      <c r="BU84" s="42">
        <f t="shared" si="84"/>
        <v>258.20329258624406</v>
      </c>
      <c r="BV84" s="42">
        <f t="shared" si="85"/>
        <v>697.8672197146584</v>
      </c>
      <c r="BW84" s="42">
        <f t="shared" si="86"/>
        <v>482.0223156709892</v>
      </c>
      <c r="BX84" s="42">
        <f t="shared" si="87"/>
        <v>230.65953191897154</v>
      </c>
      <c r="BY84" s="42">
        <f t="shared" si="88"/>
        <v>657.69435983203255</v>
      </c>
      <c r="BZ84" s="42">
        <f t="shared" si="89"/>
        <v>445.93227345283685</v>
      </c>
      <c r="CA84" s="42">
        <f t="shared" si="90"/>
        <v>226.35405743207946</v>
      </c>
      <c r="CB84" s="42">
        <f t="shared" si="91"/>
        <v>672.83991223827229</v>
      </c>
      <c r="CC84" s="42">
        <f t="shared" si="92"/>
        <v>451.23768027334609</v>
      </c>
      <c r="CD84" s="42">
        <f t="shared" si="93"/>
        <v>240.47765636315975</v>
      </c>
      <c r="CE84" s="42">
        <f t="shared" si="94"/>
        <v>694.08322176384945</v>
      </c>
      <c r="CF84" s="42">
        <f t="shared" si="95"/>
        <v>468.53877001030469</v>
      </c>
      <c r="CG84" s="42">
        <f t="shared" si="96"/>
        <v>246.95856298727574</v>
      </c>
      <c r="CH84" s="42">
        <f t="shared" si="97"/>
        <v>701.93095971579908</v>
      </c>
      <c r="CI84" s="42">
        <f t="shared" si="98"/>
        <v>474.44476135153735</v>
      </c>
      <c r="CJ84" s="42">
        <f>AJ84/$DN84*100000*2</f>
        <v>244.72740891991847</v>
      </c>
      <c r="CK84" s="42">
        <f t="shared" si="100"/>
        <v>690.00848649035061</v>
      </c>
      <c r="CL84" s="42">
        <f t="shared" si="55"/>
        <v>467.36794770513444</v>
      </c>
      <c r="CM84" s="42">
        <f t="shared" si="112"/>
        <v>240.58857926593123</v>
      </c>
      <c r="CN84" s="42">
        <f t="shared" si="113"/>
        <v>665.99402055640132</v>
      </c>
      <c r="CO84" s="42">
        <f t="shared" si="101"/>
        <v>454.54998455605528</v>
      </c>
      <c r="CP84" s="42">
        <f t="shared" si="102"/>
        <v>250.27972726845664</v>
      </c>
      <c r="CQ84" s="42">
        <f t="shared" si="103"/>
        <v>699.6068334032957</v>
      </c>
      <c r="CR84" s="42">
        <f t="shared" si="104"/>
        <v>474.94328033587618</v>
      </c>
      <c r="CS84" s="42">
        <f t="shared" si="105"/>
        <v>256.72901445432967</v>
      </c>
      <c r="CT84" s="42">
        <f t="shared" si="106"/>
        <v>748.04228919222078</v>
      </c>
      <c r="CU84" s="42">
        <f t="shared" si="107"/>
        <v>502.38565182327523</v>
      </c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6546876</v>
      </c>
      <c r="DO84" s="11">
        <v>6673633.4904129943</v>
      </c>
      <c r="DP84" s="11">
        <v>6800390.9808259858</v>
      </c>
      <c r="DQ84" s="11">
        <v>6927148.471238981</v>
      </c>
      <c r="DR84" s="11">
        <v>7053905.9616519688</v>
      </c>
      <c r="DS84" s="11">
        <v>7180663.4520649686</v>
      </c>
      <c r="DT84" s="11">
        <v>7304832.8152618846</v>
      </c>
      <c r="DU84" s="11">
        <v>7429002.1784588043</v>
      </c>
    </row>
    <row r="85" spans="1:125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5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5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5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5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5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5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5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5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5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M44" sqref="M44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9" t="s">
        <v>144</v>
      </c>
      <c r="C1" s="149"/>
      <c r="D1" s="149"/>
      <c r="E1" s="149"/>
      <c r="F1" s="149"/>
      <c r="G1" s="149"/>
      <c r="H1" s="149"/>
      <c r="I1" s="149"/>
    </row>
    <row r="2" spans="1:15">
      <c r="B2" s="150" t="s">
        <v>145</v>
      </c>
      <c r="C2" s="150"/>
      <c r="D2" s="150"/>
      <c r="E2" s="150"/>
      <c r="F2" s="150"/>
      <c r="G2" s="150"/>
      <c r="H2" s="150"/>
    </row>
    <row r="4" spans="1:15">
      <c r="B4" s="76">
        <v>37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7"/>
      <c r="C9" s="137"/>
      <c r="D9" s="137"/>
      <c r="E9" s="137"/>
      <c r="F9" s="137"/>
      <c r="G9" s="137"/>
      <c r="H9" s="137"/>
      <c r="I9" s="137"/>
      <c r="J9" s="134"/>
      <c r="K9" s="134"/>
      <c r="M9" s="75" t="s">
        <v>16</v>
      </c>
    </row>
    <row r="10" spans="1:15">
      <c r="A10" s="134"/>
      <c r="B10" s="78"/>
      <c r="C10" s="78"/>
      <c r="D10" s="78"/>
      <c r="E10" s="78"/>
      <c r="F10" s="78"/>
      <c r="G10" s="78"/>
      <c r="H10" s="78"/>
      <c r="I10" s="78"/>
      <c r="J10" s="134"/>
      <c r="K10" s="134"/>
      <c r="M10" s="75" t="s">
        <v>39</v>
      </c>
    </row>
    <row r="11" spans="1:15">
      <c r="A11" s="148" t="str">
        <f>INDEX(O4:O5,B8)</f>
        <v>Rate (per 100,000 population)</v>
      </c>
      <c r="B11" s="78"/>
      <c r="C11" s="127" t="str">
        <f>CONCATENATE(INDEX(M4:M83,B4),": ",INDEX(N4:N6,B6),", ",INDEX(O4:O5,B8))</f>
        <v>Latrobe: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8"/>
      <c r="B12" s="127" t="s">
        <v>96</v>
      </c>
      <c r="C12" s="128">
        <f>VLOOKUP($B$4,Data2!$A$5:$DA$84,2+$B$6+$B$8*52-52+G12)</f>
        <v>837.75634116057904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8"/>
      <c r="B13" s="127" t="s">
        <v>97</v>
      </c>
      <c r="C13" s="128">
        <f>VLOOKUP($B$4,Data2!$A$5:$DA$84,2+$B$6+$B$8*52-52+G13)</f>
        <v>1432.7660268609645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8"/>
      <c r="B14" s="127" t="s">
        <v>98</v>
      </c>
      <c r="C14" s="128">
        <f>VLOOKUP($B$4,Data2!$A$5:$DA$84,2+$B$6+$B$8*52-52+G14)</f>
        <v>1631.2948910441098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8"/>
      <c r="B15" s="127" t="s">
        <v>99</v>
      </c>
      <c r="C15" s="128">
        <f>VLOOKUP($B$4,Data2!$A$5:$DA$84,2+$B$6+$B$8*52-52+G15)</f>
        <v>1652.0867751807816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8"/>
      <c r="B16" s="127" t="s">
        <v>100</v>
      </c>
      <c r="C16" s="128">
        <f>VLOOKUP($B$4,Data2!$A$5:$DA$84,2+$B$6+$B$8*52-52+G16)</f>
        <v>1824.7729216732514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8"/>
      <c r="B17" s="127" t="s">
        <v>114</v>
      </c>
      <c r="C17" s="128">
        <f>VLOOKUP($B$4,Data2!$A$5:$DA$84,2+$B$6+$B$8*52-52+G17)</f>
        <v>2344.0474248110077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8"/>
      <c r="B18" s="127" t="s">
        <v>115</v>
      </c>
      <c r="C18" s="128">
        <f>VLOOKUP($B$4,Data2!$A$5:$DA$84,2+$B$6+$B$8*52-52+G18)</f>
        <v>2207.3325588306811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8"/>
      <c r="B19" s="127" t="s">
        <v>116</v>
      </c>
      <c r="C19" s="128">
        <f>VLOOKUP($B$4,Data2!$A$5:$DA$84,2+$B$6+$B$8*52-52+G19)</f>
        <v>2088.1359566825708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8"/>
      <c r="B20" s="127" t="s">
        <v>117</v>
      </c>
      <c r="C20" s="128">
        <f>VLOOKUP($B$4,Data2!$A$5:$DA$84,2+$B$6+$B$8*52-52+G20)</f>
        <v>2212.4423289146534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8"/>
      <c r="B21" s="127" t="s">
        <v>122</v>
      </c>
      <c r="C21" s="128">
        <f>VLOOKUP($B$4,Data2!$A$5:$DA$84,2+$B$6+$B$8*52-52+G21)</f>
        <v>1821.0452482100557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8"/>
      <c r="B22" s="127" t="s">
        <v>125</v>
      </c>
      <c r="C22" s="128">
        <f>VLOOKUP($B$4,Data2!$A$5:$DA$84,2+$B$6+$B$8*52-52+G22)</f>
        <v>1991.701244813278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8"/>
      <c r="B23" s="127" t="s">
        <v>123</v>
      </c>
      <c r="C23" s="128">
        <f>VLOOKUP($B$4,Data2!$A$5:$DA$84,2+$B$6+$B$8*52-52+G23)</f>
        <v>1854.3252460546962</v>
      </c>
      <c r="D23" s="127"/>
      <c r="E23" s="128">
        <f>VLOOKUP($F$4,Data2!$A$5:$DA$84,2+$F$6+$F$8*52-52+G23)</f>
        <v>245.00998297887375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8"/>
      <c r="B24" s="127" t="s">
        <v>124</v>
      </c>
      <c r="C24" s="128">
        <f>VLOOKUP($B$4,Data2!$A$5:$DA$84,2+$B$6+$B$8*52-52+G24)</f>
        <v>1752.0431908014136</v>
      </c>
      <c r="D24" s="127"/>
      <c r="E24" s="128">
        <f>VLOOKUP($F$4,Data2!$A$5:$DA$84,2+$F$6+$F$8*52-52+G24)</f>
        <v>238.4628058770659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1950.5873138317695</v>
      </c>
      <c r="D25" s="127"/>
      <c r="E25" s="128">
        <f>VLOOKUP($F$4,Data2!$A$5:$DA$84,2+$F$6+$F$8*52-52+G25)</f>
        <v>251.60825340427868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8">
        <f>VLOOKUP($B$4,Data2!$A$5:$DA$84,2+$B$6+$B$8*52-52+G26)</f>
        <v>1930.3897015793309</v>
      </c>
      <c r="D26" s="127"/>
      <c r="E26" s="128">
        <f>VLOOKUP($F$4,Data2!$A$5:$DA$84,2+$F$6+$F$8*52-52+G26)</f>
        <v>238.33071785279185</v>
      </c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51" t="str">
        <f>CONCATENATE(B34," ",B35," ",B36," per cent greater or less than ",F34,," ",F35," ",F36)</f>
        <v>Latrobe Females Rate (per 100,000 population) per cent greater or less than Boroondara Females Rate (per 100,000 population)</v>
      </c>
      <c r="B29" s="151"/>
      <c r="C29" s="151"/>
      <c r="D29" s="151"/>
      <c r="E29" s="151"/>
      <c r="F29" s="151"/>
      <c r="G29" s="151"/>
      <c r="H29" s="151"/>
      <c r="I29" s="152">
        <f>(C26-E26)/E26*100</f>
        <v>709.96260950787803</v>
      </c>
      <c r="M29" s="75" t="s">
        <v>44</v>
      </c>
    </row>
    <row r="30" spans="1:13">
      <c r="A30" s="151"/>
      <c r="B30" s="151"/>
      <c r="C30" s="151"/>
      <c r="D30" s="151"/>
      <c r="E30" s="151"/>
      <c r="F30" s="151"/>
      <c r="G30" s="151"/>
      <c r="H30" s="151"/>
      <c r="I30" s="152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Latrobe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Latrobe is 1203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2024-12-08T21:08:53Z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2026-01-19T04:17:03Z</value>
    </field>
    <field name="Objective-ModificationStamp">
      <value order="0">2026-01-19T04:17:03Z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vA16726798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2026-01-07T13:32:27Z</cp:lastPrinted>
  <dcterms:created xsi:type="dcterms:W3CDTF">2015-04-08T02:09:15Z</dcterms:created>
  <dcterms:modified xsi:type="dcterms:W3CDTF">2026-01-14T23:49:05Z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A11584065</vt:lpwstr>
  </op:property>
  <op:property fmtid="{D5CDD505-2E9C-101B-9397-08002B2CF9AE}" pid="4" name="Objective-Title">
    <vt:lpwstr xmlns:vt="http://schemas.openxmlformats.org/officeDocument/2006/docPropsVTypes">2024Dec Family Violence Incidents x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2024-12-08T21:08:53Z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2026-01-19T04:17:03Z</vt:filetime>
  </op:property>
  <op:property fmtid="{D5CDD505-2E9C-101B-9397-08002B2CF9AE}" pid="10" name="Objective-ModificationStamp">
    <vt:filetime xmlns:vt="http://schemas.openxmlformats.org/officeDocument/2006/docPropsVTypes">2026-01-19T04:17:03Z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vA16726798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