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3" /><Relationship Type="http://schemas.openxmlformats.org/package/2006/relationships/metadata/thumbnail" Target="docProps/thumbnail.emf" Id="rId2" /><Relationship Type="http://schemas.openxmlformats.org/officeDocument/2006/relationships/officeDocument" Target="xl/workbook.xml" Id="rId1" /><Relationship Type="http://schemas.openxmlformats.org/officeDocument/2006/relationships/extended-properties" Target="docProps/app.xml" Id="rId4" /><Relationship Type="http://schemas.openxmlformats.org/officeDocument/2006/relationships/custom-properties" Target="/docProps/custom.xml" Id="Rbc5c9f0a3e3a408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76053E2A-7356-4E26-8870-F67E2194E230}" xr6:coauthVersionLast="47" xr6:coauthVersionMax="47" xr10:uidLastSave="{00000000-0000-0000-0000-000000000000}"/>
  <bookViews>
    <workbookView showHorizontalScroll="0" showSheetTabs="0" xWindow="-110" yWindow="-110" windowWidth="19420" windowHeight="11500" firstSheet="1" activeTab="1" xr2:uid="{D9C4703E-2D80-4290-9BE6-9224F13B17B1}"/>
  </bookViews>
  <sheets>
    <sheet name="Sheet2" sheetId="2" state="hidden" r:id="rId1"/>
    <sheet name="Front" sheetId="3" r:id="rId2"/>
  </sheets>
  <externalReferences>
    <externalReference r:id="rId3"/>
  </externalReferences>
  <definedNames>
    <definedName name="_xlnm.Print_Area" localSheetId="1">Front!$C$1:$S$87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4" i="3" l="1"/>
  <c r="N78" i="3"/>
  <c r="AF160" i="2"/>
  <c r="W7" i="3"/>
  <c r="N9" i="3" s="1"/>
  <c r="G49" i="3"/>
  <c r="G55" i="3"/>
  <c r="G53" i="3"/>
  <c r="G51" i="3"/>
  <c r="D55" i="3"/>
  <c r="D53" i="3"/>
  <c r="D51" i="3"/>
  <c r="D49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30" i="3"/>
  <c r="D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8" i="3"/>
  <c r="D2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N50" i="3" l="1"/>
  <c r="N77" i="3"/>
  <c r="N63" i="3"/>
  <c r="N49" i="3"/>
  <c r="N35" i="3"/>
  <c r="O35" i="3" s="1"/>
  <c r="N21" i="3"/>
  <c r="N76" i="3"/>
  <c r="N62" i="3"/>
  <c r="N48" i="3"/>
  <c r="N34" i="3"/>
  <c r="N20" i="3"/>
  <c r="N75" i="3"/>
  <c r="N61" i="3"/>
  <c r="O61" i="3" s="1"/>
  <c r="N47" i="3"/>
  <c r="O47" i="3" s="1"/>
  <c r="N33" i="3"/>
  <c r="N19" i="3"/>
  <c r="N18" i="3"/>
  <c r="O18" i="3" s="1"/>
  <c r="N74" i="3"/>
  <c r="N32" i="3"/>
  <c r="O32" i="3" s="1"/>
  <c r="N73" i="3"/>
  <c r="N31" i="3"/>
  <c r="O31" i="3" s="1"/>
  <c r="N17" i="3"/>
  <c r="N58" i="3"/>
  <c r="N44" i="3"/>
  <c r="O44" i="3" s="1"/>
  <c r="N16" i="3"/>
  <c r="O16" i="3" s="1"/>
  <c r="N71" i="3"/>
  <c r="N57" i="3"/>
  <c r="N29" i="3"/>
  <c r="O29" i="3" s="1"/>
  <c r="N15" i="3"/>
  <c r="N84" i="3"/>
  <c r="N70" i="3"/>
  <c r="N56" i="3"/>
  <c r="N42" i="3"/>
  <c r="O42" i="3" s="1"/>
  <c r="N28" i="3"/>
  <c r="N14" i="3"/>
  <c r="N83" i="3"/>
  <c r="N69" i="3"/>
  <c r="O69" i="3" s="1"/>
  <c r="N55" i="3"/>
  <c r="N41" i="3"/>
  <c r="O41" i="3" s="1"/>
  <c r="N27" i="3"/>
  <c r="O27" i="3" s="1"/>
  <c r="N13" i="3"/>
  <c r="O13" i="3" s="1"/>
  <c r="N82" i="3"/>
  <c r="N68" i="3"/>
  <c r="N54" i="3"/>
  <c r="N40" i="3"/>
  <c r="N26" i="3"/>
  <c r="N12" i="3"/>
  <c r="N36" i="3"/>
  <c r="N46" i="3"/>
  <c r="O46" i="3" s="1"/>
  <c r="N59" i="3"/>
  <c r="N86" i="3"/>
  <c r="N30" i="3"/>
  <c r="O30" i="3" s="1"/>
  <c r="N85" i="3"/>
  <c r="N43" i="3"/>
  <c r="O43" i="3" s="1"/>
  <c r="N81" i="3"/>
  <c r="N67" i="3"/>
  <c r="O67" i="3" s="1"/>
  <c r="N53" i="3"/>
  <c r="N39" i="3"/>
  <c r="N25" i="3"/>
  <c r="N11" i="3"/>
  <c r="N80" i="3"/>
  <c r="N66" i="3"/>
  <c r="N52" i="3"/>
  <c r="O52" i="3" s="1"/>
  <c r="N38" i="3"/>
  <c r="O38" i="3" s="1"/>
  <c r="N24" i="3"/>
  <c r="O24" i="3" s="1"/>
  <c r="N10" i="3"/>
  <c r="O10" i="3" s="1"/>
  <c r="N22" i="3"/>
  <c r="O22" i="3" s="1"/>
  <c r="N60" i="3"/>
  <c r="O60" i="3" s="1"/>
  <c r="N45" i="3"/>
  <c r="O45" i="3" s="1"/>
  <c r="N72" i="3"/>
  <c r="O72" i="3" s="1"/>
  <c r="N79" i="3"/>
  <c r="N65" i="3"/>
  <c r="N51" i="3"/>
  <c r="O51" i="3" s="1"/>
  <c r="N37" i="3"/>
  <c r="O37" i="3" s="1"/>
  <c r="N23" i="3"/>
  <c r="J8" i="3"/>
  <c r="N8" i="3"/>
  <c r="O40" i="3"/>
  <c r="O73" i="3"/>
  <c r="O36" i="3"/>
  <c r="O26" i="3"/>
  <c r="O23" i="3"/>
  <c r="O64" i="3"/>
  <c r="O39" i="3"/>
  <c r="O20" i="3"/>
  <c r="O17" i="3"/>
  <c r="O74" i="3"/>
  <c r="O71" i="3"/>
  <c r="O25" i="3"/>
  <c r="O65" i="3"/>
  <c r="O70" i="3"/>
  <c r="O68" i="3"/>
  <c r="O66" i="3"/>
  <c r="O63" i="3"/>
  <c r="O14" i="3"/>
  <c r="O62" i="3"/>
  <c r="O34" i="3"/>
  <c r="O50" i="3"/>
  <c r="O9" i="3"/>
  <c r="O49" i="3"/>
  <c r="O12" i="3"/>
  <c r="O15" i="3"/>
  <c r="O8" i="3"/>
  <c r="O48" i="3"/>
  <c r="O33" i="3"/>
  <c r="O28" i="3"/>
  <c r="J28" i="3"/>
  <c r="J24" i="3"/>
  <c r="J23" i="3"/>
  <c r="O21" i="3"/>
  <c r="J22" i="3"/>
  <c r="J21" i="3"/>
  <c r="O19" i="3"/>
  <c r="J20" i="3"/>
  <c r="J19" i="3"/>
  <c r="J18" i="3"/>
  <c r="J17" i="3"/>
  <c r="J14" i="3"/>
  <c r="O11" i="3"/>
  <c r="J11" i="3"/>
  <c r="J9" i="3"/>
  <c r="J7" i="3" a="1"/>
  <c r="J7" i="3" s="1"/>
  <c r="J15" i="3" l="1"/>
  <c r="J25" i="3"/>
  <c r="J26" i="3"/>
  <c r="J16" i="3"/>
  <c r="J13" i="3"/>
  <c r="J27" i="3"/>
  <c r="J12" i="3"/>
  <c r="J10" i="3"/>
  <c r="J53" i="3"/>
  <c r="J55" i="3"/>
  <c r="J51" i="3"/>
  <c r="J49" i="3"/>
  <c r="BQ90" i="2" l="1"/>
  <c r="BQ91" i="2"/>
  <c r="BQ92" i="2"/>
  <c r="BQ93" i="2"/>
  <c r="BQ94" i="2"/>
  <c r="BQ95" i="2"/>
  <c r="BQ96" i="2"/>
  <c r="BQ97" i="2"/>
  <c r="BQ98" i="2"/>
  <c r="BQ99" i="2"/>
  <c r="BQ100" i="2"/>
  <c r="BQ101" i="2"/>
  <c r="BQ102" i="2"/>
  <c r="BQ103" i="2"/>
  <c r="BQ104" i="2"/>
  <c r="BQ105" i="2"/>
  <c r="BQ106" i="2"/>
  <c r="BQ107" i="2"/>
  <c r="BQ108" i="2"/>
  <c r="BQ109" i="2"/>
  <c r="BQ110" i="2"/>
  <c r="BQ111" i="2"/>
  <c r="BQ112" i="2"/>
  <c r="BQ113" i="2"/>
  <c r="BQ114" i="2"/>
  <c r="BQ115" i="2"/>
  <c r="BQ116" i="2"/>
  <c r="BQ117" i="2"/>
  <c r="BQ118" i="2"/>
  <c r="BQ119" i="2"/>
  <c r="BQ120" i="2"/>
  <c r="BQ121" i="2"/>
  <c r="BQ122" i="2"/>
  <c r="BQ123" i="2"/>
  <c r="BQ124" i="2"/>
  <c r="BQ125" i="2"/>
  <c r="BQ126" i="2"/>
  <c r="BQ127" i="2"/>
  <c r="BQ128" i="2"/>
  <c r="BQ129" i="2"/>
  <c r="BQ130" i="2"/>
  <c r="BQ131" i="2"/>
  <c r="BQ132" i="2"/>
  <c r="BQ133" i="2"/>
  <c r="BQ134" i="2"/>
  <c r="BQ135" i="2"/>
  <c r="BQ136" i="2"/>
  <c r="BQ137" i="2"/>
  <c r="BQ138" i="2"/>
  <c r="BQ139" i="2"/>
  <c r="BQ140" i="2"/>
  <c r="BQ141" i="2"/>
  <c r="BQ142" i="2"/>
  <c r="BQ143" i="2"/>
  <c r="BQ144" i="2"/>
  <c r="BQ145" i="2"/>
  <c r="BQ146" i="2"/>
  <c r="BQ147" i="2"/>
  <c r="BQ148" i="2"/>
  <c r="BQ149" i="2"/>
  <c r="BQ150" i="2"/>
  <c r="BQ151" i="2"/>
  <c r="BQ152" i="2"/>
  <c r="BQ153" i="2"/>
  <c r="BQ154" i="2"/>
  <c r="BQ155" i="2"/>
  <c r="BQ156" i="2"/>
  <c r="BQ157" i="2"/>
  <c r="BQ158" i="2"/>
  <c r="BQ159" i="2"/>
  <c r="BQ160" i="2"/>
  <c r="BQ161" i="2"/>
  <c r="BQ162" i="2"/>
  <c r="BQ163" i="2"/>
  <c r="BQ164" i="2"/>
  <c r="BQ165" i="2"/>
  <c r="BQ166" i="2"/>
  <c r="BQ167" i="2"/>
  <c r="BQ168" i="2"/>
  <c r="BQ169" i="2"/>
  <c r="BQ89" i="2"/>
  <c r="BI90" i="2"/>
  <c r="BJ90" i="2"/>
  <c r="BI91" i="2"/>
  <c r="BJ91" i="2"/>
  <c r="BI92" i="2"/>
  <c r="BJ92" i="2"/>
  <c r="BI93" i="2"/>
  <c r="BJ93" i="2"/>
  <c r="BI94" i="2"/>
  <c r="BJ94" i="2"/>
  <c r="BI95" i="2"/>
  <c r="BJ95" i="2"/>
  <c r="BI96" i="2"/>
  <c r="BJ96" i="2"/>
  <c r="BI97" i="2"/>
  <c r="BJ97" i="2"/>
  <c r="BI98" i="2"/>
  <c r="BJ98" i="2"/>
  <c r="BI99" i="2"/>
  <c r="BJ99" i="2"/>
  <c r="BI100" i="2"/>
  <c r="BJ100" i="2"/>
  <c r="BI101" i="2"/>
  <c r="BJ101" i="2"/>
  <c r="BI102" i="2"/>
  <c r="BJ102" i="2"/>
  <c r="BI103" i="2"/>
  <c r="BJ103" i="2"/>
  <c r="BI104" i="2"/>
  <c r="BJ104" i="2"/>
  <c r="BI105" i="2"/>
  <c r="BJ105" i="2"/>
  <c r="BI106" i="2"/>
  <c r="BJ106" i="2"/>
  <c r="BI107" i="2"/>
  <c r="BJ107" i="2"/>
  <c r="BI108" i="2"/>
  <c r="BJ108" i="2"/>
  <c r="BI109" i="2"/>
  <c r="BJ109" i="2"/>
  <c r="BI110" i="2"/>
  <c r="BJ110" i="2"/>
  <c r="BI111" i="2"/>
  <c r="BJ111" i="2"/>
  <c r="BI112" i="2"/>
  <c r="BJ112" i="2"/>
  <c r="BI113" i="2"/>
  <c r="BJ113" i="2"/>
  <c r="BI114" i="2"/>
  <c r="BJ114" i="2"/>
  <c r="BI115" i="2"/>
  <c r="BJ115" i="2"/>
  <c r="BI116" i="2"/>
  <c r="BJ116" i="2"/>
  <c r="BI117" i="2"/>
  <c r="BJ117" i="2"/>
  <c r="BI118" i="2"/>
  <c r="BJ118" i="2"/>
  <c r="BI119" i="2"/>
  <c r="BJ119" i="2"/>
  <c r="BI120" i="2"/>
  <c r="BJ120" i="2"/>
  <c r="BI121" i="2"/>
  <c r="BJ121" i="2"/>
  <c r="BI122" i="2"/>
  <c r="BJ122" i="2"/>
  <c r="BI123" i="2"/>
  <c r="BJ123" i="2"/>
  <c r="BI124" i="2"/>
  <c r="BJ124" i="2"/>
  <c r="BI125" i="2"/>
  <c r="BJ125" i="2"/>
  <c r="BI126" i="2"/>
  <c r="BJ126" i="2"/>
  <c r="BI127" i="2"/>
  <c r="BJ127" i="2"/>
  <c r="BI128" i="2"/>
  <c r="BJ128" i="2"/>
  <c r="BI129" i="2"/>
  <c r="BJ129" i="2"/>
  <c r="BI130" i="2"/>
  <c r="BJ130" i="2"/>
  <c r="BI131" i="2"/>
  <c r="BJ131" i="2"/>
  <c r="BI132" i="2"/>
  <c r="BJ132" i="2"/>
  <c r="BI133" i="2"/>
  <c r="BJ133" i="2"/>
  <c r="BI134" i="2"/>
  <c r="BJ134" i="2"/>
  <c r="BI135" i="2"/>
  <c r="BJ135" i="2"/>
  <c r="BI136" i="2"/>
  <c r="BJ136" i="2"/>
  <c r="BI137" i="2"/>
  <c r="BJ137" i="2"/>
  <c r="BI138" i="2"/>
  <c r="BJ138" i="2"/>
  <c r="BI139" i="2"/>
  <c r="BJ139" i="2"/>
  <c r="BI140" i="2"/>
  <c r="BJ140" i="2"/>
  <c r="BI141" i="2"/>
  <c r="BJ141" i="2"/>
  <c r="BI142" i="2"/>
  <c r="BJ142" i="2"/>
  <c r="BI143" i="2"/>
  <c r="BJ143" i="2"/>
  <c r="BI144" i="2"/>
  <c r="BJ144" i="2"/>
  <c r="BI145" i="2"/>
  <c r="BJ145" i="2"/>
  <c r="BI146" i="2"/>
  <c r="BJ146" i="2"/>
  <c r="BI147" i="2"/>
  <c r="BJ147" i="2"/>
  <c r="BI148" i="2"/>
  <c r="BJ148" i="2"/>
  <c r="BI149" i="2"/>
  <c r="BJ149" i="2"/>
  <c r="BI150" i="2"/>
  <c r="BJ150" i="2"/>
  <c r="BI151" i="2"/>
  <c r="BJ151" i="2"/>
  <c r="BI152" i="2"/>
  <c r="BJ152" i="2"/>
  <c r="BI153" i="2"/>
  <c r="BJ153" i="2"/>
  <c r="BI154" i="2"/>
  <c r="BJ154" i="2"/>
  <c r="BI155" i="2"/>
  <c r="BJ155" i="2"/>
  <c r="BI156" i="2"/>
  <c r="BJ156" i="2"/>
  <c r="BI157" i="2"/>
  <c r="BJ157" i="2"/>
  <c r="BI158" i="2"/>
  <c r="BJ158" i="2"/>
  <c r="BI159" i="2"/>
  <c r="BJ159" i="2"/>
  <c r="BI160" i="2"/>
  <c r="BJ160" i="2"/>
  <c r="BI161" i="2"/>
  <c r="BJ161" i="2"/>
  <c r="BI162" i="2"/>
  <c r="BJ162" i="2"/>
  <c r="BI163" i="2"/>
  <c r="BJ163" i="2"/>
  <c r="BI164" i="2"/>
  <c r="BJ164" i="2"/>
  <c r="BI165" i="2"/>
  <c r="BJ165" i="2"/>
  <c r="BI166" i="2"/>
  <c r="BJ166" i="2"/>
  <c r="BI167" i="2"/>
  <c r="BJ167" i="2"/>
  <c r="BI168" i="2"/>
  <c r="BJ168" i="2"/>
  <c r="BI169" i="2"/>
  <c r="BJ169" i="2"/>
  <c r="BJ89" i="2"/>
  <c r="BI89" i="2"/>
  <c r="AZ89" i="2"/>
  <c r="AZ90" i="2"/>
  <c r="AZ91" i="2"/>
  <c r="AZ92" i="2"/>
  <c r="AZ93" i="2"/>
  <c r="AZ94" i="2"/>
  <c r="AZ95" i="2"/>
  <c r="AZ96" i="2"/>
  <c r="AZ97" i="2"/>
  <c r="AZ98" i="2"/>
  <c r="AZ99" i="2"/>
  <c r="AZ100" i="2"/>
  <c r="AZ101" i="2"/>
  <c r="AZ102" i="2"/>
  <c r="AZ103" i="2"/>
  <c r="AZ104" i="2"/>
  <c r="AZ105" i="2"/>
  <c r="AZ106" i="2"/>
  <c r="AZ107" i="2"/>
  <c r="AZ108" i="2"/>
  <c r="AZ109" i="2"/>
  <c r="AZ110" i="2"/>
  <c r="AZ111" i="2"/>
  <c r="AZ112" i="2"/>
  <c r="AZ113" i="2"/>
  <c r="AZ114" i="2"/>
  <c r="AZ115" i="2"/>
  <c r="AZ116" i="2"/>
  <c r="AZ117" i="2"/>
  <c r="AZ118" i="2"/>
  <c r="AZ119" i="2"/>
  <c r="AZ120" i="2"/>
  <c r="AZ121" i="2"/>
  <c r="AZ122" i="2"/>
  <c r="AZ123" i="2"/>
  <c r="AZ124" i="2"/>
  <c r="AZ125" i="2"/>
  <c r="AZ126" i="2"/>
  <c r="AZ127" i="2"/>
  <c r="AZ128" i="2"/>
  <c r="AZ129" i="2"/>
  <c r="AZ130" i="2"/>
  <c r="AZ131" i="2"/>
  <c r="AZ132" i="2"/>
  <c r="AZ133" i="2"/>
  <c r="AZ134" i="2"/>
  <c r="AZ135" i="2"/>
  <c r="AZ136" i="2"/>
  <c r="AZ137" i="2"/>
  <c r="AZ138" i="2"/>
  <c r="AZ139" i="2"/>
  <c r="AZ140" i="2"/>
  <c r="AZ141" i="2"/>
  <c r="AZ142" i="2"/>
  <c r="AZ143" i="2"/>
  <c r="AZ144" i="2"/>
  <c r="AZ145" i="2"/>
  <c r="AZ146" i="2"/>
  <c r="AZ147" i="2"/>
  <c r="AZ148" i="2"/>
  <c r="AZ149" i="2"/>
  <c r="AZ150" i="2"/>
  <c r="AZ151" i="2"/>
  <c r="AZ152" i="2"/>
  <c r="AZ153" i="2"/>
  <c r="AZ154" i="2"/>
  <c r="AZ155" i="2"/>
  <c r="AZ156" i="2"/>
  <c r="AZ157" i="2"/>
  <c r="AZ158" i="2"/>
  <c r="AZ159" i="2"/>
  <c r="AZ160" i="2"/>
  <c r="AZ161" i="2"/>
  <c r="AZ162" i="2"/>
  <c r="AZ163" i="2"/>
  <c r="AZ164" i="2"/>
  <c r="AZ165" i="2"/>
  <c r="AZ166" i="2"/>
  <c r="AZ167" i="2"/>
  <c r="AZ168" i="2"/>
  <c r="AZ169" i="2"/>
  <c r="AG89" i="2"/>
  <c r="AH89" i="2"/>
  <c r="AI89" i="2"/>
  <c r="AJ89" i="2"/>
  <c r="AK89" i="2"/>
  <c r="AL89" i="2"/>
  <c r="AM89" i="2"/>
  <c r="AN89" i="2"/>
  <c r="AO89" i="2"/>
  <c r="AP89" i="2"/>
  <c r="AQ89" i="2"/>
  <c r="AR89" i="2"/>
  <c r="AS89" i="2"/>
  <c r="AT89" i="2"/>
  <c r="AU89" i="2"/>
  <c r="AV89" i="2"/>
  <c r="AW89" i="2"/>
  <c r="AG90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AU92" i="2"/>
  <c r="AV92" i="2"/>
  <c r="AW92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AU93" i="2"/>
  <c r="AV93" i="2"/>
  <c r="AW93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AU94" i="2"/>
  <c r="AV94" i="2"/>
  <c r="AW94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AU97" i="2"/>
  <c r="AV97" i="2"/>
  <c r="AW97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AU100" i="2"/>
  <c r="AV100" i="2"/>
  <c r="AW100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AU103" i="2"/>
  <c r="AV103" i="2"/>
  <c r="AW103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AU105" i="2"/>
  <c r="AV105" i="2"/>
  <c r="AW105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AW106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U107" i="2"/>
  <c r="AV107" i="2"/>
  <c r="AW107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U108" i="2"/>
  <c r="AV108" i="2"/>
  <c r="AW108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U109" i="2"/>
  <c r="AV109" i="2"/>
  <c r="AW109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T110" i="2"/>
  <c r="AU110" i="2"/>
  <c r="AV110" i="2"/>
  <c r="AW110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S111" i="2"/>
  <c r="AT111" i="2"/>
  <c r="AU111" i="2"/>
  <c r="AV111" i="2"/>
  <c r="AW111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S112" i="2"/>
  <c r="AT112" i="2"/>
  <c r="AU112" i="2"/>
  <c r="AV112" i="2"/>
  <c r="AW112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AU113" i="2"/>
  <c r="AV113" i="2"/>
  <c r="AW113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AU114" i="2"/>
  <c r="AV114" i="2"/>
  <c r="AW114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5" i="2"/>
  <c r="AT115" i="2"/>
  <c r="AU115" i="2"/>
  <c r="AV115" i="2"/>
  <c r="AW115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17" i="2"/>
  <c r="AV117" i="2"/>
  <c r="AW117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AU119" i="2"/>
  <c r="AV119" i="2"/>
  <c r="AW119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2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AU123" i="2"/>
  <c r="AV123" i="2"/>
  <c r="AW123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AV124" i="2"/>
  <c r="AW124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AW125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AU130" i="2"/>
  <c r="AV130" i="2"/>
  <c r="AW130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AU132" i="2"/>
  <c r="AV132" i="2"/>
  <c r="AW132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AU133" i="2"/>
  <c r="AV133" i="2"/>
  <c r="AW133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O53" i="3" s="1"/>
  <c r="AU134" i="2"/>
  <c r="AV134" i="2"/>
  <c r="AW134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O54" i="3" s="1"/>
  <c r="AU135" i="2"/>
  <c r="AV135" i="2"/>
  <c r="AW135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O55" i="3" s="1"/>
  <c r="AU136" i="2"/>
  <c r="AV136" i="2"/>
  <c r="AW136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O56" i="3" s="1"/>
  <c r="AU137" i="2"/>
  <c r="AV137" i="2"/>
  <c r="AW137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O57" i="3" s="1"/>
  <c r="AU138" i="2"/>
  <c r="AV138" i="2"/>
  <c r="AW138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O58" i="3" s="1"/>
  <c r="AU139" i="2"/>
  <c r="AV139" i="2"/>
  <c r="AW139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O59" i="3" s="1"/>
  <c r="AU140" i="2"/>
  <c r="AV140" i="2"/>
  <c r="AW140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AU142" i="2"/>
  <c r="AV142" i="2"/>
  <c r="AW142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AU144" i="2"/>
  <c r="AV144" i="2"/>
  <c r="AW144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AU146" i="2"/>
  <c r="AV146" i="2"/>
  <c r="AW146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AU148" i="2"/>
  <c r="AV148" i="2"/>
  <c r="AW148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AU149" i="2"/>
  <c r="AV149" i="2"/>
  <c r="AW149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AU150" i="2"/>
  <c r="AV150" i="2"/>
  <c r="AW150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AU152" i="2"/>
  <c r="AV152" i="2"/>
  <c r="AW152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AU155" i="2"/>
  <c r="AV155" i="2"/>
  <c r="AW155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O75" i="3" s="1"/>
  <c r="AU156" i="2"/>
  <c r="AV156" i="2"/>
  <c r="AW156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O76" i="3" s="1"/>
  <c r="AU157" i="2"/>
  <c r="AV157" i="2"/>
  <c r="AW157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O77" i="3" s="1"/>
  <c r="AU158" i="2"/>
  <c r="AV158" i="2"/>
  <c r="AW158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O78" i="3" s="1"/>
  <c r="AU159" i="2"/>
  <c r="AV159" i="2"/>
  <c r="AW159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O79" i="3" s="1"/>
  <c r="AU160" i="2"/>
  <c r="AV160" i="2"/>
  <c r="AW160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O80" i="3" s="1"/>
  <c r="AU161" i="2"/>
  <c r="AV161" i="2"/>
  <c r="AW161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O81" i="3" s="1"/>
  <c r="AU162" i="2"/>
  <c r="AV162" i="2"/>
  <c r="AW162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O82" i="3" s="1"/>
  <c r="AU163" i="2"/>
  <c r="AV163" i="2"/>
  <c r="AW163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O83" i="3" s="1"/>
  <c r="AU164" i="2"/>
  <c r="AV164" i="2"/>
  <c r="AW164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O84" i="3" s="1"/>
  <c r="AU165" i="2"/>
  <c r="AV165" i="2"/>
  <c r="AW165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O85" i="3" s="1"/>
  <c r="AU166" i="2"/>
  <c r="AV166" i="2"/>
  <c r="AW166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O86" i="3" s="1"/>
  <c r="AU167" i="2"/>
  <c r="AV167" i="2"/>
  <c r="AW167" i="2"/>
  <c r="AF90" i="2"/>
  <c r="AF91" i="2"/>
  <c r="AF92" i="2"/>
  <c r="AF93" i="2"/>
  <c r="AF94" i="2"/>
  <c r="AF95" i="2"/>
  <c r="AF96" i="2"/>
  <c r="AF97" i="2"/>
  <c r="AF98" i="2"/>
  <c r="AF99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1" i="2"/>
  <c r="AF162" i="2"/>
  <c r="AF163" i="2"/>
  <c r="AF164" i="2"/>
  <c r="AF165" i="2"/>
  <c r="AF166" i="2"/>
  <c r="AF167" i="2"/>
  <c r="AF89" i="2"/>
  <c r="AC92" i="2"/>
  <c r="O89" i="2"/>
  <c r="I89" i="2"/>
  <c r="O118" i="2"/>
  <c r="J89" i="2"/>
  <c r="K89" i="2"/>
  <c r="L89" i="2"/>
  <c r="M89" i="2"/>
  <c r="N89" i="2"/>
  <c r="P89" i="2"/>
  <c r="Q89" i="2"/>
  <c r="R89" i="2"/>
  <c r="S89" i="2"/>
  <c r="T89" i="2"/>
  <c r="U89" i="2"/>
  <c r="V89" i="2"/>
  <c r="W89" i="2"/>
  <c r="X89" i="2"/>
  <c r="Y89" i="2"/>
  <c r="Z89" i="2"/>
  <c r="AA89" i="2"/>
  <c r="AB89" i="2"/>
  <c r="AC89" i="2"/>
  <c r="J90" i="2"/>
  <c r="K90" i="2"/>
  <c r="L90" i="2"/>
  <c r="M90" i="2"/>
  <c r="N90" i="2"/>
  <c r="O90" i="2"/>
  <c r="P90" i="2"/>
  <c r="Q90" i="2"/>
  <c r="R90" i="2"/>
  <c r="S90" i="2"/>
  <c r="T90" i="2"/>
  <c r="U90" i="2"/>
  <c r="V90" i="2"/>
  <c r="W90" i="2"/>
  <c r="X90" i="2"/>
  <c r="Y90" i="2"/>
  <c r="Z90" i="2"/>
  <c r="AA90" i="2"/>
  <c r="AB90" i="2"/>
  <c r="AC90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J92" i="2"/>
  <c r="K92" i="2"/>
  <c r="L92" i="2"/>
  <c r="M92" i="2"/>
  <c r="N92" i="2"/>
  <c r="O92" i="2"/>
  <c r="P92" i="2"/>
  <c r="Q92" i="2"/>
  <c r="R92" i="2"/>
  <c r="S92" i="2"/>
  <c r="T92" i="2"/>
  <c r="U92" i="2"/>
  <c r="V92" i="2"/>
  <c r="W92" i="2"/>
  <c r="X92" i="2"/>
  <c r="Y92" i="2"/>
  <c r="Z92" i="2"/>
  <c r="AA92" i="2"/>
  <c r="AB92" i="2"/>
  <c r="J93" i="2"/>
  <c r="K93" i="2"/>
  <c r="L93" i="2"/>
  <c r="M93" i="2"/>
  <c r="N93" i="2"/>
  <c r="O93" i="2"/>
  <c r="P93" i="2"/>
  <c r="Q93" i="2"/>
  <c r="R93" i="2"/>
  <c r="S93" i="2"/>
  <c r="T93" i="2"/>
  <c r="U93" i="2"/>
  <c r="V93" i="2"/>
  <c r="W93" i="2"/>
  <c r="X93" i="2"/>
  <c r="Y93" i="2"/>
  <c r="Z93" i="2"/>
  <c r="AA93" i="2"/>
  <c r="AB93" i="2"/>
  <c r="AC93" i="2"/>
  <c r="J94" i="2"/>
  <c r="K94" i="2"/>
  <c r="L94" i="2"/>
  <c r="M94" i="2"/>
  <c r="N94" i="2"/>
  <c r="O94" i="2"/>
  <c r="P94" i="2"/>
  <c r="Q94" i="2"/>
  <c r="R94" i="2"/>
  <c r="S94" i="2"/>
  <c r="T94" i="2"/>
  <c r="U94" i="2"/>
  <c r="V94" i="2"/>
  <c r="W94" i="2"/>
  <c r="X94" i="2"/>
  <c r="Y94" i="2"/>
  <c r="Z94" i="2"/>
  <c r="AA94" i="2"/>
  <c r="AB94" i="2"/>
  <c r="AC94" i="2"/>
  <c r="J95" i="2"/>
  <c r="K95" i="2"/>
  <c r="L95" i="2"/>
  <c r="M95" i="2"/>
  <c r="N95" i="2"/>
  <c r="O95" i="2"/>
  <c r="P95" i="2"/>
  <c r="Q95" i="2"/>
  <c r="R95" i="2"/>
  <c r="S95" i="2"/>
  <c r="T95" i="2"/>
  <c r="U95" i="2"/>
  <c r="V95" i="2"/>
  <c r="W95" i="2"/>
  <c r="X95" i="2"/>
  <c r="Y95" i="2"/>
  <c r="Z95" i="2"/>
  <c r="AA95" i="2"/>
  <c r="AB95" i="2"/>
  <c r="AC95" i="2"/>
  <c r="J96" i="2"/>
  <c r="K96" i="2"/>
  <c r="L96" i="2"/>
  <c r="M96" i="2"/>
  <c r="N96" i="2"/>
  <c r="O96" i="2"/>
  <c r="P96" i="2"/>
  <c r="Q96" i="2"/>
  <c r="R96" i="2"/>
  <c r="S96" i="2"/>
  <c r="T96" i="2"/>
  <c r="U96" i="2"/>
  <c r="V96" i="2"/>
  <c r="W96" i="2"/>
  <c r="X96" i="2"/>
  <c r="Y96" i="2"/>
  <c r="Z96" i="2"/>
  <c r="AA96" i="2"/>
  <c r="AB96" i="2"/>
  <c r="AC96" i="2"/>
  <c r="J97" i="2"/>
  <c r="K97" i="2"/>
  <c r="L97" i="2"/>
  <c r="M97" i="2"/>
  <c r="N97" i="2"/>
  <c r="O97" i="2"/>
  <c r="P97" i="2"/>
  <c r="Q97" i="2"/>
  <c r="R97" i="2"/>
  <c r="S97" i="2"/>
  <c r="T97" i="2"/>
  <c r="U97" i="2"/>
  <c r="V97" i="2"/>
  <c r="W97" i="2"/>
  <c r="X97" i="2"/>
  <c r="Y97" i="2"/>
  <c r="Z97" i="2"/>
  <c r="AA97" i="2"/>
  <c r="AB97" i="2"/>
  <c r="AC97" i="2"/>
  <c r="J98" i="2"/>
  <c r="K98" i="2"/>
  <c r="L98" i="2"/>
  <c r="M98" i="2"/>
  <c r="N98" i="2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J99" i="2"/>
  <c r="K99" i="2"/>
  <c r="L99" i="2"/>
  <c r="M99" i="2"/>
  <c r="N99" i="2"/>
  <c r="O99" i="2"/>
  <c r="P99" i="2"/>
  <c r="Q99" i="2"/>
  <c r="R99" i="2"/>
  <c r="S99" i="2"/>
  <c r="T99" i="2"/>
  <c r="U99" i="2"/>
  <c r="V99" i="2"/>
  <c r="W99" i="2"/>
  <c r="X99" i="2"/>
  <c r="Y99" i="2"/>
  <c r="Z99" i="2"/>
  <c r="AA99" i="2"/>
  <c r="AB99" i="2"/>
  <c r="AC99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V100" i="2"/>
  <c r="W100" i="2"/>
  <c r="X100" i="2"/>
  <c r="Y100" i="2"/>
  <c r="Z100" i="2"/>
  <c r="AA100" i="2"/>
  <c r="AB100" i="2"/>
  <c r="AC100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V101" i="2"/>
  <c r="W101" i="2"/>
  <c r="X101" i="2"/>
  <c r="Y101" i="2"/>
  <c r="Z101" i="2"/>
  <c r="AA101" i="2"/>
  <c r="AB101" i="2"/>
  <c r="AC101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V102" i="2"/>
  <c r="W102" i="2"/>
  <c r="X102" i="2"/>
  <c r="Y102" i="2"/>
  <c r="Z102" i="2"/>
  <c r="AA102" i="2"/>
  <c r="AB102" i="2"/>
  <c r="AC102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V103" i="2"/>
  <c r="W103" i="2"/>
  <c r="X103" i="2"/>
  <c r="Y103" i="2"/>
  <c r="Z103" i="2"/>
  <c r="AA103" i="2"/>
  <c r="AB103" i="2"/>
  <c r="AC103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V104" i="2"/>
  <c r="W104" i="2"/>
  <c r="X104" i="2"/>
  <c r="Y104" i="2"/>
  <c r="Z104" i="2"/>
  <c r="AA104" i="2"/>
  <c r="AB104" i="2"/>
  <c r="AC104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V105" i="2"/>
  <c r="W105" i="2"/>
  <c r="X105" i="2"/>
  <c r="Y105" i="2"/>
  <c r="Z105" i="2"/>
  <c r="AA105" i="2"/>
  <c r="AB105" i="2"/>
  <c r="AC105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W107" i="2"/>
  <c r="X107" i="2"/>
  <c r="Y107" i="2"/>
  <c r="Z107" i="2"/>
  <c r="AA107" i="2"/>
  <c r="AB107" i="2"/>
  <c r="AC107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W108" i="2"/>
  <c r="X108" i="2"/>
  <c r="Y108" i="2"/>
  <c r="Z108" i="2"/>
  <c r="AA108" i="2"/>
  <c r="AB108" i="2"/>
  <c r="AC108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W109" i="2"/>
  <c r="X109" i="2"/>
  <c r="Y109" i="2"/>
  <c r="Z109" i="2"/>
  <c r="AA109" i="2"/>
  <c r="AB109" i="2"/>
  <c r="AC109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V110" i="2"/>
  <c r="W110" i="2"/>
  <c r="X110" i="2"/>
  <c r="Y110" i="2"/>
  <c r="Z110" i="2"/>
  <c r="AA110" i="2"/>
  <c r="AB110" i="2"/>
  <c r="AC110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V111" i="2"/>
  <c r="W111" i="2"/>
  <c r="X111" i="2"/>
  <c r="Y111" i="2"/>
  <c r="Z111" i="2"/>
  <c r="AA111" i="2"/>
  <c r="AB111" i="2"/>
  <c r="AC111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V112" i="2"/>
  <c r="W112" i="2"/>
  <c r="X112" i="2"/>
  <c r="Y112" i="2"/>
  <c r="Z112" i="2"/>
  <c r="AA112" i="2"/>
  <c r="AB112" i="2"/>
  <c r="AC112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V113" i="2"/>
  <c r="W113" i="2"/>
  <c r="X113" i="2"/>
  <c r="Y113" i="2"/>
  <c r="Z113" i="2"/>
  <c r="AA113" i="2"/>
  <c r="AB113" i="2"/>
  <c r="AC113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V114" i="2"/>
  <c r="W114" i="2"/>
  <c r="X114" i="2"/>
  <c r="Y114" i="2"/>
  <c r="Z114" i="2"/>
  <c r="AA114" i="2"/>
  <c r="AB114" i="2"/>
  <c r="AC114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V115" i="2"/>
  <c r="W115" i="2"/>
  <c r="X115" i="2"/>
  <c r="Y115" i="2"/>
  <c r="Z115" i="2"/>
  <c r="AA115" i="2"/>
  <c r="AB115" i="2"/>
  <c r="AC115" i="2"/>
  <c r="J116" i="2"/>
  <c r="K116" i="2"/>
  <c r="L116" i="2"/>
  <c r="M116" i="2"/>
  <c r="N116" i="2"/>
  <c r="O116" i="2"/>
  <c r="P116" i="2"/>
  <c r="Q116" i="2"/>
  <c r="R116" i="2"/>
  <c r="S116" i="2"/>
  <c r="T116" i="2"/>
  <c r="U116" i="2"/>
  <c r="V116" i="2"/>
  <c r="W116" i="2"/>
  <c r="X116" i="2"/>
  <c r="Y116" i="2"/>
  <c r="Z116" i="2"/>
  <c r="AA116" i="2"/>
  <c r="AB116" i="2"/>
  <c r="AC116" i="2"/>
  <c r="J117" i="2"/>
  <c r="K117" i="2"/>
  <c r="L117" i="2"/>
  <c r="M117" i="2"/>
  <c r="N117" i="2"/>
  <c r="O117" i="2"/>
  <c r="P117" i="2"/>
  <c r="Q117" i="2"/>
  <c r="R117" i="2"/>
  <c r="S117" i="2"/>
  <c r="T117" i="2"/>
  <c r="U117" i="2"/>
  <c r="V117" i="2"/>
  <c r="W117" i="2"/>
  <c r="X117" i="2"/>
  <c r="Y117" i="2"/>
  <c r="Z117" i="2"/>
  <c r="AA117" i="2"/>
  <c r="AB117" i="2"/>
  <c r="AC117" i="2"/>
  <c r="J118" i="2"/>
  <c r="K118" i="2"/>
  <c r="L118" i="2"/>
  <c r="M118" i="2"/>
  <c r="N118" i="2"/>
  <c r="P118" i="2"/>
  <c r="Q118" i="2"/>
  <c r="R118" i="2"/>
  <c r="S118" i="2"/>
  <c r="T118" i="2"/>
  <c r="U118" i="2"/>
  <c r="V118" i="2"/>
  <c r="W118" i="2"/>
  <c r="X118" i="2"/>
  <c r="Y118" i="2"/>
  <c r="Z118" i="2"/>
  <c r="AA118" i="2"/>
  <c r="AB118" i="2"/>
  <c r="AC118" i="2"/>
  <c r="J119" i="2"/>
  <c r="K119" i="2"/>
  <c r="L119" i="2"/>
  <c r="M119" i="2"/>
  <c r="N119" i="2"/>
  <c r="O119" i="2"/>
  <c r="P119" i="2"/>
  <c r="Q119" i="2"/>
  <c r="R119" i="2"/>
  <c r="S119" i="2"/>
  <c r="T119" i="2"/>
  <c r="U119" i="2"/>
  <c r="V119" i="2"/>
  <c r="W119" i="2"/>
  <c r="X119" i="2"/>
  <c r="Y119" i="2"/>
  <c r="Z119" i="2"/>
  <c r="AA119" i="2"/>
  <c r="AB119" i="2"/>
  <c r="AC119" i="2"/>
  <c r="J120" i="2"/>
  <c r="K120" i="2"/>
  <c r="L120" i="2"/>
  <c r="M120" i="2"/>
  <c r="N120" i="2"/>
  <c r="O120" i="2"/>
  <c r="P120" i="2"/>
  <c r="Q120" i="2"/>
  <c r="R120" i="2"/>
  <c r="S120" i="2"/>
  <c r="T120" i="2"/>
  <c r="U120" i="2"/>
  <c r="V120" i="2"/>
  <c r="W120" i="2"/>
  <c r="X120" i="2"/>
  <c r="Y120" i="2"/>
  <c r="Z120" i="2"/>
  <c r="AA120" i="2"/>
  <c r="AB120" i="2"/>
  <c r="AC120" i="2"/>
  <c r="J121" i="2"/>
  <c r="K121" i="2"/>
  <c r="L121" i="2"/>
  <c r="M121" i="2"/>
  <c r="N121" i="2"/>
  <c r="O121" i="2"/>
  <c r="P121" i="2"/>
  <c r="Q121" i="2"/>
  <c r="R121" i="2"/>
  <c r="S121" i="2"/>
  <c r="T121" i="2"/>
  <c r="U121" i="2"/>
  <c r="V121" i="2"/>
  <c r="W121" i="2"/>
  <c r="X121" i="2"/>
  <c r="Y121" i="2"/>
  <c r="Z121" i="2"/>
  <c r="AA121" i="2"/>
  <c r="AB121" i="2"/>
  <c r="AC121" i="2"/>
  <c r="J122" i="2"/>
  <c r="K122" i="2"/>
  <c r="L122" i="2"/>
  <c r="M122" i="2"/>
  <c r="N122" i="2"/>
  <c r="O122" i="2"/>
  <c r="P122" i="2"/>
  <c r="Q122" i="2"/>
  <c r="R122" i="2"/>
  <c r="S122" i="2"/>
  <c r="T122" i="2"/>
  <c r="U122" i="2"/>
  <c r="V122" i="2"/>
  <c r="W122" i="2"/>
  <c r="X122" i="2"/>
  <c r="Y122" i="2"/>
  <c r="Z122" i="2"/>
  <c r="AA122" i="2"/>
  <c r="AB122" i="2"/>
  <c r="AC122" i="2"/>
  <c r="J123" i="2"/>
  <c r="K123" i="2"/>
  <c r="L123" i="2"/>
  <c r="M123" i="2"/>
  <c r="N123" i="2"/>
  <c r="O123" i="2"/>
  <c r="P123" i="2"/>
  <c r="Q123" i="2"/>
  <c r="R123" i="2"/>
  <c r="S123" i="2"/>
  <c r="T123" i="2"/>
  <c r="U123" i="2"/>
  <c r="V123" i="2"/>
  <c r="W123" i="2"/>
  <c r="X123" i="2"/>
  <c r="Y123" i="2"/>
  <c r="Z123" i="2"/>
  <c r="AA123" i="2"/>
  <c r="AB123" i="2"/>
  <c r="AC123" i="2"/>
  <c r="J124" i="2"/>
  <c r="K124" i="2"/>
  <c r="L124" i="2"/>
  <c r="M124" i="2"/>
  <c r="N124" i="2"/>
  <c r="O124" i="2"/>
  <c r="P124" i="2"/>
  <c r="Q124" i="2"/>
  <c r="R124" i="2"/>
  <c r="S124" i="2"/>
  <c r="T124" i="2"/>
  <c r="U124" i="2"/>
  <c r="V124" i="2"/>
  <c r="W124" i="2"/>
  <c r="X124" i="2"/>
  <c r="Y124" i="2"/>
  <c r="Z124" i="2"/>
  <c r="AA124" i="2"/>
  <c r="AB124" i="2"/>
  <c r="AC124" i="2"/>
  <c r="J125" i="2"/>
  <c r="K125" i="2"/>
  <c r="L125" i="2"/>
  <c r="M125" i="2"/>
  <c r="N125" i="2"/>
  <c r="O125" i="2"/>
  <c r="P125" i="2"/>
  <c r="Q125" i="2"/>
  <c r="R125" i="2"/>
  <c r="S125" i="2"/>
  <c r="T125" i="2"/>
  <c r="U125" i="2"/>
  <c r="V125" i="2"/>
  <c r="W125" i="2"/>
  <c r="X125" i="2"/>
  <c r="Y125" i="2"/>
  <c r="Z125" i="2"/>
  <c r="AA125" i="2"/>
  <c r="AB125" i="2"/>
  <c r="AC125" i="2"/>
  <c r="J126" i="2"/>
  <c r="K126" i="2"/>
  <c r="L126" i="2"/>
  <c r="M126" i="2"/>
  <c r="N126" i="2"/>
  <c r="O126" i="2"/>
  <c r="P126" i="2"/>
  <c r="Q126" i="2"/>
  <c r="R126" i="2"/>
  <c r="S126" i="2"/>
  <c r="T126" i="2"/>
  <c r="U126" i="2"/>
  <c r="V126" i="2"/>
  <c r="W126" i="2"/>
  <c r="X126" i="2"/>
  <c r="Y126" i="2"/>
  <c r="Z126" i="2"/>
  <c r="AA126" i="2"/>
  <c r="AB126" i="2"/>
  <c r="AC126" i="2"/>
  <c r="J127" i="2"/>
  <c r="K127" i="2"/>
  <c r="L127" i="2"/>
  <c r="M127" i="2"/>
  <c r="N127" i="2"/>
  <c r="O127" i="2"/>
  <c r="P127" i="2"/>
  <c r="Q127" i="2"/>
  <c r="R127" i="2"/>
  <c r="S127" i="2"/>
  <c r="T127" i="2"/>
  <c r="U127" i="2"/>
  <c r="V127" i="2"/>
  <c r="W127" i="2"/>
  <c r="X127" i="2"/>
  <c r="Y127" i="2"/>
  <c r="Z127" i="2"/>
  <c r="AA127" i="2"/>
  <c r="AB127" i="2"/>
  <c r="AC127" i="2"/>
  <c r="J128" i="2"/>
  <c r="K128" i="2"/>
  <c r="L128" i="2"/>
  <c r="M128" i="2"/>
  <c r="N128" i="2"/>
  <c r="O128" i="2"/>
  <c r="P128" i="2"/>
  <c r="Q128" i="2"/>
  <c r="R128" i="2"/>
  <c r="S128" i="2"/>
  <c r="T128" i="2"/>
  <c r="U128" i="2"/>
  <c r="V128" i="2"/>
  <c r="W128" i="2"/>
  <c r="X128" i="2"/>
  <c r="Y128" i="2"/>
  <c r="Z128" i="2"/>
  <c r="AA128" i="2"/>
  <c r="AB128" i="2"/>
  <c r="AC128" i="2"/>
  <c r="J129" i="2"/>
  <c r="K129" i="2"/>
  <c r="L129" i="2"/>
  <c r="M129" i="2"/>
  <c r="N129" i="2"/>
  <c r="O129" i="2"/>
  <c r="P129" i="2"/>
  <c r="Q129" i="2"/>
  <c r="R129" i="2"/>
  <c r="S129" i="2"/>
  <c r="T129" i="2"/>
  <c r="U129" i="2"/>
  <c r="V129" i="2"/>
  <c r="W129" i="2"/>
  <c r="X129" i="2"/>
  <c r="Y129" i="2"/>
  <c r="Z129" i="2"/>
  <c r="AA129" i="2"/>
  <c r="AB129" i="2"/>
  <c r="AC129" i="2"/>
  <c r="J130" i="2"/>
  <c r="K130" i="2"/>
  <c r="L130" i="2"/>
  <c r="M130" i="2"/>
  <c r="N130" i="2"/>
  <c r="O130" i="2"/>
  <c r="P130" i="2"/>
  <c r="Q130" i="2"/>
  <c r="R130" i="2"/>
  <c r="S130" i="2"/>
  <c r="T130" i="2"/>
  <c r="U130" i="2"/>
  <c r="V130" i="2"/>
  <c r="W130" i="2"/>
  <c r="X130" i="2"/>
  <c r="Y130" i="2"/>
  <c r="Z130" i="2"/>
  <c r="AA130" i="2"/>
  <c r="AB130" i="2"/>
  <c r="AC130" i="2"/>
  <c r="J131" i="2"/>
  <c r="K131" i="2"/>
  <c r="L131" i="2"/>
  <c r="M131" i="2"/>
  <c r="N131" i="2"/>
  <c r="O131" i="2"/>
  <c r="P131" i="2"/>
  <c r="Q131" i="2"/>
  <c r="R131" i="2"/>
  <c r="S131" i="2"/>
  <c r="T131" i="2"/>
  <c r="U131" i="2"/>
  <c r="V131" i="2"/>
  <c r="W131" i="2"/>
  <c r="X131" i="2"/>
  <c r="Y131" i="2"/>
  <c r="Z131" i="2"/>
  <c r="AA131" i="2"/>
  <c r="AB131" i="2"/>
  <c r="AC131" i="2"/>
  <c r="J132" i="2"/>
  <c r="K132" i="2"/>
  <c r="L132" i="2"/>
  <c r="M132" i="2"/>
  <c r="N132" i="2"/>
  <c r="O132" i="2"/>
  <c r="P132" i="2"/>
  <c r="Q132" i="2"/>
  <c r="R132" i="2"/>
  <c r="S132" i="2"/>
  <c r="T132" i="2"/>
  <c r="U132" i="2"/>
  <c r="V132" i="2"/>
  <c r="W132" i="2"/>
  <c r="X132" i="2"/>
  <c r="Y132" i="2"/>
  <c r="Z132" i="2"/>
  <c r="AA132" i="2"/>
  <c r="AB132" i="2"/>
  <c r="AC132" i="2"/>
  <c r="J133" i="2"/>
  <c r="K133" i="2"/>
  <c r="L133" i="2"/>
  <c r="M133" i="2"/>
  <c r="N133" i="2"/>
  <c r="O133" i="2"/>
  <c r="P133" i="2"/>
  <c r="Q133" i="2"/>
  <c r="R133" i="2"/>
  <c r="S133" i="2"/>
  <c r="T133" i="2"/>
  <c r="U133" i="2"/>
  <c r="V133" i="2"/>
  <c r="W133" i="2"/>
  <c r="X133" i="2"/>
  <c r="Y133" i="2"/>
  <c r="Z133" i="2"/>
  <c r="AA133" i="2"/>
  <c r="AB133" i="2"/>
  <c r="AC133" i="2"/>
  <c r="J134" i="2"/>
  <c r="K134" i="2"/>
  <c r="L134" i="2"/>
  <c r="M134" i="2"/>
  <c r="N134" i="2"/>
  <c r="O134" i="2"/>
  <c r="P134" i="2"/>
  <c r="Q134" i="2"/>
  <c r="R134" i="2"/>
  <c r="S134" i="2"/>
  <c r="T134" i="2"/>
  <c r="U134" i="2"/>
  <c r="V134" i="2"/>
  <c r="W134" i="2"/>
  <c r="X134" i="2"/>
  <c r="Y134" i="2"/>
  <c r="Z134" i="2"/>
  <c r="AA134" i="2"/>
  <c r="AB134" i="2"/>
  <c r="AC134" i="2"/>
  <c r="J135" i="2"/>
  <c r="K135" i="2"/>
  <c r="L135" i="2"/>
  <c r="M135" i="2"/>
  <c r="N135" i="2"/>
  <c r="O135" i="2"/>
  <c r="P135" i="2"/>
  <c r="Q135" i="2"/>
  <c r="R135" i="2"/>
  <c r="S135" i="2"/>
  <c r="T135" i="2"/>
  <c r="U135" i="2"/>
  <c r="V135" i="2"/>
  <c r="W135" i="2"/>
  <c r="X135" i="2"/>
  <c r="Y135" i="2"/>
  <c r="Z135" i="2"/>
  <c r="AA135" i="2"/>
  <c r="AB135" i="2"/>
  <c r="AC135" i="2"/>
  <c r="J136" i="2"/>
  <c r="K136" i="2"/>
  <c r="L136" i="2"/>
  <c r="M136" i="2"/>
  <c r="N136" i="2"/>
  <c r="O136" i="2"/>
  <c r="P136" i="2"/>
  <c r="Q136" i="2"/>
  <c r="R136" i="2"/>
  <c r="S136" i="2"/>
  <c r="T136" i="2"/>
  <c r="U136" i="2"/>
  <c r="V136" i="2"/>
  <c r="W136" i="2"/>
  <c r="X136" i="2"/>
  <c r="Y136" i="2"/>
  <c r="Z136" i="2"/>
  <c r="AA136" i="2"/>
  <c r="AB136" i="2"/>
  <c r="AC136" i="2"/>
  <c r="J137" i="2"/>
  <c r="K137" i="2"/>
  <c r="L137" i="2"/>
  <c r="M137" i="2"/>
  <c r="N137" i="2"/>
  <c r="O137" i="2"/>
  <c r="P137" i="2"/>
  <c r="Q137" i="2"/>
  <c r="R137" i="2"/>
  <c r="S137" i="2"/>
  <c r="T137" i="2"/>
  <c r="U137" i="2"/>
  <c r="V137" i="2"/>
  <c r="W137" i="2"/>
  <c r="X137" i="2"/>
  <c r="Y137" i="2"/>
  <c r="Z137" i="2"/>
  <c r="AA137" i="2"/>
  <c r="AB137" i="2"/>
  <c r="AC137" i="2"/>
  <c r="J138" i="2"/>
  <c r="K138" i="2"/>
  <c r="L138" i="2"/>
  <c r="M138" i="2"/>
  <c r="N138" i="2"/>
  <c r="O138" i="2"/>
  <c r="P138" i="2"/>
  <c r="Q138" i="2"/>
  <c r="R138" i="2"/>
  <c r="S138" i="2"/>
  <c r="T138" i="2"/>
  <c r="U138" i="2"/>
  <c r="V138" i="2"/>
  <c r="W138" i="2"/>
  <c r="X138" i="2"/>
  <c r="Y138" i="2"/>
  <c r="Z138" i="2"/>
  <c r="AA138" i="2"/>
  <c r="AB138" i="2"/>
  <c r="AC138" i="2"/>
  <c r="J139" i="2"/>
  <c r="K139" i="2"/>
  <c r="L139" i="2"/>
  <c r="M139" i="2"/>
  <c r="N139" i="2"/>
  <c r="O139" i="2"/>
  <c r="P139" i="2"/>
  <c r="Q139" i="2"/>
  <c r="R139" i="2"/>
  <c r="S139" i="2"/>
  <c r="T139" i="2"/>
  <c r="U139" i="2"/>
  <c r="V139" i="2"/>
  <c r="W139" i="2"/>
  <c r="X139" i="2"/>
  <c r="Y139" i="2"/>
  <c r="Z139" i="2"/>
  <c r="AA139" i="2"/>
  <c r="AB139" i="2"/>
  <c r="AC139" i="2"/>
  <c r="J140" i="2"/>
  <c r="K140" i="2"/>
  <c r="L140" i="2"/>
  <c r="M140" i="2"/>
  <c r="N140" i="2"/>
  <c r="O140" i="2"/>
  <c r="P140" i="2"/>
  <c r="Q140" i="2"/>
  <c r="R140" i="2"/>
  <c r="S140" i="2"/>
  <c r="T140" i="2"/>
  <c r="U140" i="2"/>
  <c r="V140" i="2"/>
  <c r="W140" i="2"/>
  <c r="X140" i="2"/>
  <c r="Y140" i="2"/>
  <c r="Z140" i="2"/>
  <c r="AA140" i="2"/>
  <c r="AB140" i="2"/>
  <c r="AC140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Z141" i="2"/>
  <c r="AA141" i="2"/>
  <c r="AB141" i="2"/>
  <c r="AC141" i="2"/>
  <c r="J142" i="2"/>
  <c r="K142" i="2"/>
  <c r="L142" i="2"/>
  <c r="M142" i="2"/>
  <c r="N142" i="2"/>
  <c r="O142" i="2"/>
  <c r="P142" i="2"/>
  <c r="Q142" i="2"/>
  <c r="R142" i="2"/>
  <c r="S142" i="2"/>
  <c r="T142" i="2"/>
  <c r="U142" i="2"/>
  <c r="V142" i="2"/>
  <c r="W142" i="2"/>
  <c r="X142" i="2"/>
  <c r="Y142" i="2"/>
  <c r="Z142" i="2"/>
  <c r="AA142" i="2"/>
  <c r="AB142" i="2"/>
  <c r="AC142" i="2"/>
  <c r="J143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Z143" i="2"/>
  <c r="AA143" i="2"/>
  <c r="AB143" i="2"/>
  <c r="AC143" i="2"/>
  <c r="J144" i="2"/>
  <c r="K144" i="2"/>
  <c r="L144" i="2"/>
  <c r="M144" i="2"/>
  <c r="N144" i="2"/>
  <c r="O144" i="2"/>
  <c r="P144" i="2"/>
  <c r="Q144" i="2"/>
  <c r="R144" i="2"/>
  <c r="S144" i="2"/>
  <c r="T144" i="2"/>
  <c r="U144" i="2"/>
  <c r="V144" i="2"/>
  <c r="W144" i="2"/>
  <c r="X144" i="2"/>
  <c r="Y144" i="2"/>
  <c r="Z144" i="2"/>
  <c r="AA144" i="2"/>
  <c r="AB144" i="2"/>
  <c r="AC144" i="2"/>
  <c r="J145" i="2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Z145" i="2"/>
  <c r="AA145" i="2"/>
  <c r="AB145" i="2"/>
  <c r="AC145" i="2"/>
  <c r="J146" i="2"/>
  <c r="K146" i="2"/>
  <c r="L146" i="2"/>
  <c r="M146" i="2"/>
  <c r="N146" i="2"/>
  <c r="O146" i="2"/>
  <c r="P146" i="2"/>
  <c r="Q146" i="2"/>
  <c r="R146" i="2"/>
  <c r="S146" i="2"/>
  <c r="T146" i="2"/>
  <c r="U146" i="2"/>
  <c r="V146" i="2"/>
  <c r="W146" i="2"/>
  <c r="X146" i="2"/>
  <c r="Y146" i="2"/>
  <c r="Z146" i="2"/>
  <c r="AA146" i="2"/>
  <c r="AB146" i="2"/>
  <c r="AC146" i="2"/>
  <c r="J147" i="2"/>
  <c r="K147" i="2"/>
  <c r="L147" i="2"/>
  <c r="M147" i="2"/>
  <c r="N147" i="2"/>
  <c r="O147" i="2"/>
  <c r="P147" i="2"/>
  <c r="Q147" i="2"/>
  <c r="R147" i="2"/>
  <c r="S147" i="2"/>
  <c r="T147" i="2"/>
  <c r="U147" i="2"/>
  <c r="V147" i="2"/>
  <c r="W147" i="2"/>
  <c r="X147" i="2"/>
  <c r="Y147" i="2"/>
  <c r="Z147" i="2"/>
  <c r="AA147" i="2"/>
  <c r="AB147" i="2"/>
  <c r="AC147" i="2"/>
  <c r="J148" i="2"/>
  <c r="K148" i="2"/>
  <c r="L148" i="2"/>
  <c r="M148" i="2"/>
  <c r="N148" i="2"/>
  <c r="O148" i="2"/>
  <c r="P148" i="2"/>
  <c r="Q148" i="2"/>
  <c r="R148" i="2"/>
  <c r="S148" i="2"/>
  <c r="T148" i="2"/>
  <c r="U148" i="2"/>
  <c r="V148" i="2"/>
  <c r="W148" i="2"/>
  <c r="X148" i="2"/>
  <c r="Y148" i="2"/>
  <c r="Z148" i="2"/>
  <c r="AA148" i="2"/>
  <c r="AB148" i="2"/>
  <c r="AC148" i="2"/>
  <c r="J149" i="2"/>
  <c r="K149" i="2"/>
  <c r="L149" i="2"/>
  <c r="M149" i="2"/>
  <c r="N149" i="2"/>
  <c r="O149" i="2"/>
  <c r="P149" i="2"/>
  <c r="Q149" i="2"/>
  <c r="R149" i="2"/>
  <c r="S149" i="2"/>
  <c r="T149" i="2"/>
  <c r="U149" i="2"/>
  <c r="V149" i="2"/>
  <c r="W149" i="2"/>
  <c r="X149" i="2"/>
  <c r="Y149" i="2"/>
  <c r="Z149" i="2"/>
  <c r="AA149" i="2"/>
  <c r="AB149" i="2"/>
  <c r="AC149" i="2"/>
  <c r="J150" i="2"/>
  <c r="K150" i="2"/>
  <c r="L150" i="2"/>
  <c r="M150" i="2"/>
  <c r="N150" i="2"/>
  <c r="O150" i="2"/>
  <c r="P150" i="2"/>
  <c r="Q150" i="2"/>
  <c r="R150" i="2"/>
  <c r="S150" i="2"/>
  <c r="T150" i="2"/>
  <c r="U150" i="2"/>
  <c r="V150" i="2"/>
  <c r="W150" i="2"/>
  <c r="X150" i="2"/>
  <c r="Y150" i="2"/>
  <c r="Z150" i="2"/>
  <c r="AA150" i="2"/>
  <c r="AB150" i="2"/>
  <c r="AC150" i="2"/>
  <c r="J151" i="2"/>
  <c r="K151" i="2"/>
  <c r="L151" i="2"/>
  <c r="M151" i="2"/>
  <c r="N151" i="2"/>
  <c r="O151" i="2"/>
  <c r="P151" i="2"/>
  <c r="Q151" i="2"/>
  <c r="R151" i="2"/>
  <c r="S151" i="2"/>
  <c r="T151" i="2"/>
  <c r="U151" i="2"/>
  <c r="V151" i="2"/>
  <c r="W151" i="2"/>
  <c r="X151" i="2"/>
  <c r="Y151" i="2"/>
  <c r="Z151" i="2"/>
  <c r="AA151" i="2"/>
  <c r="AB151" i="2"/>
  <c r="AC151" i="2"/>
  <c r="J152" i="2"/>
  <c r="K152" i="2"/>
  <c r="L152" i="2"/>
  <c r="M152" i="2"/>
  <c r="N152" i="2"/>
  <c r="O152" i="2"/>
  <c r="P152" i="2"/>
  <c r="Q152" i="2"/>
  <c r="R152" i="2"/>
  <c r="S152" i="2"/>
  <c r="T152" i="2"/>
  <c r="U152" i="2"/>
  <c r="V152" i="2"/>
  <c r="W152" i="2"/>
  <c r="X152" i="2"/>
  <c r="Y152" i="2"/>
  <c r="Z152" i="2"/>
  <c r="AA152" i="2"/>
  <c r="AB152" i="2"/>
  <c r="AC152" i="2"/>
  <c r="J153" i="2"/>
  <c r="K153" i="2"/>
  <c r="L153" i="2"/>
  <c r="M153" i="2"/>
  <c r="N153" i="2"/>
  <c r="O153" i="2"/>
  <c r="P153" i="2"/>
  <c r="Q153" i="2"/>
  <c r="R153" i="2"/>
  <c r="S153" i="2"/>
  <c r="T153" i="2"/>
  <c r="U153" i="2"/>
  <c r="V153" i="2"/>
  <c r="W153" i="2"/>
  <c r="X153" i="2"/>
  <c r="Y153" i="2"/>
  <c r="Z153" i="2"/>
  <c r="AA153" i="2"/>
  <c r="AB153" i="2"/>
  <c r="AC153" i="2"/>
  <c r="J154" i="2"/>
  <c r="K154" i="2"/>
  <c r="L154" i="2"/>
  <c r="M154" i="2"/>
  <c r="N154" i="2"/>
  <c r="O154" i="2"/>
  <c r="P154" i="2"/>
  <c r="Q154" i="2"/>
  <c r="R154" i="2"/>
  <c r="S154" i="2"/>
  <c r="T154" i="2"/>
  <c r="U154" i="2"/>
  <c r="V154" i="2"/>
  <c r="W154" i="2"/>
  <c r="X154" i="2"/>
  <c r="Y154" i="2"/>
  <c r="Z154" i="2"/>
  <c r="AA154" i="2"/>
  <c r="AB154" i="2"/>
  <c r="AC154" i="2"/>
  <c r="J155" i="2"/>
  <c r="K155" i="2"/>
  <c r="L155" i="2"/>
  <c r="M155" i="2"/>
  <c r="N155" i="2"/>
  <c r="O155" i="2"/>
  <c r="P155" i="2"/>
  <c r="Q155" i="2"/>
  <c r="R155" i="2"/>
  <c r="S155" i="2"/>
  <c r="T155" i="2"/>
  <c r="U155" i="2"/>
  <c r="V155" i="2"/>
  <c r="W155" i="2"/>
  <c r="X155" i="2"/>
  <c r="Y155" i="2"/>
  <c r="Z155" i="2"/>
  <c r="AA155" i="2"/>
  <c r="AB155" i="2"/>
  <c r="AC155" i="2"/>
  <c r="J156" i="2"/>
  <c r="K156" i="2"/>
  <c r="L156" i="2"/>
  <c r="M156" i="2"/>
  <c r="N156" i="2"/>
  <c r="O156" i="2"/>
  <c r="P156" i="2"/>
  <c r="Q156" i="2"/>
  <c r="R156" i="2"/>
  <c r="S156" i="2"/>
  <c r="T156" i="2"/>
  <c r="U156" i="2"/>
  <c r="V156" i="2"/>
  <c r="W156" i="2"/>
  <c r="X156" i="2"/>
  <c r="Y156" i="2"/>
  <c r="Z156" i="2"/>
  <c r="AA156" i="2"/>
  <c r="AB156" i="2"/>
  <c r="AC156" i="2"/>
  <c r="J157" i="2"/>
  <c r="K157" i="2"/>
  <c r="L157" i="2"/>
  <c r="M157" i="2"/>
  <c r="N157" i="2"/>
  <c r="O157" i="2"/>
  <c r="P157" i="2"/>
  <c r="Q157" i="2"/>
  <c r="R157" i="2"/>
  <c r="S157" i="2"/>
  <c r="T157" i="2"/>
  <c r="U157" i="2"/>
  <c r="V157" i="2"/>
  <c r="W157" i="2"/>
  <c r="X157" i="2"/>
  <c r="Y157" i="2"/>
  <c r="Z157" i="2"/>
  <c r="AA157" i="2"/>
  <c r="AB157" i="2"/>
  <c r="AC157" i="2"/>
  <c r="J158" i="2"/>
  <c r="K158" i="2"/>
  <c r="L158" i="2"/>
  <c r="M158" i="2"/>
  <c r="N158" i="2"/>
  <c r="O158" i="2"/>
  <c r="P158" i="2"/>
  <c r="Q158" i="2"/>
  <c r="R158" i="2"/>
  <c r="S158" i="2"/>
  <c r="T158" i="2"/>
  <c r="U158" i="2"/>
  <c r="V158" i="2"/>
  <c r="W158" i="2"/>
  <c r="X158" i="2"/>
  <c r="Y158" i="2"/>
  <c r="Z158" i="2"/>
  <c r="AA158" i="2"/>
  <c r="AB158" i="2"/>
  <c r="AC158" i="2"/>
  <c r="J159" i="2"/>
  <c r="K159" i="2"/>
  <c r="L159" i="2"/>
  <c r="M159" i="2"/>
  <c r="N159" i="2"/>
  <c r="O159" i="2"/>
  <c r="P159" i="2"/>
  <c r="Q159" i="2"/>
  <c r="R159" i="2"/>
  <c r="S159" i="2"/>
  <c r="T159" i="2"/>
  <c r="U159" i="2"/>
  <c r="V159" i="2"/>
  <c r="W159" i="2"/>
  <c r="X159" i="2"/>
  <c r="Y159" i="2"/>
  <c r="Z159" i="2"/>
  <c r="AA159" i="2"/>
  <c r="AB159" i="2"/>
  <c r="AC159" i="2"/>
  <c r="J160" i="2"/>
  <c r="K160" i="2"/>
  <c r="L160" i="2"/>
  <c r="M160" i="2"/>
  <c r="N160" i="2"/>
  <c r="O160" i="2"/>
  <c r="P160" i="2"/>
  <c r="Q160" i="2"/>
  <c r="R160" i="2"/>
  <c r="S160" i="2"/>
  <c r="T160" i="2"/>
  <c r="U160" i="2"/>
  <c r="V160" i="2"/>
  <c r="W160" i="2"/>
  <c r="X160" i="2"/>
  <c r="Y160" i="2"/>
  <c r="Z160" i="2"/>
  <c r="AA160" i="2"/>
  <c r="AB160" i="2"/>
  <c r="AC160" i="2"/>
  <c r="J161" i="2"/>
  <c r="K161" i="2"/>
  <c r="L161" i="2"/>
  <c r="M161" i="2"/>
  <c r="N161" i="2"/>
  <c r="O161" i="2"/>
  <c r="P161" i="2"/>
  <c r="Q161" i="2"/>
  <c r="R161" i="2"/>
  <c r="S161" i="2"/>
  <c r="T161" i="2"/>
  <c r="U161" i="2"/>
  <c r="V161" i="2"/>
  <c r="W161" i="2"/>
  <c r="X161" i="2"/>
  <c r="Y161" i="2"/>
  <c r="Z161" i="2"/>
  <c r="AA161" i="2"/>
  <c r="AB161" i="2"/>
  <c r="AC161" i="2"/>
  <c r="J162" i="2"/>
  <c r="K162" i="2"/>
  <c r="L162" i="2"/>
  <c r="M162" i="2"/>
  <c r="N162" i="2"/>
  <c r="O162" i="2"/>
  <c r="P162" i="2"/>
  <c r="Q162" i="2"/>
  <c r="R162" i="2"/>
  <c r="S162" i="2"/>
  <c r="T162" i="2"/>
  <c r="U162" i="2"/>
  <c r="V162" i="2"/>
  <c r="W162" i="2"/>
  <c r="X162" i="2"/>
  <c r="Y162" i="2"/>
  <c r="Z162" i="2"/>
  <c r="AA162" i="2"/>
  <c r="AB162" i="2"/>
  <c r="AC162" i="2"/>
  <c r="J163" i="2"/>
  <c r="K163" i="2"/>
  <c r="L163" i="2"/>
  <c r="M163" i="2"/>
  <c r="N163" i="2"/>
  <c r="O163" i="2"/>
  <c r="P163" i="2"/>
  <c r="Q163" i="2"/>
  <c r="R163" i="2"/>
  <c r="S163" i="2"/>
  <c r="T163" i="2"/>
  <c r="U163" i="2"/>
  <c r="V163" i="2"/>
  <c r="W163" i="2"/>
  <c r="X163" i="2"/>
  <c r="Y163" i="2"/>
  <c r="Z163" i="2"/>
  <c r="AA163" i="2"/>
  <c r="AB163" i="2"/>
  <c r="AC163" i="2"/>
  <c r="J164" i="2"/>
  <c r="K164" i="2"/>
  <c r="L164" i="2"/>
  <c r="M164" i="2"/>
  <c r="N164" i="2"/>
  <c r="O164" i="2"/>
  <c r="P164" i="2"/>
  <c r="Q164" i="2"/>
  <c r="R164" i="2"/>
  <c r="S164" i="2"/>
  <c r="T164" i="2"/>
  <c r="U164" i="2"/>
  <c r="V164" i="2"/>
  <c r="W164" i="2"/>
  <c r="X164" i="2"/>
  <c r="Y164" i="2"/>
  <c r="Z164" i="2"/>
  <c r="AA164" i="2"/>
  <c r="AB164" i="2"/>
  <c r="AC164" i="2"/>
  <c r="J165" i="2"/>
  <c r="K165" i="2"/>
  <c r="L165" i="2"/>
  <c r="M165" i="2"/>
  <c r="N165" i="2"/>
  <c r="O165" i="2"/>
  <c r="P165" i="2"/>
  <c r="Q165" i="2"/>
  <c r="R165" i="2"/>
  <c r="S165" i="2"/>
  <c r="T165" i="2"/>
  <c r="U165" i="2"/>
  <c r="V165" i="2"/>
  <c r="W165" i="2"/>
  <c r="X165" i="2"/>
  <c r="Y165" i="2"/>
  <c r="Z165" i="2"/>
  <c r="AA165" i="2"/>
  <c r="AB165" i="2"/>
  <c r="AC165" i="2"/>
  <c r="J166" i="2"/>
  <c r="K166" i="2"/>
  <c r="L166" i="2"/>
  <c r="M166" i="2"/>
  <c r="N166" i="2"/>
  <c r="O166" i="2"/>
  <c r="P166" i="2"/>
  <c r="Q166" i="2"/>
  <c r="R166" i="2"/>
  <c r="S166" i="2"/>
  <c r="T166" i="2"/>
  <c r="U166" i="2"/>
  <c r="V166" i="2"/>
  <c r="W166" i="2"/>
  <c r="X166" i="2"/>
  <c r="Y166" i="2"/>
  <c r="Z166" i="2"/>
  <c r="AA166" i="2"/>
  <c r="AB166" i="2"/>
  <c r="AC166" i="2"/>
  <c r="J167" i="2"/>
  <c r="K167" i="2"/>
  <c r="L167" i="2"/>
  <c r="M167" i="2"/>
  <c r="N167" i="2"/>
  <c r="O167" i="2"/>
  <c r="P167" i="2"/>
  <c r="Q167" i="2"/>
  <c r="R167" i="2"/>
  <c r="S167" i="2"/>
  <c r="T167" i="2"/>
  <c r="U167" i="2"/>
  <c r="V167" i="2"/>
  <c r="W167" i="2"/>
  <c r="X167" i="2"/>
  <c r="Y167" i="2"/>
  <c r="Z167" i="2"/>
  <c r="AA167" i="2"/>
  <c r="AB167" i="2"/>
  <c r="AC167" i="2"/>
  <c r="J168" i="2"/>
  <c r="K168" i="2"/>
  <c r="L168" i="2"/>
  <c r="M168" i="2"/>
  <c r="N168" i="2"/>
  <c r="Q168" i="2"/>
  <c r="R168" i="2"/>
  <c r="S168" i="2"/>
  <c r="U168" i="2"/>
  <c r="W168" i="2"/>
  <c r="Y168" i="2"/>
  <c r="Z168" i="2"/>
  <c r="AA168" i="2"/>
  <c r="AB168" i="2"/>
  <c r="J169" i="2"/>
  <c r="K16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P56" i="3" l="1"/>
  <c r="P54" i="3"/>
  <c r="P55" i="3"/>
  <c r="P57" i="3"/>
  <c r="P58" i="3"/>
  <c r="P59" i="3"/>
  <c r="P32" i="3"/>
  <c r="P72" i="3"/>
  <c r="P73" i="3"/>
  <c r="P84" i="3"/>
  <c r="P37" i="3"/>
  <c r="P42" i="3"/>
  <c r="P27" i="3"/>
  <c r="P66" i="3"/>
  <c r="P45" i="3"/>
  <c r="P47" i="3"/>
  <c r="P64" i="3"/>
  <c r="P26" i="3"/>
  <c r="P48" i="3"/>
  <c r="P28" i="3"/>
  <c r="P78" i="3"/>
  <c r="P79" i="3"/>
  <c r="P85" i="3"/>
  <c r="P82" i="3"/>
  <c r="P43" i="3"/>
  <c r="P15" i="3"/>
  <c r="P10" i="3"/>
  <c r="P29" i="3"/>
  <c r="P8" i="3"/>
  <c r="P49" i="3"/>
  <c r="P39" i="3"/>
  <c r="P44" i="3"/>
  <c r="P86" i="3"/>
  <c r="P51" i="3"/>
  <c r="P40" i="3"/>
  <c r="P18" i="3"/>
  <c r="P25" i="3"/>
  <c r="P83" i="3"/>
  <c r="P53" i="3"/>
  <c r="P71" i="3"/>
  <c r="P65" i="3"/>
  <c r="P31" i="3"/>
  <c r="P21" i="3"/>
  <c r="P22" i="3"/>
  <c r="P14" i="3"/>
  <c r="P69" i="3"/>
  <c r="P74" i="3"/>
  <c r="P68" i="3"/>
  <c r="P75" i="3"/>
  <c r="P63" i="3"/>
  <c r="P35" i="3"/>
  <c r="P67" i="3"/>
  <c r="P19" i="3"/>
  <c r="P24" i="3"/>
  <c r="P60" i="3"/>
  <c r="P13" i="3"/>
  <c r="P41" i="3"/>
  <c r="P30" i="3"/>
  <c r="P9" i="3"/>
  <c r="P61" i="3"/>
  <c r="P62" i="3"/>
  <c r="P36" i="3"/>
  <c r="P12" i="3"/>
  <c r="P80" i="3"/>
  <c r="P76" i="3"/>
  <c r="P23" i="3"/>
  <c r="P81" i="3"/>
  <c r="P33" i="3"/>
  <c r="P52" i="3"/>
  <c r="P70" i="3"/>
  <c r="P77" i="3"/>
  <c r="P11" i="3"/>
  <c r="P34" i="3"/>
  <c r="P50" i="3"/>
  <c r="P17" i="3"/>
  <c r="P46" i="3"/>
  <c r="P38" i="3"/>
  <c r="P16" i="3"/>
  <c r="P20" i="3"/>
  <c r="F84" i="2"/>
  <c r="E84" i="2"/>
  <c r="D84" i="2"/>
  <c r="F83" i="2"/>
  <c r="E83" i="2"/>
  <c r="D83" i="2"/>
  <c r="R86" i="3" l="1"/>
  <c r="Q41" i="3"/>
  <c r="R36" i="3"/>
  <c r="R41" i="3"/>
  <c r="Q85" i="3"/>
  <c r="Q38" i="3"/>
  <c r="R63" i="3"/>
  <c r="R42" i="3"/>
  <c r="Q23" i="3"/>
  <c r="R31" i="3"/>
  <c r="R55" i="3"/>
  <c r="Q27" i="3"/>
  <c r="R74" i="3"/>
  <c r="Q13" i="3"/>
  <c r="R25" i="3"/>
  <c r="Q40" i="3"/>
  <c r="R70" i="3"/>
  <c r="R20" i="3"/>
  <c r="R66" i="3"/>
  <c r="R72" i="3"/>
  <c r="R64" i="3"/>
  <c r="R84" i="3"/>
  <c r="R15" i="3"/>
  <c r="Q30" i="3"/>
  <c r="R62" i="3"/>
  <c r="R56" i="3"/>
  <c r="R50" i="3"/>
  <c r="R60" i="3"/>
  <c r="R10" i="3"/>
  <c r="R45" i="3"/>
  <c r="R58" i="3"/>
  <c r="Q44" i="3"/>
  <c r="Q46" i="3"/>
  <c r="Q49" i="3"/>
  <c r="R14" i="3"/>
  <c r="R54" i="3"/>
  <c r="R38" i="3"/>
  <c r="Q79" i="3"/>
  <c r="R28" i="3"/>
  <c r="Q34" i="3"/>
  <c r="Q20" i="3"/>
  <c r="Q71" i="3"/>
  <c r="Q70" i="3"/>
  <c r="Q15" i="3"/>
  <c r="R37" i="3"/>
  <c r="Q66" i="3"/>
  <c r="R26" i="3"/>
  <c r="Q76" i="3"/>
  <c r="Q42" i="3"/>
  <c r="R82" i="3"/>
  <c r="R18" i="3"/>
  <c r="R23" i="3"/>
  <c r="Q36" i="3"/>
  <c r="Q57" i="3"/>
  <c r="Q33" i="3"/>
  <c r="R59" i="3"/>
  <c r="R27" i="3"/>
  <c r="R78" i="3"/>
  <c r="Q18" i="3"/>
  <c r="R13" i="3"/>
  <c r="Q28" i="3"/>
  <c r="R76" i="3"/>
  <c r="Q8" i="3"/>
  <c r="Q31" i="3"/>
  <c r="R17" i="3"/>
  <c r="R68" i="3"/>
  <c r="R80" i="3"/>
  <c r="R8" i="3"/>
  <c r="Q45" i="3"/>
  <c r="Q17" i="3"/>
  <c r="R52" i="3"/>
  <c r="Q59" i="3"/>
  <c r="Q86" i="3"/>
  <c r="Q48" i="3"/>
  <c r="Q82" i="3"/>
  <c r="Q83" i="3"/>
  <c r="Q78" i="3"/>
  <c r="Q25" i="3"/>
  <c r="R24" i="3"/>
  <c r="Q74" i="3"/>
  <c r="Q84" i="3"/>
  <c r="R44" i="3"/>
  <c r="Q80" i="3"/>
  <c r="Q14" i="3"/>
  <c r="Q35" i="3"/>
  <c r="Q9" i="3"/>
  <c r="R34" i="3"/>
  <c r="Q72" i="3"/>
  <c r="R40" i="3"/>
  <c r="Q12" i="3"/>
  <c r="Q67" i="3"/>
  <c r="R46" i="3"/>
  <c r="R33" i="3"/>
  <c r="Q29" i="3"/>
  <c r="Q62" i="3"/>
  <c r="R43" i="3"/>
  <c r="Q39" i="3"/>
  <c r="Q24" i="3"/>
  <c r="Q37" i="3"/>
  <c r="Q19" i="3"/>
  <c r="Q75" i="3"/>
  <c r="R39" i="3"/>
  <c r="Q26" i="3"/>
  <c r="Q58" i="3"/>
  <c r="R29" i="3"/>
  <c r="R16" i="3"/>
  <c r="Q68" i="3"/>
  <c r="R35" i="3"/>
  <c r="R51" i="3"/>
  <c r="Q32" i="3"/>
  <c r="R81" i="3"/>
  <c r="Q54" i="3"/>
  <c r="R47" i="3"/>
  <c r="R11" i="3"/>
  <c r="Q64" i="3"/>
  <c r="R30" i="3"/>
  <c r="R48" i="3"/>
  <c r="Q55" i="3"/>
  <c r="R61" i="3"/>
  <c r="Q50" i="3"/>
  <c r="Q16" i="3"/>
  <c r="Q21" i="3"/>
  <c r="Q60" i="3"/>
  <c r="R83" i="3"/>
  <c r="R32" i="3"/>
  <c r="R22" i="3"/>
  <c r="Q47" i="3"/>
  <c r="R73" i="3"/>
  <c r="R85" i="3"/>
  <c r="Q11" i="3"/>
  <c r="Q56" i="3"/>
  <c r="R79" i="3"/>
  <c r="Q63" i="3"/>
  <c r="R9" i="3"/>
  <c r="R21" i="3"/>
  <c r="Q81" i="3"/>
  <c r="R57" i="3"/>
  <c r="R69" i="3"/>
  <c r="R77" i="3"/>
  <c r="Q52" i="3"/>
  <c r="R75" i="3"/>
  <c r="R12" i="3"/>
  <c r="Q22" i="3"/>
  <c r="Q69" i="3"/>
  <c r="Q77" i="3"/>
  <c r="Q73" i="3"/>
  <c r="R65" i="3"/>
  <c r="R49" i="3"/>
  <c r="R71" i="3"/>
  <c r="Q51" i="3"/>
  <c r="Q53" i="3"/>
  <c r="Q61" i="3"/>
  <c r="Q65" i="3"/>
  <c r="R53" i="3"/>
  <c r="Q43" i="3"/>
  <c r="R67" i="3"/>
  <c r="R19" i="3"/>
  <c r="Q10" i="3"/>
  <c r="I83" i="2"/>
  <c r="BQ83" i="2"/>
  <c r="BQ84" i="2"/>
  <c r="BI84" i="2"/>
  <c r="BI83" i="2"/>
  <c r="BK84" i="2"/>
  <c r="BJ84" i="2"/>
  <c r="BK83" i="2"/>
  <c r="BJ83" i="2"/>
  <c r="AZ84" i="2"/>
  <c r="AZ83" i="2"/>
  <c r="AW84" i="2"/>
  <c r="AW169" i="2" s="1"/>
  <c r="AV84" i="2"/>
  <c r="AV169" i="2" s="1"/>
  <c r="AU84" i="2"/>
  <c r="AU169" i="2" s="1"/>
  <c r="AT84" i="2"/>
  <c r="AT169" i="2" s="1"/>
  <c r="AS84" i="2"/>
  <c r="AS169" i="2" s="1"/>
  <c r="AR84" i="2"/>
  <c r="AR169" i="2" s="1"/>
  <c r="AQ84" i="2"/>
  <c r="AQ169" i="2" s="1"/>
  <c r="AP84" i="2"/>
  <c r="AP169" i="2" s="1"/>
  <c r="AO84" i="2"/>
  <c r="AO169" i="2" s="1"/>
  <c r="AN84" i="2"/>
  <c r="AN169" i="2" s="1"/>
  <c r="AM84" i="2"/>
  <c r="AM169" i="2" s="1"/>
  <c r="AL84" i="2"/>
  <c r="AL169" i="2" s="1"/>
  <c r="AK84" i="2"/>
  <c r="AK169" i="2" s="1"/>
  <c r="AJ84" i="2"/>
  <c r="AJ169" i="2" s="1"/>
  <c r="AI84" i="2"/>
  <c r="AI169" i="2" s="1"/>
  <c r="AH84" i="2"/>
  <c r="AH169" i="2" s="1"/>
  <c r="AG84" i="2"/>
  <c r="AG169" i="2" s="1"/>
  <c r="AF84" i="2"/>
  <c r="AF169" i="2" s="1"/>
  <c r="AW83" i="2"/>
  <c r="AW168" i="2" s="1"/>
  <c r="G47" i="3" s="1"/>
  <c r="J47" i="3" s="1"/>
  <c r="AV83" i="2"/>
  <c r="AV168" i="2" s="1"/>
  <c r="G46" i="3" s="1"/>
  <c r="J46" i="3" s="1"/>
  <c r="AU83" i="2"/>
  <c r="AU168" i="2" s="1"/>
  <c r="G45" i="3" s="1"/>
  <c r="J45" i="3" s="1"/>
  <c r="AT83" i="2"/>
  <c r="AT168" i="2" s="1"/>
  <c r="G44" i="3" s="1"/>
  <c r="J44" i="3" s="1"/>
  <c r="AS83" i="2"/>
  <c r="AS168" i="2" s="1"/>
  <c r="G43" i="3" s="1"/>
  <c r="J43" i="3" s="1"/>
  <c r="AR83" i="2"/>
  <c r="AR168" i="2" s="1"/>
  <c r="G42" i="3" s="1"/>
  <c r="J42" i="3" s="1"/>
  <c r="AQ83" i="2"/>
  <c r="AQ168" i="2" s="1"/>
  <c r="G41" i="3" s="1"/>
  <c r="J41" i="3" s="1"/>
  <c r="AP83" i="2"/>
  <c r="AP168" i="2" s="1"/>
  <c r="G40" i="3" s="1"/>
  <c r="J40" i="3" s="1"/>
  <c r="AO83" i="2"/>
  <c r="AO168" i="2" s="1"/>
  <c r="G39" i="3" s="1"/>
  <c r="J39" i="3" s="1"/>
  <c r="AN83" i="2"/>
  <c r="AN168" i="2" s="1"/>
  <c r="G38" i="3" s="1"/>
  <c r="J38" i="3" s="1"/>
  <c r="AM83" i="2"/>
  <c r="AM168" i="2" s="1"/>
  <c r="G37" i="3" s="1"/>
  <c r="J37" i="3" s="1"/>
  <c r="AL83" i="2"/>
  <c r="AL168" i="2" s="1"/>
  <c r="G36" i="3" s="1"/>
  <c r="J36" i="3" s="1"/>
  <c r="AK83" i="2"/>
  <c r="AK168" i="2" s="1"/>
  <c r="G35" i="3" s="1"/>
  <c r="J35" i="3" s="1"/>
  <c r="AJ83" i="2"/>
  <c r="AJ168" i="2" s="1"/>
  <c r="G34" i="3" s="1"/>
  <c r="J34" i="3" s="1"/>
  <c r="AI83" i="2"/>
  <c r="AI168" i="2" s="1"/>
  <c r="G33" i="3" s="1"/>
  <c r="J33" i="3" s="1"/>
  <c r="AH83" i="2"/>
  <c r="AH168" i="2" s="1"/>
  <c r="G32" i="3" s="1"/>
  <c r="J32" i="3" s="1"/>
  <c r="AG83" i="2"/>
  <c r="AG168" i="2" s="1"/>
  <c r="G31" i="3" s="1"/>
  <c r="J31" i="3" s="1"/>
  <c r="AF83" i="2"/>
  <c r="AF168" i="2" s="1"/>
  <c r="G30" i="3" s="1"/>
  <c r="J30" i="3" s="1"/>
  <c r="J83" i="2"/>
  <c r="K83" i="2"/>
  <c r="L83" i="2"/>
  <c r="M83" i="2"/>
  <c r="N83" i="2"/>
  <c r="O83" i="2"/>
  <c r="O168" i="2" s="1"/>
  <c r="P83" i="2"/>
  <c r="P168" i="2" s="1"/>
  <c r="Q83" i="2"/>
  <c r="R83" i="2"/>
  <c r="S83" i="2"/>
  <c r="T83" i="2"/>
  <c r="T168" i="2" s="1"/>
  <c r="U83" i="2"/>
  <c r="V83" i="2"/>
  <c r="V168" i="2" s="1"/>
  <c r="W83" i="2"/>
  <c r="X83" i="2"/>
  <c r="X168" i="2" s="1"/>
  <c r="Y83" i="2"/>
  <c r="Z83" i="2"/>
  <c r="AA83" i="2"/>
  <c r="AB83" i="2"/>
  <c r="AC83" i="2"/>
  <c r="AC168" i="2" s="1"/>
  <c r="J84" i="2"/>
  <c r="K84" i="2"/>
  <c r="L84" i="2"/>
  <c r="L169" i="2" s="1"/>
  <c r="M84" i="2"/>
  <c r="M169" i="2" s="1"/>
  <c r="N84" i="2"/>
  <c r="N169" i="2" s="1"/>
  <c r="O84" i="2"/>
  <c r="O169" i="2" s="1"/>
  <c r="P84" i="2"/>
  <c r="P169" i="2" s="1"/>
  <c r="Q84" i="2"/>
  <c r="Q169" i="2" s="1"/>
  <c r="R84" i="2"/>
  <c r="R169" i="2" s="1"/>
  <c r="S84" i="2"/>
  <c r="S169" i="2" s="1"/>
  <c r="T84" i="2"/>
  <c r="T169" i="2" s="1"/>
  <c r="U84" i="2"/>
  <c r="U169" i="2" s="1"/>
  <c r="V84" i="2"/>
  <c r="V169" i="2" s="1"/>
  <c r="W84" i="2"/>
  <c r="W169" i="2" s="1"/>
  <c r="X84" i="2"/>
  <c r="X169" i="2" s="1"/>
  <c r="Y84" i="2"/>
  <c r="Y169" i="2" s="1"/>
  <c r="Z84" i="2"/>
  <c r="Z169" i="2" s="1"/>
  <c r="AA84" i="2"/>
  <c r="AA169" i="2" s="1"/>
  <c r="AB84" i="2"/>
  <c r="AB169" i="2" s="1"/>
  <c r="AC84" i="2"/>
  <c r="AC169" i="2" s="1"/>
  <c r="I8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<sst xmlns="http://schemas.openxmlformats.org/spreadsheetml/2006/main" count="550" uniqueCount="265">
  <si>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</si>
  <si>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</si>
  <si>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</si>
  <si>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</si>
  <si>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</si>
  <si>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</si>
  <si>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</si>
  <si>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</si>
  <si>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</si>
  <si>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</si>
  <si>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</si>
  <si>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</si>
  <si>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</si>
  <si>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</si>
  <si>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</si>
  <si>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</si>
  <si>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</si>
  <si>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</si>
  <si>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</si>
  <si>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</si>
  <si>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</si>
  <si>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</si>
  <si>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</si>
  <si>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</si>
  <si>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</si>
  <si>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</si>
  <si>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</si>
  <si>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</si>
  <si>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</si>
  <si>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</si>
  <si>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</si>
  <si>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</si>
  <si>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</si>
  <si>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</si>
  <si>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</si>
  <si>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</si>
  <si>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</si>
  <si>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</si>
  <si>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</si>
  <si>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</si>
  <si>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</si>
  <si>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</si>
  <si>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</si>
  <si>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</si>
  <si>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</si>
  <si>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</si>
  <si>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</si>
  <si>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</si>
  <si>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</si>
  <si>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</si>
  <si>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</si>
  <si>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</si>
  <si>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</si>
  <si>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</si>
  <si>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</si>
  <si>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</si>
  <si>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</si>
  <si>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</si>
  <si>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</si>
  <si>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</si>
  <si>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</si>
  <si>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</si>
  <si>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</si>
  <si>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</si>
  <si>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</si>
  <si>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</si>
  <si>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</si>
  <si>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</si>
  <si>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</si>
  <si>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</si>
  <si>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</si>
  <si>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</si>
  <si>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</si>
  <si>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</si>
  <si>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</si>
  <si>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</si>
  <si>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</t>
  </si>
  <si>
    <t xml:space="preserve">Yarra Ranges </t>
  </si>
  <si>
    <t xml:space="preserve">Yarriambiack </t>
  </si>
  <si>
    <t>Amphetamines</t>
  </si>
  <si>
    <t>Analgesics</t>
  </si>
  <si>
    <t>Antidepressants</t>
  </si>
  <si>
    <t>Antipsychotics</t>
  </si>
  <si>
    <t>Benzodiazepines</t>
  </si>
  <si>
    <t>Cannabis</t>
  </si>
  <si>
    <t>GHB</t>
  </si>
  <si>
    <t>Hallucinogens</t>
  </si>
  <si>
    <t>Heroin</t>
  </si>
  <si>
    <t>Inhalants</t>
  </si>
  <si>
    <t>Opiods</t>
  </si>
  <si>
    <t>Other sedatives</t>
  </si>
  <si>
    <t>Other stimulants</t>
  </si>
  <si>
    <t>Pharmacotherapy</t>
  </si>
  <si>
    <t>Hospital Admissions 2022</t>
  </si>
  <si>
    <t>All drugs</t>
  </si>
  <si>
    <t>Alcohol</t>
  </si>
  <si>
    <t>Alcohol with or without other substances</t>
  </si>
  <si>
    <t>Alcohol only</t>
  </si>
  <si>
    <t>Crystal Meth</t>
  </si>
  <si>
    <t>Antipsychotcs</t>
  </si>
  <si>
    <t>Heroin any</t>
  </si>
  <si>
    <t>Heroin overdose</t>
  </si>
  <si>
    <t>Iillicts</t>
  </si>
  <si>
    <t>Pharmeceuticals</t>
  </si>
  <si>
    <t>Ambulance attendances, 2023</t>
  </si>
  <si>
    <t>Amphetamine</t>
  </si>
  <si>
    <t>Benzodiazzepines</t>
  </si>
  <si>
    <t>Illicit drugs</t>
  </si>
  <si>
    <t>Opioids</t>
  </si>
  <si>
    <t>Pharmaceuticals</t>
  </si>
  <si>
    <t>Serious Vehicle accidents during high alcohol consumption hours 2021</t>
  </si>
  <si>
    <t>Assaults in high alcohol hours</t>
  </si>
  <si>
    <t>Assaults in low alcohol houurs</t>
  </si>
  <si>
    <t>High: 	Fridays or Saturdays 8pm-6am</t>
  </si>
  <si>
    <t>Low: All days 6am – 8pm</t>
  </si>
  <si>
    <t>incidents of family violence attributed to definite or possible alcohol consumption 2021</t>
  </si>
  <si>
    <t>Incidents of Assault during highh and low alcohol hours 2021</t>
  </si>
  <si>
    <t>Metro</t>
  </si>
  <si>
    <t>Victoria</t>
  </si>
  <si>
    <t>Ambulance attendances, 2023, per 100,000 population</t>
  </si>
  <si>
    <t>Hospital Admissions 2022, per 100,000 population</t>
  </si>
  <si>
    <t>Serious Vehicle accidents during high alcohol consumption hours 2021, per 100,000 pop</t>
  </si>
  <si>
    <t>Rate of deaths for alcohol-related events per 100,000 population, 2021</t>
  </si>
  <si>
    <t>Incidents of Assault during highh and low alcohol hours 2021 per 100,000 pop.</t>
  </si>
  <si>
    <t>incidents of family violence attributed to definite or possible alcohol consumption 2021 per 100,000</t>
  </si>
  <si>
    <t>Other Sedatives</t>
  </si>
  <si>
    <t>Other Stimulants</t>
  </si>
  <si>
    <r>
      <rPr>
        <sz val="16"/>
        <color rgb="FFFFFF00"/>
        <rFont val="Garamond"/>
        <family val="1"/>
      </rPr>
      <t>ALCOHOL AND DRUG-RELATED HARMS</t>
    </r>
    <r>
      <rPr>
        <sz val="12"/>
        <color rgb="FFFFFF00"/>
        <rFont val="Aptos Narrow"/>
        <family val="2"/>
        <scheme val="minor"/>
      </rPr>
      <t xml:space="preserve">
</t>
    </r>
    <r>
      <rPr>
        <sz val="9"/>
        <color rgb="FFFFFF00"/>
        <rFont val="Aptos Narrow"/>
        <family val="2"/>
        <scheme val="minor"/>
      </rPr>
      <t>by drug category and municipality: latest available years</t>
    </r>
    <r>
      <rPr>
        <sz val="12"/>
        <color rgb="FFFFFF00"/>
        <rFont val="Aptos Narrow"/>
        <family val="1"/>
        <scheme val="minor"/>
      </rPr>
      <t xml:space="preserve">
</t>
    </r>
    <r>
      <rPr>
        <sz val="9"/>
        <color rgb="FFFFFF00"/>
        <rFont val="Aptos Narrow"/>
        <family val="2"/>
        <scheme val="minor"/>
      </rPr>
      <t>(from Turning Point, accessed a: https://aodstats.org.au/)</t>
    </r>
  </si>
  <si>
    <t>Municipal comparison</t>
  </si>
  <si>
    <t>Alpine</t>
  </si>
  <si>
    <r>
      <t xml:space="preserve">Alcohol only </t>
    </r>
    <r>
      <rPr>
        <sz val="7"/>
        <color theme="1"/>
        <rFont val="Aptos Narrow"/>
        <family val="2"/>
        <scheme val="minor"/>
      </rPr>
      <t>(Intoxication)</t>
    </r>
  </si>
  <si>
    <t>Ararat</t>
  </si>
  <si>
    <r>
      <t>Amphetamines</t>
    </r>
    <r>
      <rPr>
        <sz val="7"/>
        <color theme="1"/>
        <rFont val="Aptos Narrow"/>
        <family val="2"/>
        <scheme val="minor"/>
      </rPr>
      <t xml:space="preserve"> (Any)</t>
    </r>
  </si>
  <si>
    <t>Ballarat</t>
  </si>
  <si>
    <r>
      <t>Amphetamines</t>
    </r>
    <r>
      <rPr>
        <sz val="7"/>
        <color theme="1"/>
        <rFont val="Aptos Narrow"/>
        <family val="2"/>
        <scheme val="minor"/>
      </rPr>
      <t xml:space="preserve"> (Crystal)</t>
    </r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</si>
  <si>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</si>
  <si>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</si>
  <si>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</si>
  <si>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</si>
  <si>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</si>
  <si>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</si>
  <si>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</si>
  <si>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</si>
  <si>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r>
      <t xml:space="preserve">Heroin </t>
    </r>
    <r>
      <rPr>
        <sz val="7"/>
        <color theme="1"/>
        <rFont val="Aptos Narrow"/>
        <family val="2"/>
        <scheme val="minor"/>
      </rPr>
      <t>(Any)</t>
    </r>
  </si>
  <si>
    <t>Campaspe</t>
  </si>
  <si>
    <r>
      <t xml:space="preserve">Heroin Overdose </t>
    </r>
    <r>
      <rPr>
        <sz val="7"/>
        <color theme="1"/>
        <rFont val="Aptos Narrow"/>
        <family val="2"/>
        <scheme val="minor"/>
      </rPr>
      <t>(Responded to Naloxone)</t>
    </r>
  </si>
  <si>
    <t>Cardinia</t>
  </si>
  <si>
    <r>
      <t xml:space="preserve">Illicit Drugs </t>
    </r>
    <r>
      <rPr>
        <sz val="7"/>
        <color theme="1"/>
        <rFont val="Aptos Narrow"/>
        <family val="2"/>
        <scheme val="minor"/>
      </rPr>
      <t>(Any)</t>
    </r>
  </si>
  <si>
    <t>Casey</t>
  </si>
  <si>
    <t>Central Goldfields</t>
  </si>
  <si>
    <t>Colac-Otway</t>
  </si>
  <si>
    <t>Corangamite</t>
  </si>
  <si>
    <t>Darebin</t>
  </si>
  <si>
    <r>
      <t xml:space="preserve">Pharmaceutical Drugs </t>
    </r>
    <r>
      <rPr>
        <sz val="7"/>
        <color theme="1"/>
        <rFont val="Aptos Narrow"/>
        <family val="2"/>
        <scheme val="minor"/>
      </rPr>
      <t>(Any)</t>
    </r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</si>
  <si>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</si>
  <si>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</si>
  <si>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</si>
  <si>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</si>
  <si>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</si>
  <si>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</si>
  <si>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</si>
  <si>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</si>
  <si>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</si>
  <si>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</si>
  <si>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</si>
  <si>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</si>
  <si>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</si>
  <si>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</si>
  <si>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</si>
  <si>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</si>
  <si>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</si>
  <si>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</si>
  <si>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</si>
  <si>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ROAD ACCIDENTS</t>
  </si>
  <si>
    <t>Loddon</t>
  </si>
  <si>
    <t>Macedon Ranges</t>
  </si>
  <si>
    <t>FAMILY VIOLENCE</t>
  </si>
  <si>
    <t>Manningham</t>
  </si>
  <si>
    <t>Mansfield</t>
  </si>
  <si>
    <t>DEATHS</t>
  </si>
  <si>
    <t>Maribyrnong</t>
  </si>
  <si>
    <t>Rate of deaths connected to alcohol consumption, per 100,000 population, 2021</t>
  </si>
  <si>
    <t>Maroondah</t>
  </si>
  <si>
    <t>ASSAULTS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</si>
  <si>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</si>
  <si>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</si>
  <si>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</si>
  <si>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</si>
  <si>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</si>
  <si>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</si>
  <si>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</si>
  <si>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</si>
  <si>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</si>
  <si>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</si>
  <si>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</si>
  <si>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</si>
  <si>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</si>
  <si>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</si>
  <si>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</si>
  <si>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</si>
  <si>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</si>
  <si>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</si>
  <si>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</si>
  <si>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</si>
  <si>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</si>
  <si>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</si>
  <si>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</si>
  <si>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</si>
  <si>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</si>
  <si>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</si>
  <si>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</si>
  <si>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</si>
  <si>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</si>
  <si>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</si>
  <si>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</si>
  <si>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</si>
  <si>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</si>
  <si>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</si>
  <si>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</si>
  <si>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</si>
  <si>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Road Accidents (during high-alcohol hours) per 1,000 pop, 2021, by Municipality</t>
  </si>
  <si>
    <t>Rate of FV incidents associated with definite or likely alcohol consumption 2021, per 100,000 pop.</t>
  </si>
  <si>
    <t>Rate of Assaults during high alcohol hours (per 100,000 pop.), 2021</t>
  </si>
  <si>
    <r>
      <rPr>
        <b/>
        <sz val="10"/>
        <color rgb="FFFFFF00"/>
        <rFont val="Aptos Narrow"/>
        <family val="2"/>
        <scheme val="minor"/>
      </rPr>
      <t>AMBULANCE ATTENDANCE</t>
    </r>
    <r>
      <rPr>
        <sz val="8"/>
        <color rgb="FFFFFF00"/>
        <rFont val="Aptos Narrow"/>
        <family val="2"/>
        <scheme val="minor"/>
      </rPr>
      <t xml:space="preserve">
per 100,000 pop, 2023</t>
    </r>
  </si>
  <si>
    <r>
      <rPr>
        <b/>
        <sz val="10"/>
        <color rgb="FFFFFF00"/>
        <rFont val="Aptos Narrow"/>
        <family val="2"/>
        <scheme val="minor"/>
      </rPr>
      <t>HOSPITAL ADMISSION</t>
    </r>
    <r>
      <rPr>
        <sz val="8"/>
        <color rgb="FFFFFF00"/>
        <rFont val="Aptos Narrow"/>
        <family val="2"/>
        <scheme val="minor"/>
      </rPr>
      <t xml:space="preserve">
per 100,000 pop, 2022</t>
    </r>
  </si>
  <si>
    <r>
      <t xml:space="preserve">Alcohol Intoxication </t>
    </r>
    <r>
      <rPr>
        <sz val="7"/>
        <color theme="1"/>
        <rFont val="Aptos Narrow"/>
        <family val="2"/>
        <scheme val="minor"/>
      </rPr>
      <t>(w/wo other Substance)</t>
    </r>
  </si>
  <si>
    <t>Ambulance attendance: All drugs</t>
  </si>
  <si>
    <t>Ambulance attendance: Alcohol Intoxication (w/wo other Substance)</t>
  </si>
  <si>
    <t>Ambulance attendance: Alcohol only (Intoxication)</t>
  </si>
  <si>
    <t>Ambulance attendance: Amphetamines (Any)</t>
  </si>
  <si>
    <t>Ambulance attendance: Amphetamines (Crystal)</t>
  </si>
  <si>
    <t>Ambulance attendance: Analgesics</t>
  </si>
  <si>
    <t>Ambulance attendance: Antidepressants</t>
  </si>
  <si>
    <t>Ambulance attendance: Antipsychotics</t>
  </si>
  <si>
    <t>Ambulance attendance: Benzodiazepines</t>
  </si>
  <si>
    <t>Ambulance attendance: Cannabis</t>
  </si>
  <si>
    <t>Ambulance attendance: GHB</t>
  </si>
  <si>
    <t>Ambulance attendance: Hallucinogens</t>
  </si>
  <si>
    <t>Ambulance attendance: Heroin (Any)</t>
  </si>
  <si>
    <t>Ambulance attendance: Heroin Overdose (Responded to Naloxone)</t>
  </si>
  <si>
    <t>Ambulance attendance: Illicit Drugs (Any)</t>
  </si>
  <si>
    <t>Ambulance attendance: Inhalants</t>
  </si>
  <si>
    <t>Ambulance attendance: Opioids</t>
  </si>
  <si>
    <t>Ambulance attendance: Other Sedatives</t>
  </si>
  <si>
    <t>Ambulance attendance: Other Stimulants</t>
  </si>
  <si>
    <t>Ambulance attendance: Pharmaceutical Drugs (Any)</t>
  </si>
  <si>
    <t>Ambulance attendance: Pharmacotherapy</t>
  </si>
  <si>
    <t>Hospital admission: All drugs</t>
  </si>
  <si>
    <t>Hospital admission: Alcohol</t>
  </si>
  <si>
    <t>Hospital admission: Amphetamine</t>
  </si>
  <si>
    <t>Hospital admission: Analgesics</t>
  </si>
  <si>
    <t>Hospital admission: Antidepressants</t>
  </si>
  <si>
    <t>Hospital admission: Antipsychotics</t>
  </si>
  <si>
    <t>Hospital admission: Benzodiazzepines</t>
  </si>
  <si>
    <t>Hospital admission: Cannabis</t>
  </si>
  <si>
    <t>Hospital admission: GHB</t>
  </si>
  <si>
    <t>Hospital admission: Hallucinogens</t>
  </si>
  <si>
    <t>Hospital admission: Heroin</t>
  </si>
  <si>
    <t>Hospital admission: Illicit drugs</t>
  </si>
  <si>
    <t>Hospital admission: Inhalants</t>
  </si>
  <si>
    <t>Hospital admission: Opioids</t>
  </si>
  <si>
    <t>Hospital admission: Other sedatives</t>
  </si>
  <si>
    <t>Hospital admission: Other stimulants</t>
  </si>
  <si>
    <t>Hospital admission: Pharmaceuticals</t>
  </si>
  <si>
    <t>Hospital admission: Pharmacotherapy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</si>
</sst>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Times New Roman"/>
      <family val="1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name val="Times New Roman"/>
      <family val="1"/>
    </font>
    <font>
      <sz val="7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rial"/>
      <family val="2"/>
    </font>
    <font>
      <sz val="6"/>
      <color theme="0"/>
      <name val="Aptos Narrow"/>
      <family val="2"/>
      <scheme val="minor"/>
    </font>
    <font>
      <sz val="12"/>
      <color rgb="FFFFFF00"/>
      <name val="Aptos Narrow"/>
      <family val="1"/>
      <scheme val="minor"/>
    </font>
    <font>
      <sz val="16"/>
      <color rgb="FFFFFF00"/>
      <name val="Garamond"/>
      <family val="1"/>
    </font>
    <font>
      <sz val="12"/>
      <color rgb="FFFFFF00"/>
      <name val="Aptos Narrow"/>
      <family val="2"/>
      <scheme val="minor"/>
    </font>
    <font>
      <sz val="9"/>
      <color rgb="FFFFFF00"/>
      <name val="Aptos Narrow"/>
      <family val="2"/>
      <scheme val="minor"/>
    </font>
    <font>
      <b/>
      <sz val="14"/>
      <color rgb="FF80000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7"/>
      <color theme="0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8"/>
      <color rgb="FFFFFF00"/>
      <name val="Aptos Narrow"/>
      <family val="2"/>
      <scheme val="minor"/>
    </font>
    <font>
      <b/>
      <sz val="10"/>
      <color rgb="FFFFFF0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9" fillId="0" borderId="0"/>
  </cellStyleXfs>
  <cellXfs count="51">
    <xf numFmtId="0" fontId="0" fillId="0" borderId="0" xfId="0"/>
    <xf numFmtId="3" fontId="2" fillId="2" borderId="1" xfId="0" applyNumberFormat="1" applyFont="1" applyFill="1" applyBorder="1" applyAlignment="1" applyProtection="1">
      <alignment vertical="center"/>
      <protection hidden="1"/>
    </xf>
    <xf numFmtId="0" fontId="3" fillId="0" borderId="0" xfId="0" applyFont="1"/>
    <xf numFmtId="3" fontId="5" fillId="2" borderId="1" xfId="0" applyNumberFormat="1" applyFont="1" applyFill="1" applyBorder="1" applyAlignment="1" applyProtection="1">
      <alignment vertical="center"/>
      <protection hidden="1"/>
    </xf>
    <xf numFmtId="0" fontId="4" fillId="0" borderId="0" xfId="0" applyFont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3" fontId="2" fillId="2" borderId="0" xfId="0" applyNumberFormat="1" applyFont="1" applyFill="1" applyAlignment="1" applyProtection="1">
      <alignment vertical="center"/>
      <protection hidden="1"/>
    </xf>
    <xf numFmtId="3" fontId="3" fillId="0" borderId="1" xfId="0" applyNumberFormat="1" applyFont="1" applyBorder="1"/>
    <xf numFmtId="0" fontId="6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3" fontId="4" fillId="0" borderId="0" xfId="0" applyNumberFormat="1" applyFont="1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3" fontId="10" fillId="0" borderId="0" xfId="0" applyNumberFormat="1" applyFont="1" applyProtection="1">
      <protection locked="0"/>
    </xf>
    <xf numFmtId="3" fontId="4" fillId="3" borderId="1" xfId="0" applyNumberFormat="1" applyFont="1" applyFill="1" applyBorder="1"/>
    <xf numFmtId="3" fontId="4" fillId="0" borderId="1" xfId="0" applyNumberFormat="1" applyFont="1" applyBorder="1"/>
    <xf numFmtId="0" fontId="11" fillId="0" borderId="0" xfId="1" applyFont="1" applyAlignment="1" applyProtection="1">
      <alignment vertical="center"/>
      <protection hidden="1"/>
    </xf>
    <xf numFmtId="0" fontId="9" fillId="0" borderId="0" xfId="1" applyAlignment="1" applyProtection="1">
      <alignment vertical="center"/>
      <protection hidden="1"/>
    </xf>
    <xf numFmtId="2" fontId="9" fillId="0" borderId="0" xfId="1" applyNumberFormat="1" applyAlignment="1" applyProtection="1">
      <alignment horizontal="left" vertical="center" indent="1"/>
      <protection hidden="1"/>
    </xf>
    <xf numFmtId="0" fontId="4" fillId="0" borderId="0" xfId="1" applyFont="1" applyAlignment="1" applyProtection="1">
      <alignment horizontal="center" vertical="center"/>
      <protection locked="0" hidden="1"/>
    </xf>
    <xf numFmtId="0" fontId="11" fillId="0" borderId="0" xfId="1" applyFont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center" vertical="center" wrapText="1"/>
      <protection hidden="1"/>
    </xf>
    <xf numFmtId="0" fontId="17" fillId="0" borderId="0" xfId="1" applyFont="1" applyAlignment="1" applyProtection="1">
      <alignment vertical="center"/>
      <protection hidden="1"/>
    </xf>
    <xf numFmtId="164" fontId="4" fillId="0" borderId="0" xfId="1" applyNumberFormat="1" applyFont="1" applyAlignment="1" applyProtection="1">
      <alignment horizontal="center" vertical="center"/>
      <protection hidden="1"/>
    </xf>
    <xf numFmtId="3" fontId="4" fillId="3" borderId="1" xfId="1" applyNumberFormat="1" applyFont="1" applyFill="1" applyBorder="1" applyAlignment="1" applyProtection="1">
      <alignment horizontal="center" vertical="center"/>
      <protection hidden="1"/>
    </xf>
    <xf numFmtId="0" fontId="18" fillId="0" borderId="0" xfId="1" applyFont="1" applyAlignment="1" applyProtection="1">
      <alignment vertical="center"/>
      <protection hidden="1"/>
    </xf>
    <xf numFmtId="0" fontId="19" fillId="0" borderId="0" xfId="1" applyFont="1"/>
    <xf numFmtId="164" fontId="20" fillId="0" borderId="0" xfId="1" applyNumberFormat="1" applyFont="1" applyAlignment="1" applyProtection="1">
      <alignment horizontal="center" vertical="center"/>
      <protection hidden="1"/>
    </xf>
    <xf numFmtId="0" fontId="20" fillId="0" borderId="0" xfId="1" applyFont="1" applyAlignment="1" applyProtection="1">
      <alignment horizontal="center" vertical="center"/>
      <protection hidden="1"/>
    </xf>
    <xf numFmtId="0" fontId="20" fillId="0" borderId="0" xfId="1" applyFont="1" applyAlignment="1" applyProtection="1">
      <alignment vertical="center"/>
      <protection hidden="1"/>
    </xf>
    <xf numFmtId="2" fontId="3" fillId="0" borderId="1" xfId="1" applyNumberFormat="1" applyFont="1" applyBorder="1" applyAlignment="1" applyProtection="1">
      <alignment horizontal="left" vertical="center" indent="1"/>
      <protection hidden="1"/>
    </xf>
    <xf numFmtId="164" fontId="4" fillId="0" borderId="1" xfId="1" applyNumberFormat="1" applyFont="1" applyBorder="1" applyAlignment="1" applyProtection="1">
      <alignment horizontal="center" vertical="center"/>
      <protection hidden="1"/>
    </xf>
    <xf numFmtId="3" fontId="4" fillId="0" borderId="0" xfId="1" applyNumberFormat="1" applyFont="1" applyAlignment="1" applyProtection="1">
      <alignment horizontal="center" vertical="center"/>
      <protection hidden="1"/>
    </xf>
    <xf numFmtId="2" fontId="4" fillId="0" borderId="1" xfId="1" applyNumberFormat="1" applyFont="1" applyBorder="1" applyAlignment="1" applyProtection="1">
      <alignment horizontal="left" vertical="center" wrapText="1" indent="1"/>
      <protection hidden="1"/>
    </xf>
    <xf numFmtId="3" fontId="9" fillId="0" borderId="0" xfId="1" applyNumberFormat="1" applyAlignment="1" applyProtection="1">
      <alignment vertical="center"/>
      <protection hidden="1"/>
    </xf>
    <xf numFmtId="0" fontId="4" fillId="0" borderId="0" xfId="1" applyFont="1" applyAlignment="1" applyProtection="1">
      <alignment vertical="center"/>
      <protection hidden="1"/>
    </xf>
    <xf numFmtId="2" fontId="21" fillId="5" borderId="0" xfId="1" applyNumberFormat="1" applyFont="1" applyFill="1" applyAlignment="1" applyProtection="1">
      <alignment horizontal="left" vertical="center" wrapText="1" indent="1"/>
      <protection hidden="1"/>
    </xf>
    <xf numFmtId="2" fontId="22" fillId="5" borderId="0" xfId="1" applyNumberFormat="1" applyFont="1" applyFill="1" applyAlignment="1" applyProtection="1">
      <alignment horizontal="left" vertical="center" indent="1"/>
      <protection hidden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2" fontId="3" fillId="6" borderId="1" xfId="1" applyNumberFormat="1" applyFont="1" applyFill="1" applyBorder="1" applyAlignment="1" applyProtection="1">
      <alignment horizontal="left" vertical="center" indent="1"/>
      <protection hidden="1"/>
    </xf>
    <xf numFmtId="164" fontId="4" fillId="6" borderId="1" xfId="1" applyNumberFormat="1" applyFont="1" applyFill="1" applyBorder="1" applyAlignment="1" applyProtection="1">
      <alignment horizontal="center" vertical="center"/>
      <protection hidden="1"/>
    </xf>
    <xf numFmtId="0" fontId="23" fillId="0" borderId="0" xfId="1" applyFont="1" applyAlignment="1" applyProtection="1">
      <alignment horizontal="center" vertical="center"/>
      <protection hidden="1"/>
    </xf>
    <xf numFmtId="2" fontId="19" fillId="0" borderId="0" xfId="1" applyNumberFormat="1" applyFont="1" applyAlignment="1" applyProtection="1">
      <alignment horizontal="left" vertical="center" indent="1"/>
      <protection hidden="1"/>
    </xf>
    <xf numFmtId="2" fontId="20" fillId="0" borderId="0" xfId="1" applyNumberFormat="1" applyFont="1" applyAlignment="1" applyProtection="1">
      <alignment horizontal="left" vertical="center" indent="1"/>
      <protection hidden="1"/>
    </xf>
    <xf numFmtId="2" fontId="20" fillId="0" borderId="0" xfId="1" applyNumberFormat="1" applyFont="1" applyAlignment="1" applyProtection="1">
      <alignment horizontal="left" vertical="center" wrapText="1" indent="1"/>
      <protection hidden="1"/>
    </xf>
    <xf numFmtId="2" fontId="12" fillId="4" borderId="0" xfId="1" applyNumberFormat="1" applyFont="1" applyFill="1" applyAlignment="1" applyProtection="1">
      <alignment horizontal="center" vertical="center" wrapText="1"/>
      <protection hidden="1"/>
    </xf>
    <xf numFmtId="0" fontId="16" fillId="0" borderId="0" xfId="1" applyFont="1" applyAlignment="1" applyProtection="1">
      <alignment horizontal="center"/>
      <protection hidden="1"/>
    </xf>
  </cellXfs>
  <cellStyles count="2">
    <cellStyle name="Normal" xfId="0" builtinId="0"/>
    <cellStyle name="Normal 2" xfId="1" xr:uid="{8D3C652C-42F3-4EA8-A695-FF8AF48DF9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externalLink" Target="externalLinks/externalLink1.xml" Id="rId3" /><Relationship Type="http://schemas.openxmlformats.org/officeDocument/2006/relationships/sheetMetadata" Target="metadata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56fc9eaf658d4a22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Front!$Q$8:$Q$86</c:f>
              <c:strCache>
                <c:ptCount val="79"/>
                <c:pt idx="0">
                  <c:v>Melbourne</c:v>
                </c:pt>
                <c:pt idx="1">
                  <c:v>Port Phillip</c:v>
                </c:pt>
                <c:pt idx="2">
                  <c:v>Yarra</c:v>
                </c:pt>
                <c:pt idx="3">
                  <c:v>Frankston</c:v>
                </c:pt>
                <c:pt idx="4">
                  <c:v>Latrobe</c:v>
                </c:pt>
                <c:pt idx="5">
                  <c:v>Greater Dandenong</c:v>
                </c:pt>
                <c:pt idx="6">
                  <c:v>Maribyrnong</c:v>
                </c:pt>
                <c:pt idx="7">
                  <c:v>Benalla</c:v>
                </c:pt>
                <c:pt idx="8">
                  <c:v>Stonnington</c:v>
                </c:pt>
                <c:pt idx="9">
                  <c:v>Greater Geelong</c:v>
                </c:pt>
                <c:pt idx="10">
                  <c:v>Ararat</c:v>
                </c:pt>
                <c:pt idx="11">
                  <c:v>Wangaratta</c:v>
                </c:pt>
                <c:pt idx="12">
                  <c:v>Darebin</c:v>
                </c:pt>
                <c:pt idx="13">
                  <c:v>Greater Shepparton</c:v>
                </c:pt>
                <c:pt idx="14">
                  <c:v>East Gippsland</c:v>
                </c:pt>
                <c:pt idx="15">
                  <c:v>Wellington</c:v>
                </c:pt>
                <c:pt idx="16">
                  <c:v>Wodonga</c:v>
                </c:pt>
                <c:pt idx="17">
                  <c:v>Northern Grampians</c:v>
                </c:pt>
                <c:pt idx="18">
                  <c:v>Campaspe</c:v>
                </c:pt>
                <c:pt idx="19">
                  <c:v>Greater Bendigo</c:v>
                </c:pt>
                <c:pt idx="20">
                  <c:v>Mildura</c:v>
                </c:pt>
                <c:pt idx="21">
                  <c:v>Warrnambool</c:v>
                </c:pt>
                <c:pt idx="22">
                  <c:v>Brimbank</c:v>
                </c:pt>
                <c:pt idx="23">
                  <c:v>Glenelg</c:v>
                </c:pt>
                <c:pt idx="24">
                  <c:v>Moreland</c:v>
                </c:pt>
                <c:pt idx="25">
                  <c:v>Ballarat</c:v>
                </c:pt>
                <c:pt idx="26">
                  <c:v>Bass Coast</c:v>
                </c:pt>
                <c:pt idx="27">
                  <c:v>Moorabool</c:v>
                </c:pt>
                <c:pt idx="28">
                  <c:v>Moira</c:v>
                </c:pt>
                <c:pt idx="29">
                  <c:v>Maroondah</c:v>
                </c:pt>
                <c:pt idx="30">
                  <c:v>Loddon</c:v>
                </c:pt>
                <c:pt idx="31">
                  <c:v>Central Goldfields</c:v>
                </c:pt>
                <c:pt idx="32">
                  <c:v>Melton</c:v>
                </c:pt>
                <c:pt idx="33">
                  <c:v>Mount Alexander</c:v>
                </c:pt>
                <c:pt idx="34">
                  <c:v>Hobsons Bay</c:v>
                </c:pt>
                <c:pt idx="35">
                  <c:v>Hume</c:v>
                </c:pt>
                <c:pt idx="36">
                  <c:v>Kingston</c:v>
                </c:pt>
                <c:pt idx="37">
                  <c:v>Mitchell</c:v>
                </c:pt>
                <c:pt idx="38">
                  <c:v>Banyule</c:v>
                </c:pt>
                <c:pt idx="39">
                  <c:v>Knox</c:v>
                </c:pt>
                <c:pt idx="40">
                  <c:v>Moonee Valley</c:v>
                </c:pt>
                <c:pt idx="41">
                  <c:v>Baw Baw</c:v>
                </c:pt>
                <c:pt idx="42">
                  <c:v>Corangamite</c:v>
                </c:pt>
                <c:pt idx="43">
                  <c:v>Whitehorse</c:v>
                </c:pt>
                <c:pt idx="44">
                  <c:v>Horsham</c:v>
                </c:pt>
                <c:pt idx="45">
                  <c:v>Casey</c:v>
                </c:pt>
                <c:pt idx="46">
                  <c:v>Mornington Peninsula</c:v>
                </c:pt>
                <c:pt idx="47">
                  <c:v>Cardinia</c:v>
                </c:pt>
                <c:pt idx="48">
                  <c:v>Whittlesea</c:v>
                </c:pt>
                <c:pt idx="49">
                  <c:v>Swan Hill</c:v>
                </c:pt>
                <c:pt idx="50">
                  <c:v>Yarra Ranges</c:v>
                </c:pt>
                <c:pt idx="51">
                  <c:v>Monash</c:v>
                </c:pt>
                <c:pt idx="52">
                  <c:v>Glen Eira</c:v>
                </c:pt>
                <c:pt idx="53">
                  <c:v>Southern Grampians</c:v>
                </c:pt>
                <c:pt idx="54">
                  <c:v>Hepburn</c:v>
                </c:pt>
                <c:pt idx="55">
                  <c:v>Wyndham</c:v>
                </c:pt>
                <c:pt idx="56">
                  <c:v>Hindmarsh</c:v>
                </c:pt>
                <c:pt idx="57">
                  <c:v>Colac-Otway</c:v>
                </c:pt>
                <c:pt idx="58">
                  <c:v>Bayside</c:v>
                </c:pt>
                <c:pt idx="59">
                  <c:v>Boroondara</c:v>
                </c:pt>
                <c:pt idx="60">
                  <c:v>Buloke</c:v>
                </c:pt>
                <c:pt idx="61">
                  <c:v>South Gippsland</c:v>
                </c:pt>
                <c:pt idx="62">
                  <c:v>Towong</c:v>
                </c:pt>
                <c:pt idx="63">
                  <c:v>Nillumbik</c:v>
                </c:pt>
                <c:pt idx="64">
                  <c:v>Yarriambiack</c:v>
                </c:pt>
                <c:pt idx="65">
                  <c:v>Moyne</c:v>
                </c:pt>
                <c:pt idx="66">
                  <c:v>Indigo</c:v>
                </c:pt>
                <c:pt idx="67">
                  <c:v>Manningham</c:v>
                </c:pt>
                <c:pt idx="68">
                  <c:v>Pyrenees</c:v>
                </c:pt>
                <c:pt idx="69">
                  <c:v>Surf Coast</c:v>
                </c:pt>
                <c:pt idx="70">
                  <c:v>Golden Plains</c:v>
                </c:pt>
                <c:pt idx="71">
                  <c:v>Gannawarra</c:v>
                </c:pt>
                <c:pt idx="72">
                  <c:v>Mansfield</c:v>
                </c:pt>
                <c:pt idx="73">
                  <c:v>Macedon Ranges</c:v>
                </c:pt>
                <c:pt idx="74">
                  <c:v>Strathbogie</c:v>
                </c:pt>
                <c:pt idx="75">
                  <c:v>Murrindindi</c:v>
                </c:pt>
                <c:pt idx="76">
                  <c:v>West Wimmera</c:v>
                </c:pt>
                <c:pt idx="77">
                  <c:v>Queenscliffe</c:v>
                </c:pt>
                <c:pt idx="78">
                  <c:v>Alpine</c:v>
                </c:pt>
              </c:strCache>
            </c:strRef>
          </c:cat>
          <c:val>
            <c:numRef>
              <c:f>Front!$R$8:$R$86</c:f>
              <c:numCache>
                <c:formatCode>#,##0.0</c:formatCode>
                <c:ptCount val="79"/>
                <c:pt idx="0">
                  <c:v>248.59636068457013</c:v>
                </c:pt>
                <c:pt idx="1">
                  <c:v>173.49221567821758</c:v>
                </c:pt>
                <c:pt idx="2">
                  <c:v>153.92824891224038</c:v>
                </c:pt>
                <c:pt idx="3">
                  <c:v>150.53281615392157</c:v>
                </c:pt>
                <c:pt idx="4">
                  <c:v>149.70442971568954</c:v>
                </c:pt>
                <c:pt idx="5">
                  <c:v>138.59040734590212</c:v>
                </c:pt>
                <c:pt idx="6">
                  <c:v>137.31174124365205</c:v>
                </c:pt>
                <c:pt idx="7">
                  <c:v>130.77293688485096</c:v>
                </c:pt>
                <c:pt idx="8">
                  <c:v>119.45928953159383</c:v>
                </c:pt>
                <c:pt idx="9">
                  <c:v>114.21135819581413</c:v>
                </c:pt>
                <c:pt idx="10">
                  <c:v>111.27278952323888</c:v>
                </c:pt>
                <c:pt idx="11">
                  <c:v>109.99266715552297</c:v>
                </c:pt>
                <c:pt idx="12">
                  <c:v>104.69993512458008</c:v>
                </c:pt>
                <c:pt idx="13">
                  <c:v>99.804729876328921</c:v>
                </c:pt>
                <c:pt idx="14">
                  <c:v>99.636023505967998</c:v>
                </c:pt>
                <c:pt idx="15">
                  <c:v>93.226953429884659</c:v>
                </c:pt>
                <c:pt idx="16">
                  <c:v>92.60095762941549</c:v>
                </c:pt>
                <c:pt idx="17">
                  <c:v>92.600387237983</c:v>
                </c:pt>
                <c:pt idx="18">
                  <c:v>91.386198073056732</c:v>
                </c:pt>
                <c:pt idx="19">
                  <c:v>89.390693703996007</c:v>
                </c:pt>
                <c:pt idx="20">
                  <c:v>88.612433540674843</c:v>
                </c:pt>
                <c:pt idx="21">
                  <c:v>86.334140975297302</c:v>
                </c:pt>
                <c:pt idx="22">
                  <c:v>85.69417381634922</c:v>
                </c:pt>
                <c:pt idx="23">
                  <c:v>84.906602736989313</c:v>
                </c:pt>
                <c:pt idx="24">
                  <c:v>83.322757045187416</c:v>
                </c:pt>
                <c:pt idx="25">
                  <c:v>82.954535835513013</c:v>
                </c:pt>
                <c:pt idx="26">
                  <c:v>81.911582297736899</c:v>
                </c:pt>
                <c:pt idx="27">
                  <c:v>81.858180701933904</c:v>
                </c:pt>
                <c:pt idx="28">
                  <c:v>81.234768480909821</c:v>
                </c:pt>
                <c:pt idx="29">
                  <c:v>80.04496142514094</c:v>
                </c:pt>
                <c:pt idx="30">
                  <c:v>77.449335226539304</c:v>
                </c:pt>
                <c:pt idx="31">
                  <c:v>73.67025195226168</c:v>
                </c:pt>
                <c:pt idx="32">
                  <c:v>68.423351288397143</c:v>
                </c:pt>
                <c:pt idx="33">
                  <c:v>68.040435458786945</c:v>
                </c:pt>
                <c:pt idx="34">
                  <c:v>67.208602701145736</c:v>
                </c:pt>
                <c:pt idx="35">
                  <c:v>66.98025604725153</c:v>
                </c:pt>
                <c:pt idx="36">
                  <c:v>65.964672253304343</c:v>
                </c:pt>
                <c:pt idx="37">
                  <c:v>63.287604936433183</c:v>
                </c:pt>
                <c:pt idx="38">
                  <c:v>62.499035508711287</c:v>
                </c:pt>
                <c:pt idx="39">
                  <c:v>62.435864149450445</c:v>
                </c:pt>
                <c:pt idx="40">
                  <c:v>61.666903847066081</c:v>
                </c:pt>
                <c:pt idx="41">
                  <c:v>59.36283886287184</c:v>
                </c:pt>
                <c:pt idx="42">
                  <c:v>56.433408577878097</c:v>
                </c:pt>
                <c:pt idx="43">
                  <c:v>55.419029439260186</c:v>
                </c:pt>
                <c:pt idx="44">
                  <c:v>54.147181885306424</c:v>
                </c:pt>
                <c:pt idx="45">
                  <c:v>53.046339037514983</c:v>
                </c:pt>
                <c:pt idx="46">
                  <c:v>52.865609746068856</c:v>
                </c:pt>
                <c:pt idx="47">
                  <c:v>51.984877126654062</c:v>
                </c:pt>
                <c:pt idx="48">
                  <c:v>48.565679980736974</c:v>
                </c:pt>
                <c:pt idx="49">
                  <c:v>47.143126532151612</c:v>
                </c:pt>
                <c:pt idx="50">
                  <c:v>46.630622455795432</c:v>
                </c:pt>
                <c:pt idx="51">
                  <c:v>42.739241501277263</c:v>
                </c:pt>
                <c:pt idx="52">
                  <c:v>42.719511339798643</c:v>
                </c:pt>
                <c:pt idx="53">
                  <c:v>42.501517911353972</c:v>
                </c:pt>
                <c:pt idx="54">
                  <c:v>41.991601679664065</c:v>
                </c:pt>
                <c:pt idx="55">
                  <c:v>40.421244912631487</c:v>
                </c:pt>
                <c:pt idx="56">
                  <c:v>35.977693829825512</c:v>
                </c:pt>
                <c:pt idx="57">
                  <c:v>35.9179275355812</c:v>
                </c:pt>
                <c:pt idx="58">
                  <c:v>35.484118459413843</c:v>
                </c:pt>
                <c:pt idx="59">
                  <c:v>33.803720701054786</c:v>
                </c:pt>
                <c:pt idx="60">
                  <c:v>33.11258278145695</c:v>
                </c:pt>
                <c:pt idx="61">
                  <c:v>32.443305323946404</c:v>
                </c:pt>
                <c:pt idx="62">
                  <c:v>32.035880185808104</c:v>
                </c:pt>
                <c:pt idx="63">
                  <c:v>31.613555892766819</c:v>
                </c:pt>
                <c:pt idx="64">
                  <c:v>31.303803412114572</c:v>
                </c:pt>
                <c:pt idx="65">
                  <c:v>28.392958546280521</c:v>
                </c:pt>
                <c:pt idx="66">
                  <c:v>28.309364737855283</c:v>
                </c:pt>
                <c:pt idx="67">
                  <c:v>26.251988202047652</c:v>
                </c:pt>
                <c:pt idx="68">
                  <c:v>25.687130747495505</c:v>
                </c:pt>
                <c:pt idx="69">
                  <c:v>25.450473378804848</c:v>
                </c:pt>
                <c:pt idx="70">
                  <c:v>19.366333565729335</c:v>
                </c:pt>
                <c:pt idx="71">
                  <c:v>19.193857965451055</c:v>
                </c:pt>
                <c:pt idx="72">
                  <c:v>18.964536317087045</c:v>
                </c:pt>
                <c:pt idx="73">
                  <c:v>18.89644746787604</c:v>
                </c:pt>
                <c:pt idx="74">
                  <c:v>17.274140611504578</c:v>
                </c:pt>
                <c:pt idx="75">
                  <c:v>12.918227619170651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5-473B-B9DD-D7C40DCB5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axId val="498250144"/>
        <c:axId val="494974336"/>
      </c:barChart>
      <c:catAx>
        <c:axId val="4982501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974336"/>
        <c:crosses val="autoZero"/>
        <c:auto val="1"/>
        <c:lblAlgn val="ctr"/>
        <c:lblOffset val="100"/>
        <c:noMultiLvlLbl val="0"/>
      </c:catAx>
      <c:valAx>
        <c:axId val="494974336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250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D$5" fmlaRange="Sheet2!$C$4:$C$84" sel="26" val="0"/>
</file>

<file path=xl/ctrlProps/ctrlProp2.xml><?xml version="1.0" encoding="utf-8"?>
<formControlPr xmlns="http://schemas.microsoft.com/office/spreadsheetml/2009/9/main" objectType="Drop" dropLines="45" dropStyle="combo" dx="39" fmlaLink="$G$5" fmlaRange="Sheet2!$C$4:$C$84" sel="80" val="36"/>
</file>

<file path=xl/ctrlProps/ctrlProp3.xml><?xml version="1.0" encoding="utf-8"?>
<formControlPr xmlns="http://schemas.microsoft.com/office/spreadsheetml/2009/9/main" objectType="Drop" dropLines="40" dropStyle="combo" dx="31" fmlaLink="$N$5" fmlaRange="$W$8:$W$50" sel="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196850</xdr:rowOff>
        </xdr:from>
        <xdr:to>
          <xdr:col>4</xdr:col>
          <xdr:colOff>603250</xdr:colOff>
          <xdr:row>5</xdr:row>
          <xdr:rowOff>19050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12700</xdr:colOff>
          <xdr:row>4</xdr:row>
          <xdr:rowOff>0</xdr:rowOff>
        </xdr:from>
        <xdr:to>
          <xdr:col>8</xdr:col>
          <xdr:colOff>6350</xdr:colOff>
          <xdr:row>5</xdr:row>
          <xdr:rowOff>19050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50800</xdr:colOff>
          <xdr:row>3</xdr:row>
          <xdr:rowOff>38100</xdr:rowOff>
        </xdr:from>
        <xdr:to>
          <xdr:col>16</xdr:col>
          <xdr:colOff>755650</xdr:colOff>
          <xdr:row>6</xdr:row>
          <xdr:rowOff>25400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8467</xdr:colOff>
      <xdr:row>6</xdr:row>
      <xdr:rowOff>29307</xdr:rowOff>
    </xdr:from>
    <xdr:to>
      <xdr:col>18</xdr:col>
      <xdr:colOff>87923</xdr:colOff>
      <xdr:row>86</xdr:row>
      <xdr:rowOff>164775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9B2928-8D6F-4A79-B80D-8854831C8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~%20Work\~%20Tables%202022\T102B.xlsx" TargetMode="External"/><Relationship Id="rId1" Type="http://schemas.openxmlformats.org/officeDocument/2006/relationships/externalLinkPath" Target="file:///\\sprsvr1.cgd.vic.gov.au\apps\CommunityContactList\~%20Tables%202022B\T102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mbulance"/>
      <sheetName val="Hospital"/>
      <sheetName val="Road Accidents"/>
      <sheetName val="Family Violence"/>
      <sheetName val="Deaths"/>
      <sheetName val="Assaults"/>
      <sheetName val="All"/>
      <sheetName val="Front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1</v>
          </cell>
          <cell r="C5" t="str">
            <v>Alpine</v>
          </cell>
        </row>
        <row r="6">
          <cell r="C6" t="str">
            <v>Ararat</v>
          </cell>
        </row>
        <row r="7">
          <cell r="C7" t="str">
            <v>Ballarat</v>
          </cell>
        </row>
        <row r="8">
          <cell r="C8" t="str">
            <v>Banyule</v>
          </cell>
        </row>
        <row r="9">
          <cell r="C9" t="str">
            <v>Bass Coast</v>
          </cell>
        </row>
        <row r="10">
          <cell r="C10" t="str">
            <v>Baw Baw</v>
          </cell>
        </row>
        <row r="11">
          <cell r="C11" t="str">
            <v>Bayside</v>
          </cell>
        </row>
        <row r="12">
          <cell r="C12" t="str">
            <v>Benalla</v>
          </cell>
        </row>
        <row r="13">
          <cell r="C13" t="str">
            <v>Boroondara</v>
          </cell>
        </row>
        <row r="14">
          <cell r="C14" t="str">
            <v>Brimbank</v>
          </cell>
        </row>
        <row r="15">
          <cell r="C15" t="str">
            <v>Buloke</v>
          </cell>
        </row>
        <row r="16">
          <cell r="C16" t="str">
            <v>Campaspe</v>
          </cell>
        </row>
        <row r="17">
          <cell r="C17" t="str">
            <v>Cardinia</v>
          </cell>
        </row>
        <row r="18">
          <cell r="C18" t="str">
            <v>Casey</v>
          </cell>
        </row>
        <row r="19">
          <cell r="C19" t="str">
            <v>Central Goldfields</v>
          </cell>
        </row>
        <row r="20">
          <cell r="C20" t="str">
            <v>Colac-Otway</v>
          </cell>
        </row>
        <row r="21">
          <cell r="C21" t="str">
            <v>Corangamite</v>
          </cell>
        </row>
        <row r="22">
          <cell r="C22" t="str">
            <v>Darebin</v>
          </cell>
        </row>
        <row r="23">
          <cell r="C23" t="str">
            <v>East Gippsland</v>
          </cell>
        </row>
        <row r="24">
          <cell r="C24" t="str">
            <v>Frankston</v>
          </cell>
        </row>
        <row r="25">
          <cell r="C25" t="str">
            <v>Gannawarra</v>
          </cell>
        </row>
        <row r="26">
          <cell r="C26" t="str">
            <v>Glen Eira</v>
          </cell>
        </row>
        <row r="27">
          <cell r="C27" t="str">
            <v>Glenelg</v>
          </cell>
        </row>
        <row r="28">
          <cell r="C28" t="str">
            <v>Golden Plains</v>
          </cell>
        </row>
        <row r="29">
          <cell r="C29" t="str">
            <v>Greater Bendigo</v>
          </cell>
        </row>
        <row r="30">
          <cell r="C30" t="str">
            <v>Greater Dandenong</v>
          </cell>
        </row>
        <row r="31">
          <cell r="C31" t="str">
            <v>Greater Geelong</v>
          </cell>
        </row>
        <row r="32">
          <cell r="C32" t="str">
            <v>Greater Shepparton</v>
          </cell>
        </row>
        <row r="33">
          <cell r="C33" t="str">
            <v>Hepburn</v>
          </cell>
        </row>
        <row r="34">
          <cell r="C34" t="str">
            <v>Hindmarsh</v>
          </cell>
        </row>
        <row r="35">
          <cell r="C35" t="str">
            <v>Hobsons Bay</v>
          </cell>
        </row>
        <row r="36">
          <cell r="C36" t="str">
            <v>Horsham</v>
          </cell>
        </row>
        <row r="37">
          <cell r="C37" t="str">
            <v>Hume</v>
          </cell>
        </row>
        <row r="38">
          <cell r="C38" t="str">
            <v>Indigo</v>
          </cell>
        </row>
        <row r="39">
          <cell r="C39" t="str">
            <v>Kingston</v>
          </cell>
        </row>
        <row r="40">
          <cell r="C40" t="str">
            <v>Knox</v>
          </cell>
        </row>
        <row r="41">
          <cell r="C41" t="str">
            <v>Latrobe</v>
          </cell>
        </row>
        <row r="42">
          <cell r="C42" t="str">
            <v>Loddon</v>
          </cell>
        </row>
        <row r="43">
          <cell r="C43" t="str">
            <v>Macedon Ranges</v>
          </cell>
        </row>
        <row r="44">
          <cell r="C44" t="str">
            <v>Manningham</v>
          </cell>
        </row>
        <row r="45">
          <cell r="C45" t="str">
            <v>Mansfield</v>
          </cell>
        </row>
        <row r="46">
          <cell r="C46" t="str">
            <v>Maribyrnong</v>
          </cell>
        </row>
        <row r="47">
          <cell r="C47" t="str">
            <v>Maroondah</v>
          </cell>
        </row>
        <row r="48">
          <cell r="C48" t="str">
            <v>Melbourne</v>
          </cell>
        </row>
        <row r="49">
          <cell r="C49" t="str">
            <v>Melton</v>
          </cell>
        </row>
        <row r="50">
          <cell r="C50" t="str">
            <v>Mildura</v>
          </cell>
        </row>
        <row r="51">
          <cell r="C51" t="str">
            <v>Mitchell</v>
          </cell>
        </row>
        <row r="52">
          <cell r="C52" t="str">
            <v>Moira</v>
          </cell>
        </row>
        <row r="53">
          <cell r="C53" t="str">
            <v>Monash</v>
          </cell>
        </row>
        <row r="54">
          <cell r="C54" t="str">
            <v>Moonee Valley</v>
          </cell>
        </row>
        <row r="55">
          <cell r="C55" t="str">
            <v>Moorabool</v>
          </cell>
        </row>
        <row r="56">
          <cell r="C56" t="str">
            <v>Moreland</v>
          </cell>
        </row>
        <row r="57">
          <cell r="C57" t="str">
            <v>Mornington Peninsula</v>
          </cell>
        </row>
        <row r="58">
          <cell r="C58" t="str">
            <v>Mount Alexander</v>
          </cell>
        </row>
        <row r="59">
          <cell r="C59" t="str">
            <v>Moyne</v>
          </cell>
        </row>
        <row r="60">
          <cell r="C60" t="str">
            <v>Murrindindi</v>
          </cell>
        </row>
        <row r="61">
          <cell r="C61" t="str">
            <v>Nillumbik</v>
          </cell>
        </row>
        <row r="62">
          <cell r="C62" t="str">
            <v>Northern Grampians</v>
          </cell>
        </row>
        <row r="63">
          <cell r="C63" t="str">
            <v>Port Phillip</v>
          </cell>
        </row>
        <row r="64">
          <cell r="C64" t="str">
            <v>Pyrenees</v>
          </cell>
        </row>
        <row r="65">
          <cell r="C65" t="str">
            <v>Queenscliffe</v>
          </cell>
        </row>
        <row r="66">
          <cell r="C66" t="str">
            <v>South Gippsland</v>
          </cell>
        </row>
        <row r="67">
          <cell r="C67" t="str">
            <v>Southern Grampians</v>
          </cell>
        </row>
        <row r="68">
          <cell r="C68" t="str">
            <v>Stonnington</v>
          </cell>
        </row>
        <row r="69">
          <cell r="C69" t="str">
            <v>Strathbogie</v>
          </cell>
        </row>
        <row r="70">
          <cell r="C70" t="str">
            <v>Surf Coast</v>
          </cell>
        </row>
        <row r="71">
          <cell r="C71" t="str">
            <v>Swan Hill</v>
          </cell>
        </row>
        <row r="72">
          <cell r="C72" t="str">
            <v>Towong</v>
          </cell>
        </row>
        <row r="73">
          <cell r="C73" t="str">
            <v>Wangaratta</v>
          </cell>
        </row>
        <row r="74">
          <cell r="C74" t="str">
            <v>Warrnambool</v>
          </cell>
        </row>
        <row r="75">
          <cell r="C75" t="str">
            <v>Wellington</v>
          </cell>
        </row>
        <row r="76">
          <cell r="C76" t="str">
            <v>West Wimmera</v>
          </cell>
        </row>
        <row r="77">
          <cell r="C77" t="str">
            <v>Whitehorse</v>
          </cell>
        </row>
        <row r="78">
          <cell r="C78" t="str">
            <v>Whittlesea</v>
          </cell>
        </row>
        <row r="79">
          <cell r="C79" t="str">
            <v>Wodonga</v>
          </cell>
        </row>
        <row r="80">
          <cell r="C80" t="str">
            <v>Wyndham</v>
          </cell>
        </row>
        <row r="81">
          <cell r="C81" t="str">
            <v>Yarra</v>
          </cell>
        </row>
        <row r="82">
          <cell r="C82" t="str">
            <v>Yarra Ranges</v>
          </cell>
        </row>
        <row r="83">
          <cell r="C83" t="str">
            <v>Yarriambiack</v>
          </cell>
        </row>
        <row r="84">
          <cell r="C84" t="str">
            <v>Metro Melbourne</v>
          </cell>
        </row>
        <row r="85">
          <cell r="C85" t="str">
            <v>Victoria</v>
          </cell>
        </row>
      </sheetData>
      <sheetData sheetId="7">
        <row r="8">
          <cell r="Q8" t="str">
            <v>Melbourne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ADBA3-4B99-43F0-9646-C4EF7563AAB4}">
  <dimension ref="C2:CD169"/>
  <sheetViews>
    <sheetView workbookViewId="0">
      <pane xSplit="8" ySplit="3" topLeftCell="AF31" activePane="bottomRight" state="frozen"/>
      <selection pane="topRight" activeCell="H1" sqref="H1"/>
      <selection pane="bottomLeft" activeCell="A4" sqref="A4"/>
      <selection pane="bottomRight" activeCell="BC32" sqref="BC32"/>
    </sheetView>
  </sheetViews>
  <sheetFormatPr defaultRowHeight="14.5" x14ac:dyDescent="0.35"/>
  <cols>
    <col min="1" max="2" width="3.7265625" customWidth="1"/>
    <col min="3" max="3" width="12.90625" style="13" bestFit="1" customWidth="1"/>
    <col min="4" max="6" width="9.36328125" style="13" customWidth="1"/>
    <col min="7" max="7" width="8.7265625" style="13"/>
    <col min="8" max="8" width="12.90625" style="2" bestFit="1" customWidth="1"/>
    <col min="9" max="9" width="8.7265625" style="2"/>
    <col min="10" max="10" width="10.1796875" style="2" customWidth="1"/>
    <col min="11" max="15" width="8.7265625" style="2"/>
    <col min="16" max="16" width="10" style="2" customWidth="1"/>
    <col min="17" max="29" width="8.7265625" style="2"/>
    <col min="30" max="31" width="6" style="2" customWidth="1"/>
    <col min="32" max="50" width="8.7265625" style="2"/>
    <col min="51" max="51" width="15.7265625" style="2" bestFit="1" customWidth="1"/>
  </cols>
  <sheetData>
    <row r="2" spans="3:82" s="12" customFormat="1" ht="13" x14ac:dyDescent="0.3">
      <c r="C2" s="13"/>
      <c r="D2" s="13"/>
      <c r="E2" s="13"/>
      <c r="F2" s="13"/>
      <c r="G2" s="13"/>
      <c r="I2" s="11" t="s">
        <v>104</v>
      </c>
      <c r="AF2" s="11" t="s">
        <v>93</v>
      </c>
      <c r="AZ2" s="11" t="s">
        <v>110</v>
      </c>
      <c r="BA2" s="11"/>
      <c r="BB2" s="11"/>
      <c r="BC2" s="11"/>
      <c r="BD2" s="11"/>
      <c r="BE2" s="11"/>
      <c r="BF2" s="11"/>
      <c r="BG2" s="11"/>
      <c r="BH2" s="11"/>
      <c r="BI2" s="11" t="s">
        <v>116</v>
      </c>
      <c r="BJ2" s="11"/>
      <c r="BK2" s="11"/>
      <c r="BL2" s="11"/>
      <c r="BM2" s="11"/>
      <c r="BN2" s="11"/>
      <c r="BO2" s="11"/>
      <c r="BP2" s="11"/>
      <c r="BQ2" s="11" t="s">
        <v>115</v>
      </c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 t="s">
        <v>122</v>
      </c>
      <c r="CC2" s="11"/>
      <c r="CD2" s="11"/>
    </row>
    <row r="3" spans="3:82" s="4" customFormat="1" ht="42" x14ac:dyDescent="0.25">
      <c r="C3" s="14"/>
      <c r="D3" s="15">
        <v>2021</v>
      </c>
      <c r="E3" s="15">
        <v>2022</v>
      </c>
      <c r="F3" s="14">
        <v>2023</v>
      </c>
      <c r="G3" s="14"/>
      <c r="I3" s="4" t="s">
        <v>94</v>
      </c>
      <c r="J3" s="4" t="s">
        <v>96</v>
      </c>
      <c r="K3" s="4" t="s">
        <v>97</v>
      </c>
      <c r="L3" s="4" t="s">
        <v>79</v>
      </c>
      <c r="M3" s="4" t="s">
        <v>98</v>
      </c>
      <c r="N3" s="4" t="s">
        <v>80</v>
      </c>
      <c r="O3" s="4" t="s">
        <v>81</v>
      </c>
      <c r="P3" s="4" t="s">
        <v>99</v>
      </c>
      <c r="Q3" s="4" t="s">
        <v>83</v>
      </c>
      <c r="R3" s="4" t="s">
        <v>84</v>
      </c>
      <c r="S3" s="4" t="s">
        <v>85</v>
      </c>
      <c r="T3" s="4" t="s">
        <v>86</v>
      </c>
      <c r="U3" s="4" t="s">
        <v>100</v>
      </c>
      <c r="V3" s="4" t="s">
        <v>101</v>
      </c>
      <c r="W3" s="4" t="s">
        <v>102</v>
      </c>
      <c r="X3" s="4" t="s">
        <v>88</v>
      </c>
      <c r="Y3" s="4" t="s">
        <v>89</v>
      </c>
      <c r="Z3" s="4" t="s">
        <v>90</v>
      </c>
      <c r="AA3" s="4" t="s">
        <v>91</v>
      </c>
      <c r="AB3" s="4" t="s">
        <v>103</v>
      </c>
      <c r="AC3" s="4" t="s">
        <v>92</v>
      </c>
      <c r="AF3" s="4" t="s">
        <v>94</v>
      </c>
      <c r="AG3" s="4" t="s">
        <v>95</v>
      </c>
      <c r="AH3" s="4" t="s">
        <v>105</v>
      </c>
      <c r="AI3" s="4" t="s">
        <v>80</v>
      </c>
      <c r="AJ3" s="4" t="s">
        <v>81</v>
      </c>
      <c r="AK3" s="4" t="s">
        <v>82</v>
      </c>
      <c r="AL3" s="4" t="s">
        <v>106</v>
      </c>
      <c r="AM3" s="4" t="s">
        <v>84</v>
      </c>
      <c r="AN3" s="4" t="s">
        <v>85</v>
      </c>
      <c r="AO3" s="4" t="s">
        <v>86</v>
      </c>
      <c r="AP3" s="4" t="s">
        <v>87</v>
      </c>
      <c r="AQ3" s="4" t="s">
        <v>107</v>
      </c>
      <c r="AR3" s="4" t="s">
        <v>88</v>
      </c>
      <c r="AS3" s="4" t="s">
        <v>108</v>
      </c>
      <c r="AT3" s="4" t="s">
        <v>90</v>
      </c>
      <c r="AU3" s="4" t="s">
        <v>91</v>
      </c>
      <c r="AV3" s="4" t="s">
        <v>109</v>
      </c>
      <c r="AW3" s="4" t="s">
        <v>92</v>
      </c>
      <c r="AZ3" s="4" t="s">
        <v>113</v>
      </c>
      <c r="BA3" s="4" t="s">
        <v>114</v>
      </c>
      <c r="BI3" s="4" t="s">
        <v>111</v>
      </c>
      <c r="BJ3" s="4" t="s">
        <v>112</v>
      </c>
      <c r="CB3" s="9"/>
    </row>
    <row r="4" spans="3:82" x14ac:dyDescent="0.35">
      <c r="C4" s="1" t="s">
        <v>0</v>
      </c>
      <c r="D4" s="16">
        <v>13166</v>
      </c>
      <c r="E4" s="16">
        <v>13191</v>
      </c>
      <c r="F4" s="16">
        <v>13182</v>
      </c>
      <c r="G4" s="17">
        <v>79</v>
      </c>
      <c r="H4" s="6"/>
      <c r="I4" s="6">
        <v>70</v>
      </c>
      <c r="J4" s="6">
        <v>42</v>
      </c>
      <c r="K4" s="6">
        <v>35</v>
      </c>
      <c r="L4" s="6">
        <v>0</v>
      </c>
      <c r="M4" s="6">
        <v>0</v>
      </c>
      <c r="N4" s="6">
        <v>2</v>
      </c>
      <c r="O4" s="6">
        <v>2</v>
      </c>
      <c r="P4" s="6">
        <v>2</v>
      </c>
      <c r="Q4" s="6">
        <v>5</v>
      </c>
      <c r="R4" s="6">
        <v>2</v>
      </c>
      <c r="S4" s="6">
        <v>0</v>
      </c>
      <c r="T4" s="6">
        <v>0</v>
      </c>
      <c r="U4" s="6">
        <v>0</v>
      </c>
      <c r="V4" s="6">
        <v>0</v>
      </c>
      <c r="W4" s="6">
        <v>2</v>
      </c>
      <c r="X4" s="6">
        <v>0</v>
      </c>
      <c r="Y4" s="6">
        <v>0</v>
      </c>
      <c r="Z4" s="6">
        <v>0</v>
      </c>
      <c r="AA4" s="6">
        <v>2</v>
      </c>
      <c r="AB4" s="6">
        <v>12</v>
      </c>
      <c r="AC4" s="6">
        <v>0</v>
      </c>
      <c r="AD4" s="6"/>
      <c r="AE4" s="6"/>
      <c r="AF4" s="6">
        <v>54</v>
      </c>
      <c r="AG4" s="6">
        <v>39</v>
      </c>
      <c r="AH4" s="6">
        <v>0</v>
      </c>
      <c r="AI4" s="6">
        <v>2</v>
      </c>
      <c r="AJ4" s="6">
        <v>2</v>
      </c>
      <c r="AK4" s="6">
        <v>2</v>
      </c>
      <c r="AL4" s="6">
        <v>2</v>
      </c>
      <c r="AM4" s="6">
        <v>5</v>
      </c>
      <c r="AN4" s="6">
        <v>0</v>
      </c>
      <c r="AO4" s="6">
        <v>0</v>
      </c>
      <c r="AP4" s="6">
        <v>0</v>
      </c>
      <c r="AQ4" s="6">
        <v>8</v>
      </c>
      <c r="AR4" s="6">
        <v>0</v>
      </c>
      <c r="AS4" s="6">
        <v>6</v>
      </c>
      <c r="AT4" s="6">
        <v>2</v>
      </c>
      <c r="AU4" s="6">
        <v>2</v>
      </c>
      <c r="AV4" s="6">
        <v>11</v>
      </c>
      <c r="AW4" s="6">
        <v>0</v>
      </c>
      <c r="AX4" s="6"/>
      <c r="AY4" s="3" t="s">
        <v>0</v>
      </c>
      <c r="AZ4" s="6">
        <v>7</v>
      </c>
      <c r="BA4" s="6"/>
      <c r="BB4" s="6"/>
      <c r="BC4" s="6"/>
      <c r="BD4" s="6"/>
      <c r="BE4" s="6"/>
      <c r="BF4" s="6"/>
      <c r="BG4" s="6"/>
      <c r="BH4" s="6"/>
      <c r="BI4" s="6">
        <v>21</v>
      </c>
      <c r="BJ4" s="6">
        <v>39</v>
      </c>
      <c r="BK4" s="6"/>
      <c r="BL4" s="6"/>
      <c r="BM4" s="6"/>
      <c r="BN4" s="6"/>
      <c r="BO4" s="6"/>
      <c r="BP4" s="6"/>
      <c r="BQ4" s="6">
        <v>29</v>
      </c>
      <c r="BR4" s="2"/>
      <c r="CB4" s="10">
        <v>205.22955305564</v>
      </c>
    </row>
    <row r="5" spans="3:82" x14ac:dyDescent="0.35">
      <c r="C5" s="1" t="s">
        <v>1</v>
      </c>
      <c r="D5" s="16">
        <v>11827</v>
      </c>
      <c r="E5" s="16">
        <v>11758</v>
      </c>
      <c r="F5" s="16">
        <v>11683</v>
      </c>
      <c r="G5" s="17">
        <v>78</v>
      </c>
      <c r="H5" s="6"/>
      <c r="I5" s="6">
        <v>126</v>
      </c>
      <c r="J5" s="6">
        <v>44</v>
      </c>
      <c r="K5" s="6">
        <v>40</v>
      </c>
      <c r="L5" s="6">
        <v>13</v>
      </c>
      <c r="M5" s="6">
        <v>9</v>
      </c>
      <c r="N5" s="6">
        <v>8</v>
      </c>
      <c r="O5" s="6">
        <v>2</v>
      </c>
      <c r="P5" s="6">
        <v>0</v>
      </c>
      <c r="Q5" s="6">
        <v>2</v>
      </c>
      <c r="R5" s="6">
        <v>20</v>
      </c>
      <c r="S5" s="6">
        <v>0</v>
      </c>
      <c r="T5" s="6">
        <v>0</v>
      </c>
      <c r="U5" s="6">
        <v>2</v>
      </c>
      <c r="V5" s="6">
        <v>0</v>
      </c>
      <c r="W5" s="6">
        <v>38</v>
      </c>
      <c r="X5" s="6">
        <v>2</v>
      </c>
      <c r="Y5" s="6">
        <v>2</v>
      </c>
      <c r="Z5" s="6">
        <v>5</v>
      </c>
      <c r="AA5" s="6">
        <v>2</v>
      </c>
      <c r="AB5" s="6">
        <v>22</v>
      </c>
      <c r="AC5" s="6">
        <v>2</v>
      </c>
      <c r="AD5" s="6"/>
      <c r="AE5" s="6"/>
      <c r="AF5" s="6">
        <v>97</v>
      </c>
      <c r="AG5" s="6">
        <v>65</v>
      </c>
      <c r="AH5" s="6">
        <v>7</v>
      </c>
      <c r="AI5" s="6">
        <v>8</v>
      </c>
      <c r="AJ5" s="6">
        <v>5</v>
      </c>
      <c r="AK5" s="6">
        <v>5</v>
      </c>
      <c r="AL5" s="6">
        <v>5</v>
      </c>
      <c r="AM5" s="6">
        <v>12</v>
      </c>
      <c r="AN5" s="6">
        <v>2</v>
      </c>
      <c r="AO5" s="6">
        <v>0</v>
      </c>
      <c r="AP5" s="6">
        <v>0</v>
      </c>
      <c r="AQ5" s="6">
        <v>24</v>
      </c>
      <c r="AR5" s="6">
        <v>0</v>
      </c>
      <c r="AS5" s="6">
        <v>7</v>
      </c>
      <c r="AT5" s="6">
        <v>5</v>
      </c>
      <c r="AU5" s="6">
        <v>2</v>
      </c>
      <c r="AV5" s="6">
        <v>22</v>
      </c>
      <c r="AW5" s="6">
        <v>0</v>
      </c>
      <c r="AX5" s="6"/>
      <c r="AY5" s="3" t="s">
        <v>1</v>
      </c>
      <c r="AZ5" s="6">
        <v>7</v>
      </c>
      <c r="BA5" s="6"/>
      <c r="BB5" s="6"/>
      <c r="BC5" s="6"/>
      <c r="BD5" s="6"/>
      <c r="BE5" s="6"/>
      <c r="BF5" s="6"/>
      <c r="BG5" s="6"/>
      <c r="BH5" s="6"/>
      <c r="BI5" s="6">
        <v>27</v>
      </c>
      <c r="BJ5" s="6">
        <v>73</v>
      </c>
      <c r="BK5" s="6"/>
      <c r="BL5" s="6"/>
      <c r="BM5" s="6"/>
      <c r="BN5" s="6"/>
      <c r="BO5" s="6"/>
      <c r="BP5" s="6"/>
      <c r="BQ5" s="6">
        <v>39</v>
      </c>
      <c r="BR5" s="2"/>
      <c r="CB5" s="10">
        <v>219.94755096861516</v>
      </c>
    </row>
    <row r="6" spans="3:82" x14ac:dyDescent="0.35">
      <c r="C6" s="1" t="s">
        <v>2</v>
      </c>
      <c r="D6" s="16">
        <v>113504</v>
      </c>
      <c r="E6" s="16">
        <v>116011</v>
      </c>
      <c r="F6" s="16">
        <v>118137</v>
      </c>
      <c r="G6" s="17">
        <v>77</v>
      </c>
      <c r="H6" s="6"/>
      <c r="I6" s="6">
        <v>1348</v>
      </c>
      <c r="J6" s="6">
        <v>658</v>
      </c>
      <c r="K6" s="6">
        <v>527</v>
      </c>
      <c r="L6" s="6">
        <v>98</v>
      </c>
      <c r="M6" s="6">
        <v>38</v>
      </c>
      <c r="N6" s="6">
        <v>53</v>
      </c>
      <c r="O6" s="6">
        <v>53</v>
      </c>
      <c r="P6" s="6">
        <v>43</v>
      </c>
      <c r="Q6" s="6">
        <v>79</v>
      </c>
      <c r="R6" s="6">
        <v>142</v>
      </c>
      <c r="S6" s="6">
        <v>67</v>
      </c>
      <c r="T6" s="6">
        <v>7</v>
      </c>
      <c r="U6" s="6">
        <v>49</v>
      </c>
      <c r="V6" s="6">
        <v>18</v>
      </c>
      <c r="W6" s="6">
        <v>338</v>
      </c>
      <c r="X6" s="6">
        <v>2</v>
      </c>
      <c r="Y6" s="6">
        <v>35</v>
      </c>
      <c r="Z6" s="6">
        <v>43</v>
      </c>
      <c r="AA6" s="6">
        <v>36</v>
      </c>
      <c r="AB6" s="6">
        <v>279</v>
      </c>
      <c r="AC6" s="6">
        <v>10</v>
      </c>
      <c r="AD6" s="6"/>
      <c r="AE6" s="6"/>
      <c r="AF6" s="6">
        <v>931</v>
      </c>
      <c r="AG6" s="6">
        <v>566</v>
      </c>
      <c r="AH6" s="6">
        <v>92</v>
      </c>
      <c r="AI6" s="6">
        <v>72</v>
      </c>
      <c r="AJ6" s="6">
        <v>40</v>
      </c>
      <c r="AK6" s="6">
        <v>37</v>
      </c>
      <c r="AL6" s="6">
        <v>46</v>
      </c>
      <c r="AM6" s="6">
        <v>123</v>
      </c>
      <c r="AN6" s="6">
        <v>14</v>
      </c>
      <c r="AO6" s="6">
        <v>0</v>
      </c>
      <c r="AP6" s="6">
        <v>2</v>
      </c>
      <c r="AQ6" s="6">
        <v>252</v>
      </c>
      <c r="AR6" s="6">
        <v>2</v>
      </c>
      <c r="AS6" s="6">
        <v>96</v>
      </c>
      <c r="AT6" s="6">
        <v>34</v>
      </c>
      <c r="AU6" s="6">
        <v>26</v>
      </c>
      <c r="AV6" s="6">
        <v>261</v>
      </c>
      <c r="AW6" s="6">
        <v>0</v>
      </c>
      <c r="AX6" s="6"/>
      <c r="AY6" s="3" t="s">
        <v>2</v>
      </c>
      <c r="AZ6" s="6">
        <v>32</v>
      </c>
      <c r="BA6" s="6"/>
      <c r="BB6" s="6"/>
      <c r="BC6" s="6"/>
      <c r="BD6" s="6"/>
      <c r="BE6" s="6"/>
      <c r="BF6" s="6"/>
      <c r="BG6" s="6"/>
      <c r="BH6" s="6"/>
      <c r="BI6" s="6">
        <v>130</v>
      </c>
      <c r="BJ6" s="6">
        <v>462</v>
      </c>
      <c r="BK6" s="6"/>
      <c r="BL6" s="6"/>
      <c r="BM6" s="6"/>
      <c r="BN6" s="6"/>
      <c r="BO6" s="6"/>
      <c r="BP6" s="6"/>
      <c r="BQ6" s="6">
        <v>245</v>
      </c>
      <c r="BR6" s="2"/>
      <c r="CB6" s="10">
        <v>198.26932905659049</v>
      </c>
    </row>
    <row r="7" spans="3:82" x14ac:dyDescent="0.35">
      <c r="C7" s="1" t="s">
        <v>3</v>
      </c>
      <c r="D7" s="16">
        <v>127370</v>
      </c>
      <c r="E7" s="16">
        <v>127427</v>
      </c>
      <c r="F7" s="16">
        <v>129602</v>
      </c>
      <c r="G7" s="17">
        <v>76</v>
      </c>
      <c r="H7" s="6"/>
      <c r="I7" s="6">
        <v>1084</v>
      </c>
      <c r="J7" s="6">
        <v>508</v>
      </c>
      <c r="K7" s="6">
        <v>400</v>
      </c>
      <c r="L7" s="6">
        <v>81</v>
      </c>
      <c r="M7" s="6">
        <v>46</v>
      </c>
      <c r="N7" s="6">
        <v>58</v>
      </c>
      <c r="O7" s="6">
        <v>35</v>
      </c>
      <c r="P7" s="6">
        <v>62</v>
      </c>
      <c r="Q7" s="6">
        <v>125</v>
      </c>
      <c r="R7" s="6">
        <v>83</v>
      </c>
      <c r="S7" s="6">
        <v>72</v>
      </c>
      <c r="T7" s="6">
        <v>2</v>
      </c>
      <c r="U7" s="6">
        <v>28</v>
      </c>
      <c r="V7" s="6">
        <v>11</v>
      </c>
      <c r="W7" s="6">
        <v>271</v>
      </c>
      <c r="X7" s="6">
        <v>14</v>
      </c>
      <c r="Y7" s="6">
        <v>46</v>
      </c>
      <c r="Z7" s="6">
        <v>27</v>
      </c>
      <c r="AA7" s="6">
        <v>22</v>
      </c>
      <c r="AB7" s="6">
        <v>263</v>
      </c>
      <c r="AC7" s="6">
        <v>8</v>
      </c>
      <c r="AD7" s="6"/>
      <c r="AE7" s="6"/>
      <c r="AF7" s="6">
        <v>1091</v>
      </c>
      <c r="AG7" s="6">
        <v>741</v>
      </c>
      <c r="AH7" s="6">
        <v>93</v>
      </c>
      <c r="AI7" s="6">
        <v>43</v>
      </c>
      <c r="AJ7" s="6">
        <v>28</v>
      </c>
      <c r="AK7" s="6">
        <v>35</v>
      </c>
      <c r="AL7" s="6">
        <v>45</v>
      </c>
      <c r="AM7" s="6">
        <v>96</v>
      </c>
      <c r="AN7" s="6">
        <v>39</v>
      </c>
      <c r="AO7" s="6">
        <v>6</v>
      </c>
      <c r="AP7" s="6">
        <v>6</v>
      </c>
      <c r="AQ7" s="6">
        <v>256</v>
      </c>
      <c r="AR7" s="6">
        <v>10</v>
      </c>
      <c r="AS7" s="6">
        <v>96</v>
      </c>
      <c r="AT7" s="6">
        <v>60</v>
      </c>
      <c r="AU7" s="6">
        <v>30</v>
      </c>
      <c r="AV7" s="6">
        <v>269</v>
      </c>
      <c r="AW7" s="6">
        <v>2</v>
      </c>
      <c r="AX7" s="6"/>
      <c r="AY7" s="3" t="s">
        <v>3</v>
      </c>
      <c r="AZ7" s="6">
        <v>16</v>
      </c>
      <c r="BA7" s="6"/>
      <c r="BB7" s="6"/>
      <c r="BC7" s="6"/>
      <c r="BD7" s="6"/>
      <c r="BE7" s="6"/>
      <c r="BF7" s="6"/>
      <c r="BG7" s="6"/>
      <c r="BH7" s="6"/>
      <c r="BI7" s="6">
        <v>50</v>
      </c>
      <c r="BJ7" s="6">
        <v>340</v>
      </c>
      <c r="BK7" s="6"/>
      <c r="BL7" s="6"/>
      <c r="BM7" s="6"/>
      <c r="BN7" s="6"/>
      <c r="BO7" s="6"/>
      <c r="BP7" s="6"/>
      <c r="BQ7" s="6">
        <v>79</v>
      </c>
      <c r="BR7" s="2"/>
      <c r="CB7" s="10">
        <v>135.03328727546793</v>
      </c>
    </row>
    <row r="8" spans="3:82" x14ac:dyDescent="0.35">
      <c r="C8" s="1" t="s">
        <v>4</v>
      </c>
      <c r="D8" s="16">
        <v>40675</v>
      </c>
      <c r="E8" s="16">
        <v>41813</v>
      </c>
      <c r="F8" s="16">
        <v>42729</v>
      </c>
      <c r="G8" s="17">
        <v>75</v>
      </c>
      <c r="H8" s="6"/>
      <c r="I8" s="6">
        <v>525</v>
      </c>
      <c r="J8" s="6">
        <v>249</v>
      </c>
      <c r="K8" s="6">
        <v>196</v>
      </c>
      <c r="L8" s="6">
        <v>35</v>
      </c>
      <c r="M8" s="6">
        <v>14</v>
      </c>
      <c r="N8" s="6">
        <v>15</v>
      </c>
      <c r="O8" s="6">
        <v>15</v>
      </c>
      <c r="P8" s="6">
        <v>10</v>
      </c>
      <c r="Q8" s="6">
        <v>40</v>
      </c>
      <c r="R8" s="6">
        <v>55</v>
      </c>
      <c r="S8" s="6">
        <v>9</v>
      </c>
      <c r="T8" s="6">
        <v>2</v>
      </c>
      <c r="U8" s="6">
        <v>2</v>
      </c>
      <c r="V8" s="6">
        <v>2</v>
      </c>
      <c r="W8" s="6">
        <v>113</v>
      </c>
      <c r="X8" s="6">
        <v>9</v>
      </c>
      <c r="Y8" s="6">
        <v>26</v>
      </c>
      <c r="Z8" s="6">
        <v>12</v>
      </c>
      <c r="AA8" s="6">
        <v>12</v>
      </c>
      <c r="AB8" s="6">
        <v>101</v>
      </c>
      <c r="AC8" s="6">
        <v>5</v>
      </c>
      <c r="AD8" s="6"/>
      <c r="AE8" s="6"/>
      <c r="AF8" s="6">
        <v>389</v>
      </c>
      <c r="AG8" s="6">
        <v>297</v>
      </c>
      <c r="AH8" s="6">
        <v>75</v>
      </c>
      <c r="AI8" s="6">
        <v>9</v>
      </c>
      <c r="AJ8" s="6">
        <v>5</v>
      </c>
      <c r="AK8" s="6">
        <v>2</v>
      </c>
      <c r="AL8" s="6">
        <v>5</v>
      </c>
      <c r="AM8" s="6">
        <v>27</v>
      </c>
      <c r="AN8" s="6">
        <v>2</v>
      </c>
      <c r="AO8" s="6">
        <v>2</v>
      </c>
      <c r="AP8" s="6">
        <v>2</v>
      </c>
      <c r="AQ8" s="6">
        <v>132</v>
      </c>
      <c r="AR8" s="6">
        <v>0</v>
      </c>
      <c r="AS8" s="6">
        <v>34</v>
      </c>
      <c r="AT8" s="6">
        <v>7</v>
      </c>
      <c r="AU8" s="6">
        <v>9</v>
      </c>
      <c r="AV8" s="6">
        <v>63</v>
      </c>
      <c r="AW8" s="6">
        <v>0</v>
      </c>
      <c r="AX8" s="6"/>
      <c r="AY8" s="3" t="s">
        <v>4</v>
      </c>
      <c r="AZ8" s="6">
        <v>12</v>
      </c>
      <c r="BA8" s="6"/>
      <c r="BB8" s="6"/>
      <c r="BC8" s="6"/>
      <c r="BD8" s="6"/>
      <c r="BE8" s="6"/>
      <c r="BF8" s="6"/>
      <c r="BG8" s="6"/>
      <c r="BH8" s="6"/>
      <c r="BI8" s="6">
        <v>75</v>
      </c>
      <c r="BJ8" s="6">
        <v>236</v>
      </c>
      <c r="BK8" s="6"/>
      <c r="BL8" s="6"/>
      <c r="BM8" s="6"/>
      <c r="BN8" s="6"/>
      <c r="BO8" s="6"/>
      <c r="BP8" s="6"/>
      <c r="BQ8" s="6">
        <v>107</v>
      </c>
      <c r="BR8" s="2"/>
      <c r="CB8" s="10">
        <v>218.99067444206588</v>
      </c>
    </row>
    <row r="9" spans="3:82" x14ac:dyDescent="0.35">
      <c r="C9" s="1" t="s">
        <v>5</v>
      </c>
      <c r="D9" s="16">
        <v>57618</v>
      </c>
      <c r="E9" s="16">
        <v>59277</v>
      </c>
      <c r="F9" s="16">
        <v>60644</v>
      </c>
      <c r="G9" s="17">
        <v>74</v>
      </c>
      <c r="H9" s="6"/>
      <c r="I9" s="6">
        <v>428</v>
      </c>
      <c r="J9" s="6">
        <v>206</v>
      </c>
      <c r="K9" s="6">
        <v>166</v>
      </c>
      <c r="L9" s="6">
        <v>36</v>
      </c>
      <c r="M9" s="6">
        <v>15</v>
      </c>
      <c r="N9" s="6">
        <v>18</v>
      </c>
      <c r="O9" s="6">
        <v>19</v>
      </c>
      <c r="P9" s="6">
        <v>12</v>
      </c>
      <c r="Q9" s="6">
        <v>23</v>
      </c>
      <c r="R9" s="6">
        <v>46</v>
      </c>
      <c r="S9" s="6">
        <v>26</v>
      </c>
      <c r="T9" s="6">
        <v>2</v>
      </c>
      <c r="U9" s="6">
        <v>6</v>
      </c>
      <c r="V9" s="6">
        <v>2</v>
      </c>
      <c r="W9" s="6">
        <v>110</v>
      </c>
      <c r="X9" s="6">
        <v>2</v>
      </c>
      <c r="Y9" s="6">
        <v>10</v>
      </c>
      <c r="Z9" s="6">
        <v>2</v>
      </c>
      <c r="AA9" s="6">
        <v>7</v>
      </c>
      <c r="AB9" s="6">
        <v>73</v>
      </c>
      <c r="AC9" s="6">
        <v>2</v>
      </c>
      <c r="AD9" s="6"/>
      <c r="AE9" s="6"/>
      <c r="AF9" s="6">
        <v>444</v>
      </c>
      <c r="AG9" s="6">
        <v>300</v>
      </c>
      <c r="AH9" s="6">
        <v>23</v>
      </c>
      <c r="AI9" s="6">
        <v>9</v>
      </c>
      <c r="AJ9" s="6">
        <v>7</v>
      </c>
      <c r="AK9" s="6">
        <v>9</v>
      </c>
      <c r="AL9" s="6">
        <v>7</v>
      </c>
      <c r="AM9" s="6">
        <v>57</v>
      </c>
      <c r="AN9" s="6">
        <v>16</v>
      </c>
      <c r="AO9" s="6">
        <v>0</v>
      </c>
      <c r="AP9" s="6">
        <v>0</v>
      </c>
      <c r="AQ9" s="6">
        <v>112</v>
      </c>
      <c r="AR9" s="6">
        <v>2</v>
      </c>
      <c r="AS9" s="6">
        <v>26</v>
      </c>
      <c r="AT9" s="6">
        <v>7</v>
      </c>
      <c r="AU9" s="6">
        <v>19</v>
      </c>
      <c r="AV9" s="6">
        <v>67</v>
      </c>
      <c r="AW9" s="6">
        <v>0</v>
      </c>
      <c r="AX9" s="6"/>
      <c r="AY9" s="3" t="s">
        <v>5</v>
      </c>
      <c r="AZ9" s="6">
        <v>25</v>
      </c>
      <c r="BA9" s="6"/>
      <c r="BB9" s="6"/>
      <c r="BC9" s="6"/>
      <c r="BD9" s="6"/>
      <c r="BE9" s="6"/>
      <c r="BF9" s="6"/>
      <c r="BG9" s="6"/>
      <c r="BH9" s="6"/>
      <c r="BI9" s="6">
        <v>59</v>
      </c>
      <c r="BJ9" s="6">
        <v>291</v>
      </c>
      <c r="BK9" s="6"/>
      <c r="BL9" s="6"/>
      <c r="BM9" s="6"/>
      <c r="BN9" s="6"/>
      <c r="BO9" s="6"/>
      <c r="BP9" s="6"/>
      <c r="BQ9" s="6">
        <v>89</v>
      </c>
      <c r="BR9" s="2"/>
      <c r="CB9" s="10">
        <v>182.35498436957278</v>
      </c>
    </row>
    <row r="10" spans="3:82" x14ac:dyDescent="0.35">
      <c r="C10" s="1" t="s">
        <v>6</v>
      </c>
      <c r="D10" s="16">
        <v>102328</v>
      </c>
      <c r="E10" s="16">
        <v>102241</v>
      </c>
      <c r="F10" s="16">
        <v>104272</v>
      </c>
      <c r="G10" s="17">
        <v>73</v>
      </c>
      <c r="H10" s="6"/>
      <c r="I10" s="6">
        <v>544</v>
      </c>
      <c r="J10" s="6">
        <v>261</v>
      </c>
      <c r="K10" s="6">
        <v>215</v>
      </c>
      <c r="L10" s="6">
        <v>37</v>
      </c>
      <c r="M10" s="6">
        <v>16</v>
      </c>
      <c r="N10" s="6">
        <v>14</v>
      </c>
      <c r="O10" s="6">
        <v>2</v>
      </c>
      <c r="P10" s="6">
        <v>10</v>
      </c>
      <c r="Q10" s="6">
        <v>40</v>
      </c>
      <c r="R10" s="6">
        <v>32</v>
      </c>
      <c r="S10" s="6">
        <v>34</v>
      </c>
      <c r="T10" s="6">
        <v>2</v>
      </c>
      <c r="U10" s="6">
        <v>14</v>
      </c>
      <c r="V10" s="6">
        <v>6</v>
      </c>
      <c r="W10" s="6">
        <v>123</v>
      </c>
      <c r="X10" s="6">
        <v>2</v>
      </c>
      <c r="Y10" s="6">
        <v>12</v>
      </c>
      <c r="Z10" s="6">
        <v>12</v>
      </c>
      <c r="AA10" s="6">
        <v>12</v>
      </c>
      <c r="AB10" s="6">
        <v>93</v>
      </c>
      <c r="AC10" s="6">
        <v>5</v>
      </c>
      <c r="AD10" s="6"/>
      <c r="AE10" s="6"/>
      <c r="AF10" s="6">
        <v>1209</v>
      </c>
      <c r="AG10" s="6">
        <v>909</v>
      </c>
      <c r="AH10" s="6">
        <v>111</v>
      </c>
      <c r="AI10" s="6">
        <v>29</v>
      </c>
      <c r="AJ10" s="6">
        <v>17</v>
      </c>
      <c r="AK10" s="6">
        <v>17</v>
      </c>
      <c r="AL10" s="6">
        <v>28</v>
      </c>
      <c r="AM10" s="6">
        <v>62</v>
      </c>
      <c r="AN10" s="6">
        <v>66</v>
      </c>
      <c r="AO10" s="6">
        <v>2</v>
      </c>
      <c r="AP10" s="6">
        <v>6</v>
      </c>
      <c r="AQ10" s="6">
        <v>251</v>
      </c>
      <c r="AR10" s="6">
        <v>2</v>
      </c>
      <c r="AS10" s="6">
        <v>124</v>
      </c>
      <c r="AT10" s="6">
        <v>33</v>
      </c>
      <c r="AU10" s="6">
        <v>60</v>
      </c>
      <c r="AV10" s="6">
        <v>239</v>
      </c>
      <c r="AW10" s="6">
        <v>0</v>
      </c>
      <c r="AX10" s="6"/>
      <c r="AY10" s="3" t="s">
        <v>6</v>
      </c>
      <c r="AZ10" s="6">
        <v>19</v>
      </c>
      <c r="BA10" s="6"/>
      <c r="BB10" s="6"/>
      <c r="BC10" s="6"/>
      <c r="BD10" s="6"/>
      <c r="BE10" s="6"/>
      <c r="BF10" s="6"/>
      <c r="BG10" s="6"/>
      <c r="BH10" s="6"/>
      <c r="BI10" s="6">
        <v>41</v>
      </c>
      <c r="BJ10" s="6">
        <v>224</v>
      </c>
      <c r="BK10" s="6"/>
      <c r="BL10" s="6"/>
      <c r="BM10" s="6"/>
      <c r="BN10" s="6"/>
      <c r="BO10" s="6"/>
      <c r="BP10" s="6"/>
      <c r="BQ10" s="6">
        <v>76</v>
      </c>
      <c r="BR10" s="2"/>
      <c r="CB10" s="10">
        <v>215.95317431622971</v>
      </c>
    </row>
    <row r="11" spans="3:82" x14ac:dyDescent="0.35">
      <c r="C11" s="1" t="s">
        <v>7</v>
      </c>
      <c r="D11" s="16">
        <v>14436</v>
      </c>
      <c r="E11" s="16">
        <v>14463</v>
      </c>
      <c r="F11" s="16">
        <v>14529</v>
      </c>
      <c r="G11" s="17">
        <v>72</v>
      </c>
      <c r="H11" s="6"/>
      <c r="I11" s="6">
        <v>209</v>
      </c>
      <c r="J11" s="6">
        <v>109</v>
      </c>
      <c r="K11" s="6">
        <v>92</v>
      </c>
      <c r="L11" s="6">
        <v>19</v>
      </c>
      <c r="M11" s="6">
        <v>8</v>
      </c>
      <c r="N11" s="6">
        <v>10</v>
      </c>
      <c r="O11" s="6">
        <v>6</v>
      </c>
      <c r="P11" s="6">
        <v>2</v>
      </c>
      <c r="Q11" s="6">
        <v>10</v>
      </c>
      <c r="R11" s="6">
        <v>22</v>
      </c>
      <c r="S11" s="6">
        <v>8</v>
      </c>
      <c r="T11" s="6">
        <v>2</v>
      </c>
      <c r="U11" s="6">
        <v>0</v>
      </c>
      <c r="V11" s="6">
        <v>0</v>
      </c>
      <c r="W11" s="6">
        <v>49</v>
      </c>
      <c r="X11" s="6">
        <v>2</v>
      </c>
      <c r="Y11" s="6">
        <v>8</v>
      </c>
      <c r="Z11" s="6">
        <v>2</v>
      </c>
      <c r="AA11" s="6">
        <v>2</v>
      </c>
      <c r="AB11" s="6">
        <v>34</v>
      </c>
      <c r="AC11" s="6">
        <v>2</v>
      </c>
      <c r="AD11" s="6"/>
      <c r="AE11" s="6"/>
      <c r="AF11" s="6">
        <v>131</v>
      </c>
      <c r="AG11" s="6">
        <v>85</v>
      </c>
      <c r="AH11" s="6">
        <v>20</v>
      </c>
      <c r="AI11" s="6">
        <v>2</v>
      </c>
      <c r="AJ11" s="6">
        <v>2</v>
      </c>
      <c r="AK11" s="6">
        <v>2</v>
      </c>
      <c r="AL11" s="6">
        <v>2</v>
      </c>
      <c r="AM11" s="6">
        <v>24</v>
      </c>
      <c r="AN11" s="6">
        <v>2</v>
      </c>
      <c r="AO11" s="6">
        <v>2</v>
      </c>
      <c r="AP11" s="6">
        <v>0</v>
      </c>
      <c r="AQ11" s="6">
        <v>45</v>
      </c>
      <c r="AR11" s="6">
        <v>2</v>
      </c>
      <c r="AS11" s="6">
        <v>7</v>
      </c>
      <c r="AT11" s="6">
        <v>5</v>
      </c>
      <c r="AU11" s="6">
        <v>6</v>
      </c>
      <c r="AV11" s="6">
        <v>18</v>
      </c>
      <c r="AW11" s="6">
        <v>0</v>
      </c>
      <c r="AX11" s="6"/>
      <c r="AY11" s="3" t="s">
        <v>7</v>
      </c>
      <c r="AZ11" s="6">
        <v>6</v>
      </c>
      <c r="BA11" s="6"/>
      <c r="BB11" s="6"/>
      <c r="BC11" s="6"/>
      <c r="BD11" s="6"/>
      <c r="BE11" s="6"/>
      <c r="BF11" s="6"/>
      <c r="BG11" s="6"/>
      <c r="BH11" s="6"/>
      <c r="BI11" s="6">
        <v>26</v>
      </c>
      <c r="BJ11" s="6">
        <v>87</v>
      </c>
      <c r="BK11" s="6"/>
      <c r="BL11" s="6"/>
      <c r="BM11" s="6"/>
      <c r="BN11" s="6"/>
      <c r="BO11" s="6"/>
      <c r="BP11" s="6"/>
      <c r="BQ11" s="6">
        <v>58</v>
      </c>
      <c r="BR11" s="2"/>
      <c r="CB11" s="10">
        <v>270.25154181969373</v>
      </c>
    </row>
    <row r="12" spans="3:82" x14ac:dyDescent="0.35">
      <c r="C12" s="1" t="s">
        <v>8</v>
      </c>
      <c r="D12" s="16">
        <v>169789</v>
      </c>
      <c r="E12" s="16">
        <v>169632</v>
      </c>
      <c r="F12" s="16">
        <v>174537</v>
      </c>
      <c r="G12" s="17">
        <v>71</v>
      </c>
      <c r="H12" s="6"/>
      <c r="I12" s="6">
        <v>785</v>
      </c>
      <c r="J12" s="6">
        <v>389</v>
      </c>
      <c r="K12" s="6">
        <v>327</v>
      </c>
      <c r="L12" s="6">
        <v>59</v>
      </c>
      <c r="M12" s="6">
        <v>24</v>
      </c>
      <c r="N12" s="6">
        <v>29</v>
      </c>
      <c r="O12" s="6">
        <v>16</v>
      </c>
      <c r="P12" s="6">
        <v>25</v>
      </c>
      <c r="Q12" s="6">
        <v>65</v>
      </c>
      <c r="R12" s="6">
        <v>41</v>
      </c>
      <c r="S12" s="6">
        <v>32</v>
      </c>
      <c r="T12" s="6">
        <v>2</v>
      </c>
      <c r="U12" s="6">
        <v>24</v>
      </c>
      <c r="V12" s="6">
        <v>8</v>
      </c>
      <c r="W12" s="6">
        <v>165</v>
      </c>
      <c r="X12" s="6">
        <v>2</v>
      </c>
      <c r="Y12" s="6">
        <v>13</v>
      </c>
      <c r="Z12" s="6">
        <v>18</v>
      </c>
      <c r="AA12" s="6">
        <v>24</v>
      </c>
      <c r="AB12" s="6">
        <v>149</v>
      </c>
      <c r="AC12" s="6">
        <v>2</v>
      </c>
      <c r="AD12" s="6"/>
      <c r="AE12" s="6"/>
      <c r="AF12" s="6">
        <v>1810</v>
      </c>
      <c r="AG12" s="6">
        <v>1368</v>
      </c>
      <c r="AH12" s="6">
        <v>93</v>
      </c>
      <c r="AI12" s="6">
        <v>37</v>
      </c>
      <c r="AJ12" s="6">
        <v>20</v>
      </c>
      <c r="AK12" s="6">
        <v>26</v>
      </c>
      <c r="AL12" s="6">
        <v>53</v>
      </c>
      <c r="AM12" s="6">
        <v>214</v>
      </c>
      <c r="AN12" s="6">
        <v>23</v>
      </c>
      <c r="AO12" s="6">
        <v>5</v>
      </c>
      <c r="AP12" s="6">
        <v>5</v>
      </c>
      <c r="AQ12" s="6">
        <v>373</v>
      </c>
      <c r="AR12" s="6">
        <v>2</v>
      </c>
      <c r="AS12" s="6">
        <v>139</v>
      </c>
      <c r="AT12" s="6">
        <v>69</v>
      </c>
      <c r="AU12" s="6">
        <v>73</v>
      </c>
      <c r="AV12" s="6">
        <v>311</v>
      </c>
      <c r="AW12" s="6">
        <v>2</v>
      </c>
      <c r="AX12" s="6"/>
      <c r="AY12" s="3" t="s">
        <v>8</v>
      </c>
      <c r="AZ12" s="6">
        <v>26</v>
      </c>
      <c r="BA12" s="6"/>
      <c r="BB12" s="6"/>
      <c r="BC12" s="6"/>
      <c r="BD12" s="6"/>
      <c r="BE12" s="6"/>
      <c r="BF12" s="6"/>
      <c r="BG12" s="6"/>
      <c r="BH12" s="6"/>
      <c r="BI12" s="6">
        <v>58</v>
      </c>
      <c r="BJ12" s="6">
        <v>344</v>
      </c>
      <c r="BK12" s="6"/>
      <c r="BL12" s="6"/>
      <c r="BM12" s="6"/>
      <c r="BN12" s="6"/>
      <c r="BO12" s="6"/>
      <c r="BP12" s="6"/>
      <c r="BQ12" s="6">
        <v>65</v>
      </c>
      <c r="BR12" s="2"/>
      <c r="CB12" s="10">
        <v>142.43588913543769</v>
      </c>
    </row>
    <row r="13" spans="3:82" x14ac:dyDescent="0.35">
      <c r="C13" s="1" t="s">
        <v>9</v>
      </c>
      <c r="D13" s="16">
        <v>196631</v>
      </c>
      <c r="E13" s="16">
        <v>193392</v>
      </c>
      <c r="F13" s="16">
        <v>196046</v>
      </c>
      <c r="G13" s="17">
        <v>70</v>
      </c>
      <c r="H13" s="6"/>
      <c r="I13" s="6">
        <v>1677</v>
      </c>
      <c r="J13" s="6">
        <v>721</v>
      </c>
      <c r="K13" s="6">
        <v>587</v>
      </c>
      <c r="L13" s="6">
        <v>168</v>
      </c>
      <c r="M13" s="6">
        <v>87</v>
      </c>
      <c r="N13" s="6">
        <v>54</v>
      </c>
      <c r="O13" s="6">
        <v>34</v>
      </c>
      <c r="P13" s="6">
        <v>47</v>
      </c>
      <c r="Q13" s="6">
        <v>104</v>
      </c>
      <c r="R13" s="6">
        <v>119</v>
      </c>
      <c r="S13" s="6">
        <v>127</v>
      </c>
      <c r="T13" s="6">
        <v>5</v>
      </c>
      <c r="U13" s="6">
        <v>168</v>
      </c>
      <c r="V13" s="6">
        <v>58</v>
      </c>
      <c r="W13" s="6">
        <v>537</v>
      </c>
      <c r="X13" s="6">
        <v>14</v>
      </c>
      <c r="Y13" s="6">
        <v>43</v>
      </c>
      <c r="Z13" s="6">
        <v>36</v>
      </c>
      <c r="AA13" s="6">
        <v>38</v>
      </c>
      <c r="AB13" s="6">
        <v>290</v>
      </c>
      <c r="AC13" s="6">
        <v>12</v>
      </c>
      <c r="AD13" s="6"/>
      <c r="AE13" s="6"/>
      <c r="AF13" s="6">
        <v>1623</v>
      </c>
      <c r="AG13" s="6">
        <v>861</v>
      </c>
      <c r="AH13" s="6">
        <v>264</v>
      </c>
      <c r="AI13" s="6">
        <v>53</v>
      </c>
      <c r="AJ13" s="6">
        <v>33</v>
      </c>
      <c r="AK13" s="6">
        <v>20</v>
      </c>
      <c r="AL13" s="6">
        <v>22</v>
      </c>
      <c r="AM13" s="6">
        <v>247</v>
      </c>
      <c r="AN13" s="6">
        <v>41</v>
      </c>
      <c r="AO13" s="6">
        <v>10</v>
      </c>
      <c r="AP13" s="6">
        <v>9</v>
      </c>
      <c r="AQ13" s="6">
        <v>589</v>
      </c>
      <c r="AR13" s="6">
        <v>8</v>
      </c>
      <c r="AS13" s="6">
        <v>223</v>
      </c>
      <c r="AT13" s="6">
        <v>54</v>
      </c>
      <c r="AU13" s="6">
        <v>86</v>
      </c>
      <c r="AV13" s="6">
        <v>423</v>
      </c>
      <c r="AW13" s="6">
        <v>2</v>
      </c>
      <c r="AX13" s="6"/>
      <c r="AY13" s="3" t="s">
        <v>9</v>
      </c>
      <c r="AZ13" s="6">
        <v>57</v>
      </c>
      <c r="BA13" s="6"/>
      <c r="BB13" s="6"/>
      <c r="BC13" s="6"/>
      <c r="BD13" s="6"/>
      <c r="BE13" s="6"/>
      <c r="BF13" s="6"/>
      <c r="BG13" s="6"/>
      <c r="BH13" s="6"/>
      <c r="BI13" s="6">
        <v>173</v>
      </c>
      <c r="BJ13" s="6">
        <v>866</v>
      </c>
      <c r="BK13" s="6"/>
      <c r="BL13" s="6"/>
      <c r="BM13" s="6"/>
      <c r="BN13" s="6"/>
      <c r="BO13" s="6"/>
      <c r="BP13" s="6"/>
      <c r="BQ13" s="6">
        <v>197</v>
      </c>
      <c r="BR13" s="2"/>
      <c r="CB13" s="10">
        <v>130.13949326934809</v>
      </c>
    </row>
    <row r="14" spans="3:82" x14ac:dyDescent="0.35">
      <c r="C14" s="1" t="s">
        <v>10</v>
      </c>
      <c r="D14" s="16">
        <v>6132</v>
      </c>
      <c r="E14" s="16">
        <v>6120</v>
      </c>
      <c r="F14" s="16">
        <v>6040</v>
      </c>
      <c r="G14" s="17">
        <v>69</v>
      </c>
      <c r="H14" s="6"/>
      <c r="I14" s="6">
        <v>52</v>
      </c>
      <c r="J14" s="6">
        <v>21</v>
      </c>
      <c r="K14" s="6">
        <v>13</v>
      </c>
      <c r="L14" s="6">
        <v>2</v>
      </c>
      <c r="M14" s="6">
        <v>2</v>
      </c>
      <c r="N14" s="6">
        <v>2</v>
      </c>
      <c r="O14" s="6">
        <v>2</v>
      </c>
      <c r="P14" s="6">
        <v>2</v>
      </c>
      <c r="Q14" s="6">
        <v>2</v>
      </c>
      <c r="R14" s="6">
        <v>7</v>
      </c>
      <c r="S14" s="6">
        <v>0</v>
      </c>
      <c r="T14" s="6">
        <v>6</v>
      </c>
      <c r="U14" s="6">
        <v>0</v>
      </c>
      <c r="V14" s="6">
        <v>0</v>
      </c>
      <c r="W14" s="6">
        <v>15</v>
      </c>
      <c r="X14" s="6">
        <v>2</v>
      </c>
      <c r="Y14" s="6">
        <v>2</v>
      </c>
      <c r="Z14" s="6">
        <v>2</v>
      </c>
      <c r="AA14" s="6">
        <v>5</v>
      </c>
      <c r="AB14" s="6">
        <v>12</v>
      </c>
      <c r="AC14" s="6">
        <v>0</v>
      </c>
      <c r="AD14" s="6"/>
      <c r="AE14" s="6"/>
      <c r="AF14" s="6">
        <v>42</v>
      </c>
      <c r="AG14" s="6">
        <v>33</v>
      </c>
      <c r="AH14" s="6">
        <v>2</v>
      </c>
      <c r="AI14" s="6">
        <v>2</v>
      </c>
      <c r="AJ14" s="6">
        <v>2</v>
      </c>
      <c r="AK14" s="6">
        <v>2</v>
      </c>
      <c r="AL14" s="6">
        <v>2</v>
      </c>
      <c r="AM14" s="6">
        <v>5</v>
      </c>
      <c r="AN14" s="6">
        <v>0</v>
      </c>
      <c r="AO14" s="6">
        <v>0</v>
      </c>
      <c r="AP14" s="6">
        <v>0</v>
      </c>
      <c r="AQ14" s="6">
        <v>7</v>
      </c>
      <c r="AR14" s="6">
        <v>2</v>
      </c>
      <c r="AS14" s="6">
        <v>0</v>
      </c>
      <c r="AT14" s="6">
        <v>2</v>
      </c>
      <c r="AU14" s="6">
        <v>0</v>
      </c>
      <c r="AV14" s="6">
        <v>2</v>
      </c>
      <c r="AW14" s="6">
        <v>0</v>
      </c>
      <c r="AX14" s="6"/>
      <c r="AY14" s="3" t="s">
        <v>10</v>
      </c>
      <c r="AZ14" s="6"/>
      <c r="BA14" s="6"/>
      <c r="BB14" s="6"/>
      <c r="BC14" s="6"/>
      <c r="BD14" s="6"/>
      <c r="BE14" s="6"/>
      <c r="BF14" s="6"/>
      <c r="BG14" s="6"/>
      <c r="BH14" s="6"/>
      <c r="BI14" s="6">
        <v>9</v>
      </c>
      <c r="BJ14" s="6">
        <v>29</v>
      </c>
      <c r="BK14" s="6"/>
      <c r="BL14" s="6"/>
      <c r="BM14" s="6"/>
      <c r="BN14" s="6"/>
      <c r="BO14" s="6"/>
      <c r="BP14" s="6"/>
      <c r="BQ14" s="6">
        <v>6</v>
      </c>
      <c r="BR14" s="2"/>
      <c r="CB14" s="10">
        <v>261.01141924959217</v>
      </c>
    </row>
    <row r="15" spans="3:82" x14ac:dyDescent="0.35">
      <c r="C15" s="1" t="s">
        <v>11</v>
      </c>
      <c r="D15" s="16">
        <v>38556</v>
      </c>
      <c r="E15" s="16">
        <v>38556</v>
      </c>
      <c r="F15" s="16">
        <v>38299</v>
      </c>
      <c r="G15" s="17">
        <v>68</v>
      </c>
      <c r="H15" s="6"/>
      <c r="I15" s="6">
        <v>404</v>
      </c>
      <c r="J15" s="6">
        <v>227</v>
      </c>
      <c r="K15" s="6">
        <v>192</v>
      </c>
      <c r="L15" s="6">
        <v>35</v>
      </c>
      <c r="M15" s="6">
        <v>20</v>
      </c>
      <c r="N15" s="6">
        <v>12</v>
      </c>
      <c r="O15" s="6">
        <v>7</v>
      </c>
      <c r="P15" s="6">
        <v>13</v>
      </c>
      <c r="Q15" s="6">
        <v>13</v>
      </c>
      <c r="R15" s="6">
        <v>37</v>
      </c>
      <c r="S15" s="6">
        <v>7</v>
      </c>
      <c r="T15" s="6">
        <v>2</v>
      </c>
      <c r="U15" s="6">
        <v>2</v>
      </c>
      <c r="V15" s="6">
        <v>2</v>
      </c>
      <c r="W15" s="6">
        <v>91</v>
      </c>
      <c r="X15" s="6">
        <v>2</v>
      </c>
      <c r="Y15" s="6">
        <v>6</v>
      </c>
      <c r="Z15" s="6">
        <v>10</v>
      </c>
      <c r="AA15" s="6">
        <v>13</v>
      </c>
      <c r="AB15" s="6">
        <v>54</v>
      </c>
      <c r="AC15" s="6">
        <v>0</v>
      </c>
      <c r="AD15" s="6"/>
      <c r="AE15" s="6"/>
      <c r="AF15" s="6">
        <v>289</v>
      </c>
      <c r="AG15" s="6">
        <v>171</v>
      </c>
      <c r="AH15" s="6">
        <v>24</v>
      </c>
      <c r="AI15" s="6">
        <v>14</v>
      </c>
      <c r="AJ15" s="6">
        <v>6</v>
      </c>
      <c r="AK15" s="6">
        <v>8</v>
      </c>
      <c r="AL15" s="6">
        <v>5</v>
      </c>
      <c r="AM15" s="6">
        <v>42</v>
      </c>
      <c r="AN15" s="6">
        <v>0</v>
      </c>
      <c r="AO15" s="6">
        <v>0</v>
      </c>
      <c r="AP15" s="6">
        <v>2</v>
      </c>
      <c r="AQ15" s="6">
        <v>98</v>
      </c>
      <c r="AR15" s="6">
        <v>2</v>
      </c>
      <c r="AS15" s="6">
        <v>21</v>
      </c>
      <c r="AT15" s="6">
        <v>6</v>
      </c>
      <c r="AU15" s="6">
        <v>8</v>
      </c>
      <c r="AV15" s="6">
        <v>64</v>
      </c>
      <c r="AW15" s="6">
        <v>2</v>
      </c>
      <c r="AX15" s="6"/>
      <c r="AY15" s="3" t="s">
        <v>11</v>
      </c>
      <c r="AZ15" s="6">
        <v>22</v>
      </c>
      <c r="BA15" s="6"/>
      <c r="BB15" s="6"/>
      <c r="BC15" s="6"/>
      <c r="BD15" s="6"/>
      <c r="BE15" s="6"/>
      <c r="BF15" s="6"/>
      <c r="BG15" s="6"/>
      <c r="BH15" s="6"/>
      <c r="BI15" s="6">
        <v>77</v>
      </c>
      <c r="BJ15" s="6">
        <v>153</v>
      </c>
      <c r="BK15" s="6"/>
      <c r="BL15" s="6"/>
      <c r="BM15" s="6"/>
      <c r="BN15" s="6"/>
      <c r="BO15" s="6"/>
      <c r="BP15" s="6"/>
      <c r="BQ15" s="6">
        <v>70</v>
      </c>
      <c r="BR15" s="2"/>
      <c r="CB15" s="10">
        <v>197.17213646387339</v>
      </c>
    </row>
    <row r="16" spans="3:82" x14ac:dyDescent="0.35">
      <c r="C16" s="1" t="s">
        <v>12</v>
      </c>
      <c r="D16" s="16">
        <v>119573</v>
      </c>
      <c r="E16" s="16">
        <v>123181</v>
      </c>
      <c r="F16" s="16">
        <v>126960</v>
      </c>
      <c r="G16" s="17">
        <v>67</v>
      </c>
      <c r="H16" s="6"/>
      <c r="I16" s="6">
        <v>782</v>
      </c>
      <c r="J16" s="6">
        <v>347</v>
      </c>
      <c r="K16" s="6">
        <v>284</v>
      </c>
      <c r="L16" s="6">
        <v>66</v>
      </c>
      <c r="M16" s="6">
        <v>36</v>
      </c>
      <c r="N16" s="6">
        <v>26</v>
      </c>
      <c r="O16" s="6">
        <v>20</v>
      </c>
      <c r="P16" s="6">
        <v>20</v>
      </c>
      <c r="Q16" s="6">
        <v>39</v>
      </c>
      <c r="R16" s="6">
        <v>60</v>
      </c>
      <c r="S16" s="6">
        <v>56</v>
      </c>
      <c r="T16" s="6">
        <v>5</v>
      </c>
      <c r="U16" s="6">
        <v>12</v>
      </c>
      <c r="V16" s="6">
        <v>2</v>
      </c>
      <c r="W16" s="6">
        <v>185</v>
      </c>
      <c r="X16" s="6">
        <v>7</v>
      </c>
      <c r="Y16" s="6">
        <v>26</v>
      </c>
      <c r="Z16" s="6">
        <v>15</v>
      </c>
      <c r="AA16" s="6">
        <v>18</v>
      </c>
      <c r="AB16" s="6">
        <v>140</v>
      </c>
      <c r="AC16" s="6">
        <v>2</v>
      </c>
      <c r="AD16" s="6"/>
      <c r="AE16" s="6"/>
      <c r="AF16" s="6">
        <v>753</v>
      </c>
      <c r="AG16" s="6">
        <v>475</v>
      </c>
      <c r="AH16" s="6">
        <v>121</v>
      </c>
      <c r="AI16" s="6">
        <v>37</v>
      </c>
      <c r="AJ16" s="6">
        <v>20</v>
      </c>
      <c r="AK16" s="6">
        <v>16</v>
      </c>
      <c r="AL16" s="6">
        <v>10</v>
      </c>
      <c r="AM16" s="6">
        <v>86</v>
      </c>
      <c r="AN16" s="6">
        <v>19</v>
      </c>
      <c r="AO16" s="6">
        <v>5</v>
      </c>
      <c r="AP16" s="6">
        <v>2</v>
      </c>
      <c r="AQ16" s="6">
        <v>228</v>
      </c>
      <c r="AR16" s="6">
        <v>6</v>
      </c>
      <c r="AS16" s="6">
        <v>53</v>
      </c>
      <c r="AT16" s="6">
        <v>43</v>
      </c>
      <c r="AU16" s="6">
        <v>29</v>
      </c>
      <c r="AV16" s="6">
        <v>167</v>
      </c>
      <c r="AW16" s="6">
        <v>0</v>
      </c>
      <c r="AX16" s="6"/>
      <c r="AY16" s="3" t="s">
        <v>12</v>
      </c>
      <c r="AZ16" s="6">
        <v>35</v>
      </c>
      <c r="BA16" s="6"/>
      <c r="BB16" s="6"/>
      <c r="BC16" s="6"/>
      <c r="BD16" s="6"/>
      <c r="BE16" s="6"/>
      <c r="BF16" s="6"/>
      <c r="BG16" s="6"/>
      <c r="BH16" s="6"/>
      <c r="BI16" s="6">
        <v>90</v>
      </c>
      <c r="BJ16" s="6">
        <v>403</v>
      </c>
      <c r="BK16" s="6"/>
      <c r="BL16" s="6"/>
      <c r="BM16" s="6"/>
      <c r="BN16" s="6"/>
      <c r="BO16" s="6"/>
      <c r="BP16" s="6"/>
      <c r="BQ16" s="6">
        <v>129</v>
      </c>
      <c r="BR16" s="2"/>
      <c r="CB16" s="10">
        <v>107.93082387195555</v>
      </c>
    </row>
    <row r="17" spans="3:80" x14ac:dyDescent="0.35">
      <c r="C17" s="1" t="s">
        <v>13</v>
      </c>
      <c r="D17" s="16">
        <v>369558</v>
      </c>
      <c r="E17" s="16">
        <v>379104</v>
      </c>
      <c r="F17" s="16">
        <v>392110</v>
      </c>
      <c r="G17" s="17">
        <v>66</v>
      </c>
      <c r="H17" s="6"/>
      <c r="I17" s="6">
        <v>2381</v>
      </c>
      <c r="J17" s="6">
        <v>1056</v>
      </c>
      <c r="K17" s="6">
        <v>880</v>
      </c>
      <c r="L17" s="6">
        <v>208</v>
      </c>
      <c r="M17" s="6">
        <v>110</v>
      </c>
      <c r="N17" s="6">
        <v>77</v>
      </c>
      <c r="O17" s="6">
        <v>78</v>
      </c>
      <c r="P17" s="6">
        <v>78</v>
      </c>
      <c r="Q17" s="6">
        <v>141</v>
      </c>
      <c r="R17" s="6">
        <v>222</v>
      </c>
      <c r="S17" s="6">
        <v>174</v>
      </c>
      <c r="T17" s="6">
        <v>12</v>
      </c>
      <c r="U17" s="6">
        <v>43</v>
      </c>
      <c r="V17" s="6">
        <v>17</v>
      </c>
      <c r="W17" s="6">
        <v>624</v>
      </c>
      <c r="X17" s="6">
        <v>18</v>
      </c>
      <c r="Y17" s="6">
        <v>56</v>
      </c>
      <c r="Z17" s="6">
        <v>57</v>
      </c>
      <c r="AA17" s="6">
        <v>69</v>
      </c>
      <c r="AB17" s="6">
        <v>424</v>
      </c>
      <c r="AC17" s="6">
        <v>17</v>
      </c>
      <c r="AD17" s="6"/>
      <c r="AE17" s="6"/>
      <c r="AF17" s="6">
        <v>2151</v>
      </c>
      <c r="AG17" s="6">
        <v>1292</v>
      </c>
      <c r="AH17" s="6">
        <v>197</v>
      </c>
      <c r="AI17" s="6">
        <v>138</v>
      </c>
      <c r="AJ17" s="6">
        <v>52</v>
      </c>
      <c r="AK17" s="6">
        <v>60</v>
      </c>
      <c r="AL17" s="6">
        <v>62</v>
      </c>
      <c r="AM17" s="6">
        <v>251</v>
      </c>
      <c r="AN17" s="6">
        <v>85</v>
      </c>
      <c r="AO17" s="6">
        <v>8</v>
      </c>
      <c r="AP17" s="6">
        <v>2</v>
      </c>
      <c r="AQ17" s="6">
        <v>558</v>
      </c>
      <c r="AR17" s="6">
        <v>13</v>
      </c>
      <c r="AS17" s="6">
        <v>163</v>
      </c>
      <c r="AT17" s="6">
        <v>111</v>
      </c>
      <c r="AU17" s="6">
        <v>71</v>
      </c>
      <c r="AV17" s="6">
        <v>565</v>
      </c>
      <c r="AW17" s="6">
        <v>2</v>
      </c>
      <c r="AX17" s="6"/>
      <c r="AY17" s="3" t="s">
        <v>13</v>
      </c>
      <c r="AZ17" s="6">
        <v>103</v>
      </c>
      <c r="BA17" s="6"/>
      <c r="BB17" s="6"/>
      <c r="BC17" s="6"/>
      <c r="BD17" s="6"/>
      <c r="BE17" s="6"/>
      <c r="BF17" s="6"/>
      <c r="BG17" s="6"/>
      <c r="BH17" s="6"/>
      <c r="BI17" s="6">
        <v>314</v>
      </c>
      <c r="BJ17" s="6">
        <v>1465</v>
      </c>
      <c r="BK17" s="6"/>
      <c r="BL17" s="6"/>
      <c r="BM17" s="6"/>
      <c r="BN17" s="6"/>
      <c r="BO17" s="6"/>
      <c r="BP17" s="6"/>
      <c r="BQ17" s="6">
        <v>417</v>
      </c>
      <c r="BR17" s="2"/>
      <c r="CB17" s="10">
        <v>93.922636979534602</v>
      </c>
    </row>
    <row r="18" spans="3:80" x14ac:dyDescent="0.35">
      <c r="C18" s="1" t="s">
        <v>14</v>
      </c>
      <c r="D18" s="16">
        <v>13388</v>
      </c>
      <c r="E18" s="16">
        <v>13520</v>
      </c>
      <c r="F18" s="16">
        <v>13574</v>
      </c>
      <c r="G18" s="17">
        <v>65</v>
      </c>
      <c r="H18" s="6"/>
      <c r="I18" s="6">
        <v>210</v>
      </c>
      <c r="J18" s="6">
        <v>106</v>
      </c>
      <c r="K18" s="6">
        <v>89</v>
      </c>
      <c r="L18" s="6">
        <v>10</v>
      </c>
      <c r="M18" s="6">
        <v>6</v>
      </c>
      <c r="N18" s="6">
        <v>5</v>
      </c>
      <c r="O18" s="6">
        <v>9</v>
      </c>
      <c r="P18" s="6">
        <v>7</v>
      </c>
      <c r="Q18" s="6">
        <v>15</v>
      </c>
      <c r="R18" s="6">
        <v>20</v>
      </c>
      <c r="S18" s="6">
        <v>6</v>
      </c>
      <c r="T18" s="6">
        <v>2</v>
      </c>
      <c r="U18" s="6">
        <v>2</v>
      </c>
      <c r="V18" s="6">
        <v>0</v>
      </c>
      <c r="W18" s="6">
        <v>33</v>
      </c>
      <c r="X18" s="6">
        <v>0</v>
      </c>
      <c r="Y18" s="6">
        <v>2</v>
      </c>
      <c r="Z18" s="6">
        <v>2</v>
      </c>
      <c r="AA18" s="6">
        <v>2</v>
      </c>
      <c r="AB18" s="6">
        <v>37</v>
      </c>
      <c r="AC18" s="6">
        <v>0</v>
      </c>
      <c r="AD18" s="6"/>
      <c r="AE18" s="6"/>
      <c r="AF18" s="6">
        <v>154</v>
      </c>
      <c r="AG18" s="6">
        <v>107</v>
      </c>
      <c r="AH18" s="6">
        <v>7</v>
      </c>
      <c r="AI18" s="6">
        <v>7</v>
      </c>
      <c r="AJ18" s="6">
        <v>7</v>
      </c>
      <c r="AK18" s="6">
        <v>7</v>
      </c>
      <c r="AL18" s="6">
        <v>6</v>
      </c>
      <c r="AM18" s="6">
        <v>25</v>
      </c>
      <c r="AN18" s="6">
        <v>0</v>
      </c>
      <c r="AO18" s="6">
        <v>0</v>
      </c>
      <c r="AP18" s="6">
        <v>0</v>
      </c>
      <c r="AQ18" s="6">
        <v>36</v>
      </c>
      <c r="AR18" s="6">
        <v>2</v>
      </c>
      <c r="AS18" s="6">
        <v>16</v>
      </c>
      <c r="AT18" s="6">
        <v>8</v>
      </c>
      <c r="AU18" s="6">
        <v>2</v>
      </c>
      <c r="AV18" s="6">
        <v>34</v>
      </c>
      <c r="AW18" s="6">
        <v>0</v>
      </c>
      <c r="AX18" s="6"/>
      <c r="AY18" s="3" t="s">
        <v>14</v>
      </c>
      <c r="AZ18" s="6">
        <v>7</v>
      </c>
      <c r="BA18" s="6"/>
      <c r="BB18" s="6"/>
      <c r="BC18" s="6"/>
      <c r="BD18" s="6"/>
      <c r="BE18" s="6"/>
      <c r="BF18" s="6"/>
      <c r="BG18" s="6"/>
      <c r="BH18" s="6"/>
      <c r="BI18" s="6">
        <v>20</v>
      </c>
      <c r="BJ18" s="6">
        <v>66</v>
      </c>
      <c r="BK18" s="6"/>
      <c r="BL18" s="6"/>
      <c r="BM18" s="6"/>
      <c r="BN18" s="6"/>
      <c r="BO18" s="6"/>
      <c r="BP18" s="6"/>
      <c r="BQ18" s="6">
        <v>58</v>
      </c>
      <c r="BR18" s="2"/>
      <c r="CB18" s="10">
        <v>246.59991032730534</v>
      </c>
    </row>
    <row r="19" spans="3:80" x14ac:dyDescent="0.35">
      <c r="C19" s="1" t="s">
        <v>15</v>
      </c>
      <c r="D19" s="16">
        <v>22309</v>
      </c>
      <c r="E19" s="16">
        <v>22198</v>
      </c>
      <c r="F19" s="16">
        <v>22273</v>
      </c>
      <c r="G19" s="17">
        <v>64</v>
      </c>
      <c r="H19" s="6"/>
      <c r="I19" s="6">
        <v>191</v>
      </c>
      <c r="J19" s="6">
        <v>106</v>
      </c>
      <c r="K19" s="6">
        <v>93</v>
      </c>
      <c r="L19" s="6">
        <v>8</v>
      </c>
      <c r="M19" s="6">
        <v>6</v>
      </c>
      <c r="N19" s="6">
        <v>2</v>
      </c>
      <c r="O19" s="6">
        <v>6</v>
      </c>
      <c r="P19" s="6">
        <v>2</v>
      </c>
      <c r="Q19" s="6">
        <v>6</v>
      </c>
      <c r="R19" s="6">
        <v>13</v>
      </c>
      <c r="S19" s="6">
        <v>2</v>
      </c>
      <c r="T19" s="6">
        <v>0</v>
      </c>
      <c r="U19" s="6">
        <v>2</v>
      </c>
      <c r="V19" s="6">
        <v>2</v>
      </c>
      <c r="W19" s="6">
        <v>28</v>
      </c>
      <c r="X19" s="6">
        <v>2</v>
      </c>
      <c r="Y19" s="6">
        <v>2</v>
      </c>
      <c r="Z19" s="6">
        <v>2</v>
      </c>
      <c r="AA19" s="6">
        <v>2</v>
      </c>
      <c r="AB19" s="6">
        <v>32</v>
      </c>
      <c r="AC19" s="6">
        <v>0</v>
      </c>
      <c r="AD19" s="6"/>
      <c r="AE19" s="6"/>
      <c r="AF19" s="6">
        <v>197</v>
      </c>
      <c r="AG19" s="6">
        <v>150</v>
      </c>
      <c r="AH19" s="6">
        <v>16</v>
      </c>
      <c r="AI19" s="6">
        <v>2</v>
      </c>
      <c r="AJ19" s="6">
        <v>2</v>
      </c>
      <c r="AK19" s="6">
        <v>2</v>
      </c>
      <c r="AL19" s="6">
        <v>2</v>
      </c>
      <c r="AM19" s="6">
        <v>20</v>
      </c>
      <c r="AN19" s="6">
        <v>2</v>
      </c>
      <c r="AO19" s="6">
        <v>0</v>
      </c>
      <c r="AP19" s="6">
        <v>0</v>
      </c>
      <c r="AQ19" s="6">
        <v>43</v>
      </c>
      <c r="AR19" s="6">
        <v>0</v>
      </c>
      <c r="AS19" s="6">
        <v>8</v>
      </c>
      <c r="AT19" s="6">
        <v>2</v>
      </c>
      <c r="AU19" s="6">
        <v>2</v>
      </c>
      <c r="AV19" s="6">
        <v>26</v>
      </c>
      <c r="AW19" s="6">
        <v>2</v>
      </c>
      <c r="AX19" s="6"/>
      <c r="AY19" s="3" t="s">
        <v>15</v>
      </c>
      <c r="AZ19" s="6">
        <v>20</v>
      </c>
      <c r="BA19" s="6"/>
      <c r="BB19" s="6"/>
      <c r="BC19" s="6"/>
      <c r="BD19" s="6"/>
      <c r="BE19" s="6"/>
      <c r="BF19" s="6"/>
      <c r="BG19" s="6"/>
      <c r="BH19" s="6"/>
      <c r="BI19" s="6">
        <v>34</v>
      </c>
      <c r="BJ19" s="6">
        <v>87</v>
      </c>
      <c r="BK19" s="6"/>
      <c r="BL19" s="6"/>
      <c r="BM19" s="6"/>
      <c r="BN19" s="6"/>
      <c r="BO19" s="6"/>
      <c r="BP19" s="6"/>
      <c r="BQ19" s="6">
        <v>52</v>
      </c>
      <c r="BR19" s="2"/>
      <c r="CB19" s="10">
        <v>224.17503586800572</v>
      </c>
    </row>
    <row r="20" spans="3:80" x14ac:dyDescent="0.35">
      <c r="C20" s="1" t="s">
        <v>16</v>
      </c>
      <c r="D20" s="16">
        <v>16030</v>
      </c>
      <c r="E20" s="16">
        <v>15999</v>
      </c>
      <c r="F20" s="16">
        <v>15948</v>
      </c>
      <c r="G20" s="17">
        <v>63</v>
      </c>
      <c r="H20" s="6"/>
      <c r="I20" s="6">
        <v>123</v>
      </c>
      <c r="J20" s="6">
        <v>67</v>
      </c>
      <c r="K20" s="6">
        <v>55</v>
      </c>
      <c r="L20" s="6">
        <v>9</v>
      </c>
      <c r="M20" s="6">
        <v>8</v>
      </c>
      <c r="N20" s="6">
        <v>8</v>
      </c>
      <c r="O20" s="6">
        <v>2</v>
      </c>
      <c r="P20" s="6">
        <v>2</v>
      </c>
      <c r="Q20" s="6">
        <v>2</v>
      </c>
      <c r="R20" s="6">
        <v>9</v>
      </c>
      <c r="S20" s="6">
        <v>5</v>
      </c>
      <c r="T20" s="6">
        <v>0</v>
      </c>
      <c r="U20" s="6">
        <v>2</v>
      </c>
      <c r="V20" s="6">
        <v>2</v>
      </c>
      <c r="W20" s="6">
        <v>24</v>
      </c>
      <c r="X20" s="6">
        <v>0</v>
      </c>
      <c r="Y20" s="6">
        <v>7</v>
      </c>
      <c r="Z20" s="6">
        <v>5</v>
      </c>
      <c r="AA20" s="6">
        <v>2</v>
      </c>
      <c r="AB20" s="6">
        <v>23</v>
      </c>
      <c r="AC20" s="6">
        <v>0</v>
      </c>
      <c r="AD20" s="6"/>
      <c r="AE20" s="6"/>
      <c r="AF20" s="6">
        <v>161</v>
      </c>
      <c r="AG20" s="6">
        <v>122</v>
      </c>
      <c r="AH20" s="6">
        <v>11</v>
      </c>
      <c r="AI20" s="6">
        <v>7</v>
      </c>
      <c r="AJ20" s="6">
        <v>2</v>
      </c>
      <c r="AK20" s="6">
        <v>2</v>
      </c>
      <c r="AL20" s="6">
        <v>2</v>
      </c>
      <c r="AM20" s="6">
        <v>16</v>
      </c>
      <c r="AN20" s="6">
        <v>2</v>
      </c>
      <c r="AO20" s="6">
        <v>0</v>
      </c>
      <c r="AP20" s="6">
        <v>0</v>
      </c>
      <c r="AQ20" s="6">
        <v>39</v>
      </c>
      <c r="AR20" s="6">
        <v>0</v>
      </c>
      <c r="AS20" s="6">
        <v>7</v>
      </c>
      <c r="AT20" s="6">
        <v>2</v>
      </c>
      <c r="AU20" s="6">
        <v>2</v>
      </c>
      <c r="AV20" s="6">
        <v>21</v>
      </c>
      <c r="AW20" s="6">
        <v>2</v>
      </c>
      <c r="AX20" s="6"/>
      <c r="AY20" s="3" t="s">
        <v>16</v>
      </c>
      <c r="AZ20" s="6">
        <v>15</v>
      </c>
      <c r="BA20" s="6"/>
      <c r="BB20" s="6"/>
      <c r="BC20" s="6"/>
      <c r="BD20" s="6"/>
      <c r="BE20" s="6"/>
      <c r="BF20" s="6"/>
      <c r="BG20" s="6"/>
      <c r="BH20" s="6"/>
      <c r="BI20" s="6">
        <v>18</v>
      </c>
      <c r="BJ20" s="6">
        <v>50</v>
      </c>
      <c r="BK20" s="6"/>
      <c r="BL20" s="6"/>
      <c r="BM20" s="6"/>
      <c r="BN20" s="6"/>
      <c r="BO20" s="6"/>
      <c r="BP20" s="6"/>
      <c r="BQ20" s="6">
        <v>28</v>
      </c>
      <c r="BR20" s="2"/>
      <c r="CB20" s="10">
        <v>268.26377191340697</v>
      </c>
    </row>
    <row r="21" spans="3:80" x14ac:dyDescent="0.35">
      <c r="C21" s="1" t="s">
        <v>17</v>
      </c>
      <c r="D21" s="16">
        <v>150296</v>
      </c>
      <c r="E21" s="16">
        <v>150605</v>
      </c>
      <c r="F21" s="16">
        <v>155683</v>
      </c>
      <c r="G21" s="17">
        <v>62</v>
      </c>
      <c r="H21" s="6"/>
      <c r="I21" s="6">
        <v>1493</v>
      </c>
      <c r="J21" s="6">
        <v>672</v>
      </c>
      <c r="K21" s="6">
        <v>548</v>
      </c>
      <c r="L21" s="6">
        <v>163</v>
      </c>
      <c r="M21" s="6">
        <v>79</v>
      </c>
      <c r="N21" s="6">
        <v>39</v>
      </c>
      <c r="O21" s="6">
        <v>31</v>
      </c>
      <c r="P21" s="6">
        <v>42</v>
      </c>
      <c r="Q21" s="6">
        <v>102</v>
      </c>
      <c r="R21" s="6">
        <v>143</v>
      </c>
      <c r="S21" s="6">
        <v>97</v>
      </c>
      <c r="T21" s="6">
        <v>8</v>
      </c>
      <c r="U21" s="6">
        <v>68</v>
      </c>
      <c r="V21" s="6">
        <v>25</v>
      </c>
      <c r="W21" s="6">
        <v>458</v>
      </c>
      <c r="X21" s="6">
        <v>12</v>
      </c>
      <c r="Y21" s="6">
        <v>28</v>
      </c>
      <c r="Z21" s="6">
        <v>39</v>
      </c>
      <c r="AA21" s="6">
        <v>47</v>
      </c>
      <c r="AB21" s="6">
        <v>245</v>
      </c>
      <c r="AC21" s="6">
        <v>6</v>
      </c>
      <c r="AD21" s="6"/>
      <c r="AE21" s="6"/>
      <c r="AF21" s="6">
        <v>1667</v>
      </c>
      <c r="AG21" s="6">
        <v>1086</v>
      </c>
      <c r="AH21" s="6">
        <v>174</v>
      </c>
      <c r="AI21" s="6">
        <v>65</v>
      </c>
      <c r="AJ21" s="6">
        <v>43</v>
      </c>
      <c r="AK21" s="6">
        <v>35</v>
      </c>
      <c r="AL21" s="6">
        <v>52</v>
      </c>
      <c r="AM21" s="6">
        <v>154</v>
      </c>
      <c r="AN21" s="6">
        <v>71</v>
      </c>
      <c r="AO21" s="6">
        <v>7</v>
      </c>
      <c r="AP21" s="6">
        <v>11</v>
      </c>
      <c r="AQ21" s="6">
        <v>497</v>
      </c>
      <c r="AR21" s="6">
        <v>7</v>
      </c>
      <c r="AS21" s="6">
        <v>110</v>
      </c>
      <c r="AT21" s="6">
        <v>47</v>
      </c>
      <c r="AU21" s="6">
        <v>87</v>
      </c>
      <c r="AV21" s="6">
        <v>313</v>
      </c>
      <c r="AW21" s="6">
        <v>2</v>
      </c>
      <c r="AX21" s="6"/>
      <c r="AY21" s="3" t="s">
        <v>17</v>
      </c>
      <c r="AZ21" s="6">
        <v>32</v>
      </c>
      <c r="BA21" s="6"/>
      <c r="BB21" s="6"/>
      <c r="BC21" s="6"/>
      <c r="BD21" s="6"/>
      <c r="BE21" s="6"/>
      <c r="BF21" s="6"/>
      <c r="BG21" s="6"/>
      <c r="BH21" s="6"/>
      <c r="BI21" s="6">
        <v>116</v>
      </c>
      <c r="BJ21" s="6">
        <v>546</v>
      </c>
      <c r="BK21" s="6"/>
      <c r="BL21" s="6"/>
      <c r="BM21" s="6"/>
      <c r="BN21" s="6"/>
      <c r="BO21" s="6"/>
      <c r="BP21" s="6"/>
      <c r="BQ21" s="6">
        <v>143</v>
      </c>
      <c r="BR21" s="2"/>
      <c r="CB21" s="10">
        <v>138.35766787507899</v>
      </c>
    </row>
    <row r="22" spans="3:80" x14ac:dyDescent="0.35">
      <c r="C22" s="1" t="s">
        <v>18</v>
      </c>
      <c r="D22" s="16">
        <v>48477</v>
      </c>
      <c r="E22" s="16">
        <v>48939</v>
      </c>
      <c r="F22" s="16">
        <v>49179</v>
      </c>
      <c r="G22" s="17">
        <v>61</v>
      </c>
      <c r="H22" s="6"/>
      <c r="I22" s="6">
        <v>599</v>
      </c>
      <c r="J22" s="6">
        <v>307</v>
      </c>
      <c r="K22" s="6">
        <v>256</v>
      </c>
      <c r="L22" s="6">
        <v>49</v>
      </c>
      <c r="M22" s="6">
        <v>31</v>
      </c>
      <c r="N22" s="6">
        <v>20</v>
      </c>
      <c r="O22" s="6">
        <v>18</v>
      </c>
      <c r="P22" s="6">
        <v>20</v>
      </c>
      <c r="Q22" s="6">
        <v>35</v>
      </c>
      <c r="R22" s="6">
        <v>52</v>
      </c>
      <c r="S22" s="6">
        <v>14</v>
      </c>
      <c r="T22" s="6">
        <v>6</v>
      </c>
      <c r="U22" s="6">
        <v>5</v>
      </c>
      <c r="V22" s="6">
        <v>2</v>
      </c>
      <c r="W22" s="6">
        <v>115</v>
      </c>
      <c r="X22" s="6">
        <v>2</v>
      </c>
      <c r="Y22" s="6">
        <v>22</v>
      </c>
      <c r="Z22" s="6">
        <v>13</v>
      </c>
      <c r="AA22" s="6">
        <v>2</v>
      </c>
      <c r="AB22" s="6">
        <v>109</v>
      </c>
      <c r="AC22" s="6">
        <v>2</v>
      </c>
      <c r="AD22" s="6"/>
      <c r="AE22" s="6"/>
      <c r="AF22" s="6">
        <v>474</v>
      </c>
      <c r="AG22" s="6">
        <v>338</v>
      </c>
      <c r="AH22" s="6">
        <v>34</v>
      </c>
      <c r="AI22" s="6">
        <v>23</v>
      </c>
      <c r="AJ22" s="6">
        <v>11</v>
      </c>
      <c r="AK22" s="6">
        <v>9</v>
      </c>
      <c r="AL22" s="6">
        <v>9</v>
      </c>
      <c r="AM22" s="6">
        <v>86</v>
      </c>
      <c r="AN22" s="6">
        <v>2</v>
      </c>
      <c r="AO22" s="6">
        <v>2</v>
      </c>
      <c r="AP22" s="6">
        <v>0</v>
      </c>
      <c r="AQ22" s="6">
        <v>136</v>
      </c>
      <c r="AR22" s="6">
        <v>0</v>
      </c>
      <c r="AS22" s="6">
        <v>28</v>
      </c>
      <c r="AT22" s="6">
        <v>15</v>
      </c>
      <c r="AU22" s="6">
        <v>13</v>
      </c>
      <c r="AV22" s="6">
        <v>76</v>
      </c>
      <c r="AW22" s="6">
        <v>0</v>
      </c>
      <c r="AX22" s="6"/>
      <c r="AY22" s="3" t="s">
        <v>18</v>
      </c>
      <c r="AZ22" s="6">
        <v>7</v>
      </c>
      <c r="BA22" s="6"/>
      <c r="BB22" s="6"/>
      <c r="BC22" s="6"/>
      <c r="BD22" s="6"/>
      <c r="BE22" s="6"/>
      <c r="BF22" s="6"/>
      <c r="BG22" s="6"/>
      <c r="BH22" s="6"/>
      <c r="BI22" s="6">
        <v>98</v>
      </c>
      <c r="BJ22" s="6">
        <v>342</v>
      </c>
      <c r="BK22" s="6"/>
      <c r="BL22" s="6"/>
      <c r="BM22" s="6"/>
      <c r="BN22" s="6"/>
      <c r="BO22" s="6"/>
      <c r="BP22" s="6"/>
      <c r="BQ22" s="6">
        <v>268</v>
      </c>
      <c r="BR22" s="2"/>
      <c r="CB22" s="10">
        <v>227.02412647307699</v>
      </c>
    </row>
    <row r="23" spans="3:80" x14ac:dyDescent="0.35">
      <c r="C23" s="1" t="s">
        <v>19</v>
      </c>
      <c r="D23" s="16">
        <v>140824</v>
      </c>
      <c r="E23" s="16">
        <v>141161</v>
      </c>
      <c r="F23" s="16">
        <v>142826</v>
      </c>
      <c r="G23" s="17">
        <v>60</v>
      </c>
      <c r="H23" s="6"/>
      <c r="I23" s="6">
        <v>1843</v>
      </c>
      <c r="J23" s="6">
        <v>855</v>
      </c>
      <c r="K23" s="6">
        <v>676</v>
      </c>
      <c r="L23" s="6">
        <v>215</v>
      </c>
      <c r="M23" s="6">
        <v>118</v>
      </c>
      <c r="N23" s="6">
        <v>54</v>
      </c>
      <c r="O23" s="6">
        <v>48</v>
      </c>
      <c r="P23" s="6">
        <v>48</v>
      </c>
      <c r="Q23" s="6">
        <v>125</v>
      </c>
      <c r="R23" s="6">
        <v>170</v>
      </c>
      <c r="S23" s="6">
        <v>159</v>
      </c>
      <c r="T23" s="6">
        <v>9</v>
      </c>
      <c r="U23" s="6">
        <v>44</v>
      </c>
      <c r="V23" s="6">
        <v>22</v>
      </c>
      <c r="W23" s="6">
        <v>554</v>
      </c>
      <c r="X23" s="6">
        <v>21</v>
      </c>
      <c r="Y23" s="6">
        <v>40</v>
      </c>
      <c r="Z23" s="6">
        <v>55</v>
      </c>
      <c r="AA23" s="6">
        <v>33</v>
      </c>
      <c r="AB23" s="6">
        <v>328</v>
      </c>
      <c r="AC23" s="6">
        <v>21</v>
      </c>
      <c r="AD23" s="6"/>
      <c r="AE23" s="6"/>
      <c r="AF23" s="6">
        <v>2034</v>
      </c>
      <c r="AG23" s="6">
        <v>1221</v>
      </c>
      <c r="AH23" s="6">
        <v>219</v>
      </c>
      <c r="AI23" s="6">
        <v>115</v>
      </c>
      <c r="AJ23" s="6">
        <v>38</v>
      </c>
      <c r="AK23" s="6">
        <v>62</v>
      </c>
      <c r="AL23" s="6">
        <v>86</v>
      </c>
      <c r="AM23" s="6">
        <v>214</v>
      </c>
      <c r="AN23" s="6">
        <v>88</v>
      </c>
      <c r="AO23" s="6">
        <v>8</v>
      </c>
      <c r="AP23" s="6">
        <v>10</v>
      </c>
      <c r="AQ23" s="6">
        <v>580</v>
      </c>
      <c r="AR23" s="6">
        <v>8</v>
      </c>
      <c r="AS23" s="6">
        <v>191</v>
      </c>
      <c r="AT23" s="6">
        <v>174</v>
      </c>
      <c r="AU23" s="6">
        <v>92</v>
      </c>
      <c r="AV23" s="6">
        <v>555</v>
      </c>
      <c r="AW23" s="6">
        <v>9</v>
      </c>
      <c r="AX23" s="6"/>
      <c r="AY23" s="3" t="s">
        <v>19</v>
      </c>
      <c r="AZ23" s="6">
        <v>36</v>
      </c>
      <c r="BA23" s="6"/>
      <c r="BB23" s="6"/>
      <c r="BC23" s="6"/>
      <c r="BD23" s="6"/>
      <c r="BE23" s="6"/>
      <c r="BF23" s="6"/>
      <c r="BG23" s="6"/>
      <c r="BH23" s="6"/>
      <c r="BI23" s="6">
        <v>147</v>
      </c>
      <c r="BJ23" s="6">
        <v>736</v>
      </c>
      <c r="BK23" s="6"/>
      <c r="BL23" s="6"/>
      <c r="BM23" s="6"/>
      <c r="BN23" s="6"/>
      <c r="BO23" s="6"/>
      <c r="BP23" s="6"/>
      <c r="BQ23" s="6">
        <v>263</v>
      </c>
      <c r="BR23" s="2"/>
      <c r="CB23" s="10">
        <v>151.97892180187347</v>
      </c>
    </row>
    <row r="24" spans="3:80" x14ac:dyDescent="0.35">
      <c r="C24" s="1" t="s">
        <v>20</v>
      </c>
      <c r="D24" s="16">
        <v>10615</v>
      </c>
      <c r="E24" s="16">
        <v>10534</v>
      </c>
      <c r="F24" s="16">
        <v>10420</v>
      </c>
      <c r="G24" s="17">
        <v>59</v>
      </c>
      <c r="H24" s="6"/>
      <c r="I24" s="6">
        <v>58</v>
      </c>
      <c r="J24" s="6">
        <v>34</v>
      </c>
      <c r="K24" s="6">
        <v>30</v>
      </c>
      <c r="L24" s="6">
        <v>2</v>
      </c>
      <c r="M24" s="6">
        <v>2</v>
      </c>
      <c r="N24" s="6">
        <v>2</v>
      </c>
      <c r="O24" s="6">
        <v>2</v>
      </c>
      <c r="P24" s="6">
        <v>2</v>
      </c>
      <c r="Q24" s="6">
        <v>2</v>
      </c>
      <c r="R24" s="6">
        <v>5</v>
      </c>
      <c r="S24" s="6">
        <v>2</v>
      </c>
      <c r="T24" s="6">
        <v>0</v>
      </c>
      <c r="U24" s="6">
        <v>0</v>
      </c>
      <c r="V24" s="6">
        <v>0</v>
      </c>
      <c r="W24" s="6">
        <v>10</v>
      </c>
      <c r="X24" s="6">
        <v>0</v>
      </c>
      <c r="Y24" s="6">
        <v>2</v>
      </c>
      <c r="Z24" s="6">
        <v>0</v>
      </c>
      <c r="AA24" s="6">
        <v>0</v>
      </c>
      <c r="AB24" s="6">
        <v>10</v>
      </c>
      <c r="AC24" s="6">
        <v>0</v>
      </c>
      <c r="AD24" s="6"/>
      <c r="AE24" s="6"/>
      <c r="AF24" s="6">
        <v>55</v>
      </c>
      <c r="AG24" s="6">
        <v>38</v>
      </c>
      <c r="AH24" s="6">
        <v>2</v>
      </c>
      <c r="AI24" s="6">
        <v>2</v>
      </c>
      <c r="AJ24" s="6">
        <v>0</v>
      </c>
      <c r="AK24" s="6">
        <v>2</v>
      </c>
      <c r="AL24" s="6">
        <v>0</v>
      </c>
      <c r="AM24" s="6">
        <v>5</v>
      </c>
      <c r="AN24" s="6">
        <v>0</v>
      </c>
      <c r="AO24" s="6">
        <v>0</v>
      </c>
      <c r="AP24" s="6">
        <v>0</v>
      </c>
      <c r="AQ24" s="6">
        <v>13</v>
      </c>
      <c r="AR24" s="6">
        <v>0</v>
      </c>
      <c r="AS24" s="6">
        <v>2</v>
      </c>
      <c r="AT24" s="6">
        <v>0</v>
      </c>
      <c r="AU24" s="6">
        <v>2</v>
      </c>
      <c r="AV24" s="6">
        <v>10</v>
      </c>
      <c r="AW24" s="6">
        <v>0</v>
      </c>
      <c r="AX24" s="6"/>
      <c r="AY24" s="3" t="s">
        <v>20</v>
      </c>
      <c r="AZ24" s="6">
        <v>2</v>
      </c>
      <c r="BA24" s="6"/>
      <c r="BB24" s="6"/>
      <c r="BC24" s="6"/>
      <c r="BD24" s="6"/>
      <c r="BE24" s="6"/>
      <c r="BF24" s="6"/>
      <c r="BG24" s="6"/>
      <c r="BH24" s="6"/>
      <c r="BI24" s="6">
        <v>21</v>
      </c>
      <c r="BJ24" s="6">
        <v>53</v>
      </c>
      <c r="BK24" s="6"/>
      <c r="BL24" s="6"/>
      <c r="BM24" s="6"/>
      <c r="BN24" s="6"/>
      <c r="BO24" s="6"/>
      <c r="BP24" s="6"/>
      <c r="BQ24" s="6">
        <v>27</v>
      </c>
      <c r="BR24" s="2"/>
      <c r="CB24" s="10">
        <v>273.2755371277799</v>
      </c>
    </row>
    <row r="25" spans="3:80" x14ac:dyDescent="0.35">
      <c r="C25" s="1" t="s">
        <v>21</v>
      </c>
      <c r="D25" s="16">
        <v>150638</v>
      </c>
      <c r="E25" s="16">
        <v>151824</v>
      </c>
      <c r="F25" s="16">
        <v>156837</v>
      </c>
      <c r="G25" s="17">
        <v>58</v>
      </c>
      <c r="H25" s="6"/>
      <c r="I25" s="6">
        <v>782</v>
      </c>
      <c r="J25" s="6">
        <v>358</v>
      </c>
      <c r="K25" s="6">
        <v>278</v>
      </c>
      <c r="L25" s="6">
        <v>67</v>
      </c>
      <c r="M25" s="6">
        <v>28</v>
      </c>
      <c r="N25" s="6">
        <v>18</v>
      </c>
      <c r="O25" s="6">
        <v>24</v>
      </c>
      <c r="P25" s="6">
        <v>19</v>
      </c>
      <c r="Q25" s="6">
        <v>74</v>
      </c>
      <c r="R25" s="6">
        <v>60</v>
      </c>
      <c r="S25" s="6">
        <v>53</v>
      </c>
      <c r="T25" s="6">
        <v>6</v>
      </c>
      <c r="U25" s="6">
        <v>31</v>
      </c>
      <c r="V25" s="6">
        <v>14</v>
      </c>
      <c r="W25" s="6">
        <v>211</v>
      </c>
      <c r="X25" s="6">
        <v>9</v>
      </c>
      <c r="Y25" s="6">
        <v>24</v>
      </c>
      <c r="Z25" s="6">
        <v>17</v>
      </c>
      <c r="AA25" s="6">
        <v>25</v>
      </c>
      <c r="AB25" s="6">
        <v>152</v>
      </c>
      <c r="AC25" s="6">
        <v>8</v>
      </c>
      <c r="AD25" s="6"/>
      <c r="AE25" s="6"/>
      <c r="AF25" s="6">
        <v>1594</v>
      </c>
      <c r="AG25" s="6">
        <v>1069</v>
      </c>
      <c r="AH25" s="6">
        <v>164</v>
      </c>
      <c r="AI25" s="6">
        <v>49</v>
      </c>
      <c r="AJ25" s="6">
        <v>25</v>
      </c>
      <c r="AK25" s="6">
        <v>23</v>
      </c>
      <c r="AL25" s="6">
        <v>43</v>
      </c>
      <c r="AM25" s="6">
        <v>160</v>
      </c>
      <c r="AN25" s="6">
        <v>51</v>
      </c>
      <c r="AO25" s="6">
        <v>2</v>
      </c>
      <c r="AP25" s="6">
        <v>5</v>
      </c>
      <c r="AQ25" s="6">
        <v>446</v>
      </c>
      <c r="AR25" s="6">
        <v>7</v>
      </c>
      <c r="AS25" s="6">
        <v>173</v>
      </c>
      <c r="AT25" s="6">
        <v>67</v>
      </c>
      <c r="AU25" s="6">
        <v>129</v>
      </c>
      <c r="AV25" s="6">
        <v>338</v>
      </c>
      <c r="AW25" s="6">
        <v>2</v>
      </c>
      <c r="AX25" s="6"/>
      <c r="AY25" s="3" t="s">
        <v>21</v>
      </c>
      <c r="AZ25" s="6">
        <v>25</v>
      </c>
      <c r="BA25" s="6"/>
      <c r="BB25" s="6"/>
      <c r="BC25" s="6"/>
      <c r="BD25" s="6"/>
      <c r="BE25" s="6"/>
      <c r="BF25" s="6"/>
      <c r="BG25" s="6"/>
      <c r="BH25" s="6"/>
      <c r="BI25" s="6">
        <v>50</v>
      </c>
      <c r="BJ25" s="6">
        <v>345</v>
      </c>
      <c r="BK25" s="6"/>
      <c r="BL25" s="6"/>
      <c r="BM25" s="6"/>
      <c r="BN25" s="6"/>
      <c r="BO25" s="6"/>
      <c r="BP25" s="6"/>
      <c r="BQ25" s="6">
        <v>70</v>
      </c>
      <c r="BR25" s="2"/>
      <c r="CB25" s="10">
        <v>145.3362975744102</v>
      </c>
    </row>
    <row r="26" spans="3:80" x14ac:dyDescent="0.35">
      <c r="C26" s="1" t="s">
        <v>22</v>
      </c>
      <c r="D26" s="16">
        <v>20058</v>
      </c>
      <c r="E26" s="16">
        <v>20049</v>
      </c>
      <c r="F26" s="16">
        <v>20022</v>
      </c>
      <c r="G26" s="17">
        <v>57</v>
      </c>
      <c r="H26" s="6"/>
      <c r="I26" s="6">
        <v>277</v>
      </c>
      <c r="J26" s="6">
        <v>172</v>
      </c>
      <c r="K26" s="6">
        <v>156</v>
      </c>
      <c r="L26" s="6">
        <v>17</v>
      </c>
      <c r="M26" s="6">
        <v>9</v>
      </c>
      <c r="N26" s="6">
        <v>9</v>
      </c>
      <c r="O26" s="6">
        <v>7</v>
      </c>
      <c r="P26" s="6">
        <v>5</v>
      </c>
      <c r="Q26" s="6">
        <v>12</v>
      </c>
      <c r="R26" s="6">
        <v>22</v>
      </c>
      <c r="S26" s="6">
        <v>8</v>
      </c>
      <c r="T26" s="6">
        <v>0</v>
      </c>
      <c r="U26" s="6">
        <v>2</v>
      </c>
      <c r="V26" s="6">
        <v>2</v>
      </c>
      <c r="W26" s="6">
        <v>46</v>
      </c>
      <c r="X26" s="6">
        <v>0</v>
      </c>
      <c r="Y26" s="6">
        <v>5</v>
      </c>
      <c r="Z26" s="6">
        <v>2</v>
      </c>
      <c r="AA26" s="6">
        <v>2</v>
      </c>
      <c r="AB26" s="6">
        <v>40</v>
      </c>
      <c r="AC26" s="6">
        <v>0</v>
      </c>
      <c r="AD26" s="6"/>
      <c r="AE26" s="6"/>
      <c r="AF26" s="6">
        <v>182</v>
      </c>
      <c r="AG26" s="6">
        <v>129</v>
      </c>
      <c r="AH26" s="6">
        <v>6</v>
      </c>
      <c r="AI26" s="6">
        <v>2</v>
      </c>
      <c r="AJ26" s="6">
        <v>2</v>
      </c>
      <c r="AK26" s="6">
        <v>2</v>
      </c>
      <c r="AL26" s="6">
        <v>2</v>
      </c>
      <c r="AM26" s="6">
        <v>15</v>
      </c>
      <c r="AN26" s="6">
        <v>2</v>
      </c>
      <c r="AO26" s="6">
        <v>0</v>
      </c>
      <c r="AP26" s="6">
        <v>2</v>
      </c>
      <c r="AQ26" s="6">
        <v>43</v>
      </c>
      <c r="AR26" s="6">
        <v>0</v>
      </c>
      <c r="AS26" s="6">
        <v>8</v>
      </c>
      <c r="AT26" s="6">
        <v>2</v>
      </c>
      <c r="AU26" s="6">
        <v>2</v>
      </c>
      <c r="AV26" s="6">
        <v>30</v>
      </c>
      <c r="AW26" s="6">
        <v>0</v>
      </c>
      <c r="AX26" s="6"/>
      <c r="AY26" s="3" t="s">
        <v>22</v>
      </c>
      <c r="AZ26" s="6">
        <v>13</v>
      </c>
      <c r="BA26" s="6"/>
      <c r="BB26" s="6"/>
      <c r="BC26" s="6"/>
      <c r="BD26" s="6"/>
      <c r="BE26" s="6"/>
      <c r="BF26" s="6"/>
      <c r="BG26" s="6"/>
      <c r="BH26" s="6"/>
      <c r="BI26" s="6">
        <v>37</v>
      </c>
      <c r="BJ26" s="6">
        <v>99</v>
      </c>
      <c r="BK26" s="6"/>
      <c r="BL26" s="6"/>
      <c r="BM26" s="6"/>
      <c r="BN26" s="6"/>
      <c r="BO26" s="6"/>
      <c r="BP26" s="6"/>
      <c r="BQ26" s="6">
        <v>27</v>
      </c>
      <c r="BR26" s="2"/>
      <c r="CB26" s="10">
        <v>249.30195452732349</v>
      </c>
    </row>
    <row r="27" spans="3:80" x14ac:dyDescent="0.35">
      <c r="C27" s="1" t="s">
        <v>23</v>
      </c>
      <c r="D27" s="16">
        <v>24892</v>
      </c>
      <c r="E27" s="16">
        <v>25321</v>
      </c>
      <c r="F27" s="16">
        <v>25818</v>
      </c>
      <c r="G27" s="17">
        <v>56</v>
      </c>
      <c r="H27" s="6"/>
      <c r="I27" s="6">
        <v>96</v>
      </c>
      <c r="J27" s="6">
        <v>45</v>
      </c>
      <c r="K27" s="6">
        <v>36</v>
      </c>
      <c r="L27" s="6">
        <v>5</v>
      </c>
      <c r="M27" s="6">
        <v>2</v>
      </c>
      <c r="N27" s="6">
        <v>2</v>
      </c>
      <c r="O27" s="6">
        <v>2</v>
      </c>
      <c r="P27" s="6">
        <v>5</v>
      </c>
      <c r="Q27" s="6">
        <v>7</v>
      </c>
      <c r="R27" s="6">
        <v>7</v>
      </c>
      <c r="S27" s="6">
        <v>0</v>
      </c>
      <c r="T27" s="6">
        <v>2</v>
      </c>
      <c r="U27" s="6">
        <v>2</v>
      </c>
      <c r="V27" s="6">
        <v>0</v>
      </c>
      <c r="W27" s="6">
        <v>21</v>
      </c>
      <c r="X27" s="6">
        <v>2</v>
      </c>
      <c r="Y27" s="6">
        <v>2</v>
      </c>
      <c r="Z27" s="6">
        <v>2</v>
      </c>
      <c r="AA27" s="6">
        <v>5</v>
      </c>
      <c r="AB27" s="6">
        <v>21</v>
      </c>
      <c r="AC27" s="6">
        <v>2</v>
      </c>
      <c r="AD27" s="6"/>
      <c r="AE27" s="6"/>
      <c r="AF27" s="6">
        <v>145</v>
      </c>
      <c r="AG27" s="6">
        <v>107</v>
      </c>
      <c r="AH27" s="6">
        <v>17</v>
      </c>
      <c r="AI27" s="6">
        <v>9</v>
      </c>
      <c r="AJ27" s="6">
        <v>2</v>
      </c>
      <c r="AK27" s="6">
        <v>2</v>
      </c>
      <c r="AL27" s="6">
        <v>2</v>
      </c>
      <c r="AM27" s="6">
        <v>13</v>
      </c>
      <c r="AN27" s="6">
        <v>13</v>
      </c>
      <c r="AO27" s="6">
        <v>0</v>
      </c>
      <c r="AP27" s="6">
        <v>0</v>
      </c>
      <c r="AQ27" s="6">
        <v>35</v>
      </c>
      <c r="AR27" s="6">
        <v>0</v>
      </c>
      <c r="AS27" s="6">
        <v>13</v>
      </c>
      <c r="AT27" s="6">
        <v>13</v>
      </c>
      <c r="AU27" s="6">
        <v>2</v>
      </c>
      <c r="AV27" s="6">
        <v>38</v>
      </c>
      <c r="AW27" s="6">
        <v>0</v>
      </c>
      <c r="AX27" s="6"/>
      <c r="AY27" s="3" t="s">
        <v>23</v>
      </c>
      <c r="AZ27" s="6">
        <v>9</v>
      </c>
      <c r="BA27" s="6"/>
      <c r="BB27" s="6"/>
      <c r="BC27" s="6"/>
      <c r="BD27" s="6"/>
      <c r="BE27" s="6"/>
      <c r="BF27" s="6"/>
      <c r="BG27" s="6"/>
      <c r="BH27" s="6"/>
      <c r="BI27" s="6">
        <v>9</v>
      </c>
      <c r="BJ27" s="6">
        <v>35</v>
      </c>
      <c r="BK27" s="6"/>
      <c r="BL27" s="6"/>
      <c r="BM27" s="6"/>
      <c r="BN27" s="6"/>
      <c r="BO27" s="6"/>
      <c r="BP27" s="6"/>
      <c r="BQ27" s="6">
        <v>27</v>
      </c>
      <c r="BR27" s="2"/>
      <c r="CB27" s="10">
        <v>100.48635395313316</v>
      </c>
    </row>
    <row r="28" spans="3:80" x14ac:dyDescent="0.35">
      <c r="C28" s="1" t="s">
        <v>24</v>
      </c>
      <c r="D28" s="16">
        <v>121272</v>
      </c>
      <c r="E28" s="16">
        <v>122704</v>
      </c>
      <c r="F28" s="16">
        <v>124174</v>
      </c>
      <c r="G28" s="17">
        <v>55</v>
      </c>
      <c r="H28" s="6"/>
      <c r="I28" s="6">
        <v>1221</v>
      </c>
      <c r="J28" s="6">
        <v>598</v>
      </c>
      <c r="K28" s="6">
        <v>481</v>
      </c>
      <c r="L28" s="6">
        <v>111</v>
      </c>
      <c r="M28" s="6">
        <v>46</v>
      </c>
      <c r="N28" s="6">
        <v>44</v>
      </c>
      <c r="O28" s="6">
        <v>46</v>
      </c>
      <c r="P28" s="6">
        <v>64</v>
      </c>
      <c r="Q28" s="6">
        <v>72</v>
      </c>
      <c r="R28" s="6">
        <v>116</v>
      </c>
      <c r="S28" s="6">
        <v>70</v>
      </c>
      <c r="T28" s="6">
        <v>5</v>
      </c>
      <c r="U28" s="6">
        <v>29</v>
      </c>
      <c r="V28" s="6">
        <v>12</v>
      </c>
      <c r="W28" s="6">
        <v>310</v>
      </c>
      <c r="X28" s="6">
        <v>13</v>
      </c>
      <c r="Y28" s="6">
        <v>38</v>
      </c>
      <c r="Z28" s="6">
        <v>34</v>
      </c>
      <c r="AA28" s="6">
        <v>26</v>
      </c>
      <c r="AB28" s="6">
        <v>259</v>
      </c>
      <c r="AC28" s="6">
        <v>7</v>
      </c>
      <c r="AD28" s="6"/>
      <c r="AE28" s="6"/>
      <c r="AF28" s="6">
        <v>957</v>
      </c>
      <c r="AG28" s="6">
        <v>586</v>
      </c>
      <c r="AH28" s="6">
        <v>118</v>
      </c>
      <c r="AI28" s="6">
        <v>42</v>
      </c>
      <c r="AJ28" s="6">
        <v>38</v>
      </c>
      <c r="AK28" s="6">
        <v>26</v>
      </c>
      <c r="AL28" s="6">
        <v>31</v>
      </c>
      <c r="AM28" s="6">
        <v>108</v>
      </c>
      <c r="AN28" s="6">
        <v>19</v>
      </c>
      <c r="AO28" s="6">
        <v>2</v>
      </c>
      <c r="AP28" s="6">
        <v>2</v>
      </c>
      <c r="AQ28" s="6">
        <v>289</v>
      </c>
      <c r="AR28" s="6">
        <v>6</v>
      </c>
      <c r="AS28" s="6">
        <v>50</v>
      </c>
      <c r="AT28" s="6">
        <v>37</v>
      </c>
      <c r="AU28" s="6">
        <v>28</v>
      </c>
      <c r="AV28" s="6">
        <v>213</v>
      </c>
      <c r="AW28" s="6">
        <v>2</v>
      </c>
      <c r="AX28" s="6"/>
      <c r="AY28" s="3" t="s">
        <v>24</v>
      </c>
      <c r="AZ28" s="6">
        <v>39</v>
      </c>
      <c r="BA28" s="6"/>
      <c r="BB28" s="6"/>
      <c r="BC28" s="6"/>
      <c r="BD28" s="6"/>
      <c r="BE28" s="6"/>
      <c r="BF28" s="6"/>
      <c r="BG28" s="6"/>
      <c r="BH28" s="6"/>
      <c r="BI28" s="6">
        <v>150</v>
      </c>
      <c r="BJ28" s="6">
        <v>592</v>
      </c>
      <c r="BK28" s="6"/>
      <c r="BL28" s="6"/>
      <c r="BM28" s="6"/>
      <c r="BN28" s="6"/>
      <c r="BO28" s="6"/>
      <c r="BP28" s="6"/>
      <c r="BQ28" s="6">
        <v>280</v>
      </c>
      <c r="BR28" s="2"/>
      <c r="CB28" s="10">
        <v>213.65934945265261</v>
      </c>
    </row>
    <row r="29" spans="3:80" x14ac:dyDescent="0.35">
      <c r="C29" s="1" t="s">
        <v>25</v>
      </c>
      <c r="D29" s="16">
        <v>160100</v>
      </c>
      <c r="E29" s="16">
        <v>159294</v>
      </c>
      <c r="F29" s="16">
        <v>163792</v>
      </c>
      <c r="G29" s="17">
        <v>54</v>
      </c>
      <c r="H29" s="6"/>
      <c r="I29" s="6">
        <v>1603</v>
      </c>
      <c r="J29" s="6">
        <v>673</v>
      </c>
      <c r="K29" s="6">
        <v>582</v>
      </c>
      <c r="L29" s="6">
        <v>227</v>
      </c>
      <c r="M29" s="6">
        <v>128</v>
      </c>
      <c r="N29" s="6">
        <v>38</v>
      </c>
      <c r="O29" s="6">
        <v>29</v>
      </c>
      <c r="P29" s="6">
        <v>26</v>
      </c>
      <c r="Q29" s="6">
        <v>73</v>
      </c>
      <c r="R29" s="6">
        <v>143</v>
      </c>
      <c r="S29" s="6">
        <v>112</v>
      </c>
      <c r="T29" s="6">
        <v>6</v>
      </c>
      <c r="U29" s="6">
        <v>140</v>
      </c>
      <c r="V29" s="6">
        <v>62</v>
      </c>
      <c r="W29" s="6">
        <v>553</v>
      </c>
      <c r="X29" s="6">
        <v>2</v>
      </c>
      <c r="Y29" s="6">
        <v>25</v>
      </c>
      <c r="Z29" s="6">
        <v>20</v>
      </c>
      <c r="AA29" s="6">
        <v>20</v>
      </c>
      <c r="AB29" s="6">
        <v>210</v>
      </c>
      <c r="AC29" s="6">
        <v>11</v>
      </c>
      <c r="AD29" s="6"/>
      <c r="AE29" s="6"/>
      <c r="AF29" s="6">
        <v>1215</v>
      </c>
      <c r="AG29" s="6">
        <v>696</v>
      </c>
      <c r="AH29" s="6">
        <v>187</v>
      </c>
      <c r="AI29" s="6">
        <v>69</v>
      </c>
      <c r="AJ29" s="6">
        <v>30</v>
      </c>
      <c r="AK29" s="6">
        <v>23</v>
      </c>
      <c r="AL29" s="6">
        <v>26</v>
      </c>
      <c r="AM29" s="6">
        <v>117</v>
      </c>
      <c r="AN29" s="6">
        <v>30</v>
      </c>
      <c r="AO29" s="6">
        <v>2</v>
      </c>
      <c r="AP29" s="6">
        <v>2</v>
      </c>
      <c r="AQ29" s="6">
        <v>355</v>
      </c>
      <c r="AR29" s="6">
        <v>9</v>
      </c>
      <c r="AS29" s="6">
        <v>111</v>
      </c>
      <c r="AT29" s="6">
        <v>45</v>
      </c>
      <c r="AU29" s="6">
        <v>37</v>
      </c>
      <c r="AV29" s="6">
        <v>322</v>
      </c>
      <c r="AW29" s="6">
        <v>2</v>
      </c>
      <c r="AX29" s="6"/>
      <c r="AY29" s="3" t="s">
        <v>25</v>
      </c>
      <c r="AZ29" s="6">
        <v>71</v>
      </c>
      <c r="BA29" s="6"/>
      <c r="BB29" s="6"/>
      <c r="BC29" s="6"/>
      <c r="BD29" s="6"/>
      <c r="BE29" s="6"/>
      <c r="BF29" s="6"/>
      <c r="BG29" s="6"/>
      <c r="BH29" s="6"/>
      <c r="BI29" s="6">
        <v>155</v>
      </c>
      <c r="BJ29" s="6">
        <v>1032</v>
      </c>
      <c r="BK29" s="6"/>
      <c r="BL29" s="6"/>
      <c r="BM29" s="6"/>
      <c r="BN29" s="6"/>
      <c r="BO29" s="6"/>
      <c r="BP29" s="6"/>
      <c r="BQ29" s="6">
        <v>182</v>
      </c>
      <c r="BR29" s="2"/>
      <c r="CB29" s="10">
        <v>140.474867485375</v>
      </c>
    </row>
    <row r="30" spans="3:80" x14ac:dyDescent="0.35">
      <c r="C30" s="1" t="s">
        <v>26</v>
      </c>
      <c r="D30" s="16">
        <v>270932</v>
      </c>
      <c r="E30" s="16">
        <v>276601</v>
      </c>
      <c r="F30" s="16">
        <v>282809</v>
      </c>
      <c r="G30" s="17">
        <v>53</v>
      </c>
      <c r="H30" s="6"/>
      <c r="I30" s="6">
        <v>3256</v>
      </c>
      <c r="J30" s="6">
        <v>1403</v>
      </c>
      <c r="K30" s="6">
        <v>1084</v>
      </c>
      <c r="L30" s="6">
        <v>323</v>
      </c>
      <c r="M30" s="6">
        <v>153</v>
      </c>
      <c r="N30" s="6">
        <v>133</v>
      </c>
      <c r="O30" s="6">
        <v>106</v>
      </c>
      <c r="P30" s="6">
        <v>108</v>
      </c>
      <c r="Q30" s="6">
        <v>223</v>
      </c>
      <c r="R30" s="6">
        <v>306</v>
      </c>
      <c r="S30" s="6">
        <v>230</v>
      </c>
      <c r="T30" s="6">
        <v>24</v>
      </c>
      <c r="U30" s="6">
        <v>98</v>
      </c>
      <c r="V30" s="6">
        <v>46</v>
      </c>
      <c r="W30" s="6">
        <v>929</v>
      </c>
      <c r="X30" s="6">
        <v>23</v>
      </c>
      <c r="Y30" s="6">
        <v>83</v>
      </c>
      <c r="Z30" s="6">
        <v>83</v>
      </c>
      <c r="AA30" s="6">
        <v>68</v>
      </c>
      <c r="AB30" s="6">
        <v>655</v>
      </c>
      <c r="AC30" s="6">
        <v>24</v>
      </c>
      <c r="AD30" s="6"/>
      <c r="AE30" s="6"/>
      <c r="AF30" s="6">
        <v>2849</v>
      </c>
      <c r="AG30" s="6">
        <v>1755</v>
      </c>
      <c r="AH30" s="6">
        <v>254</v>
      </c>
      <c r="AI30" s="6">
        <v>180</v>
      </c>
      <c r="AJ30" s="6">
        <v>113</v>
      </c>
      <c r="AK30" s="6">
        <v>101</v>
      </c>
      <c r="AL30" s="6">
        <v>104</v>
      </c>
      <c r="AM30" s="6">
        <v>317</v>
      </c>
      <c r="AN30" s="6">
        <v>71</v>
      </c>
      <c r="AO30" s="6">
        <v>10</v>
      </c>
      <c r="AP30" s="6">
        <v>12</v>
      </c>
      <c r="AQ30" s="6">
        <v>795</v>
      </c>
      <c r="AR30" s="6">
        <v>12</v>
      </c>
      <c r="AS30" s="6">
        <v>197</v>
      </c>
      <c r="AT30" s="6">
        <v>142</v>
      </c>
      <c r="AU30" s="6">
        <v>104</v>
      </c>
      <c r="AV30" s="6">
        <v>783</v>
      </c>
      <c r="AW30" s="6">
        <v>8</v>
      </c>
      <c r="AX30" s="6"/>
      <c r="AY30" s="3" t="s">
        <v>26</v>
      </c>
      <c r="AZ30" s="6">
        <v>141</v>
      </c>
      <c r="BA30" s="6"/>
      <c r="BB30" s="6"/>
      <c r="BC30" s="6"/>
      <c r="BD30" s="6"/>
      <c r="BE30" s="6"/>
      <c r="BF30" s="6"/>
      <c r="BG30" s="6"/>
      <c r="BH30" s="6"/>
      <c r="BI30" s="6">
        <v>286</v>
      </c>
      <c r="BJ30" s="6">
        <v>1060</v>
      </c>
      <c r="BK30" s="6"/>
      <c r="BL30" s="6"/>
      <c r="BM30" s="6"/>
      <c r="BN30" s="6"/>
      <c r="BO30" s="6"/>
      <c r="BP30" s="6"/>
      <c r="BQ30" s="6">
        <v>514</v>
      </c>
      <c r="BR30" s="2"/>
      <c r="CB30" s="10">
        <v>169.5128076343546</v>
      </c>
    </row>
    <row r="31" spans="3:80" x14ac:dyDescent="0.35">
      <c r="C31" s="1" t="s">
        <v>27</v>
      </c>
      <c r="D31" s="16">
        <v>68526</v>
      </c>
      <c r="E31" s="16">
        <v>68964</v>
      </c>
      <c r="F31" s="16">
        <v>69135</v>
      </c>
      <c r="G31" s="17">
        <v>52</v>
      </c>
      <c r="H31" s="6"/>
      <c r="I31" s="6">
        <v>873</v>
      </c>
      <c r="J31" s="6">
        <v>395</v>
      </c>
      <c r="K31" s="6">
        <v>314</v>
      </c>
      <c r="L31" s="6">
        <v>69</v>
      </c>
      <c r="M31" s="6">
        <v>33</v>
      </c>
      <c r="N31" s="6">
        <v>35</v>
      </c>
      <c r="O31" s="6">
        <v>34</v>
      </c>
      <c r="P31" s="6">
        <v>56</v>
      </c>
      <c r="Q31" s="6">
        <v>54</v>
      </c>
      <c r="R31" s="6">
        <v>88</v>
      </c>
      <c r="S31" s="6">
        <v>29</v>
      </c>
      <c r="T31" s="6">
        <v>2</v>
      </c>
      <c r="U31" s="6">
        <v>5</v>
      </c>
      <c r="V31" s="6">
        <v>0</v>
      </c>
      <c r="W31" s="6">
        <v>192</v>
      </c>
      <c r="X31" s="6">
        <v>7</v>
      </c>
      <c r="Y31" s="6">
        <v>28</v>
      </c>
      <c r="Z31" s="6">
        <v>22</v>
      </c>
      <c r="AA31" s="6">
        <v>24</v>
      </c>
      <c r="AB31" s="6">
        <v>191</v>
      </c>
      <c r="AC31" s="6">
        <v>2</v>
      </c>
      <c r="AD31" s="6"/>
      <c r="AE31" s="6"/>
      <c r="AF31" s="6">
        <v>587</v>
      </c>
      <c r="AG31" s="6">
        <v>310</v>
      </c>
      <c r="AH31" s="6">
        <v>56</v>
      </c>
      <c r="AI31" s="6">
        <v>29</v>
      </c>
      <c r="AJ31" s="6">
        <v>10</v>
      </c>
      <c r="AK31" s="6">
        <v>18</v>
      </c>
      <c r="AL31" s="6">
        <v>10</v>
      </c>
      <c r="AM31" s="6">
        <v>131</v>
      </c>
      <c r="AN31" s="6">
        <v>7</v>
      </c>
      <c r="AO31" s="6">
        <v>2</v>
      </c>
      <c r="AP31" s="6">
        <v>0</v>
      </c>
      <c r="AQ31" s="6">
        <v>241</v>
      </c>
      <c r="AR31" s="6">
        <v>2</v>
      </c>
      <c r="AS31" s="6">
        <v>29</v>
      </c>
      <c r="AT31" s="6">
        <v>20</v>
      </c>
      <c r="AU31" s="6">
        <v>27</v>
      </c>
      <c r="AV31" s="6">
        <v>125</v>
      </c>
      <c r="AW31" s="6">
        <v>0</v>
      </c>
      <c r="AX31" s="6"/>
      <c r="AY31" s="3" t="s">
        <v>27</v>
      </c>
      <c r="AZ31" s="6">
        <v>23</v>
      </c>
      <c r="BA31" s="6"/>
      <c r="BB31" s="6"/>
      <c r="BC31" s="6"/>
      <c r="BD31" s="6"/>
      <c r="BE31" s="6"/>
      <c r="BF31" s="6"/>
      <c r="BG31" s="6"/>
      <c r="BH31" s="6"/>
      <c r="BI31" s="6">
        <v>117</v>
      </c>
      <c r="BJ31" s="6">
        <v>438</v>
      </c>
      <c r="BK31" s="6"/>
      <c r="BL31" s="6"/>
      <c r="BM31" s="6"/>
      <c r="BN31" s="6"/>
      <c r="BO31" s="6"/>
      <c r="BP31" s="6"/>
      <c r="BQ31" s="6">
        <v>190</v>
      </c>
      <c r="BR31" s="2"/>
      <c r="CB31" s="10">
        <v>189.72008989813492</v>
      </c>
    </row>
    <row r="32" spans="3:80" x14ac:dyDescent="0.35">
      <c r="C32" s="1" t="s">
        <v>28</v>
      </c>
      <c r="D32" s="16">
        <v>16485</v>
      </c>
      <c r="E32" s="16">
        <v>16573</v>
      </c>
      <c r="F32" s="16">
        <v>16670</v>
      </c>
      <c r="G32" s="17">
        <v>51</v>
      </c>
      <c r="H32" s="6"/>
      <c r="I32" s="6">
        <v>139</v>
      </c>
      <c r="J32" s="6">
        <v>69</v>
      </c>
      <c r="K32" s="6">
        <v>54</v>
      </c>
      <c r="L32" s="6">
        <v>7</v>
      </c>
      <c r="M32" s="6">
        <v>5</v>
      </c>
      <c r="N32" s="6">
        <v>5</v>
      </c>
      <c r="O32" s="6">
        <v>7</v>
      </c>
      <c r="P32" s="6">
        <v>2</v>
      </c>
      <c r="Q32" s="6">
        <v>11</v>
      </c>
      <c r="R32" s="6">
        <v>11</v>
      </c>
      <c r="S32" s="6">
        <v>2</v>
      </c>
      <c r="T32" s="6">
        <v>2</v>
      </c>
      <c r="U32" s="6">
        <v>2</v>
      </c>
      <c r="V32" s="6">
        <v>0</v>
      </c>
      <c r="W32" s="6">
        <v>27</v>
      </c>
      <c r="X32" s="6">
        <v>2</v>
      </c>
      <c r="Y32" s="6">
        <v>2</v>
      </c>
      <c r="Z32" s="6">
        <v>2</v>
      </c>
      <c r="AA32" s="6">
        <v>9</v>
      </c>
      <c r="AB32" s="6">
        <v>32</v>
      </c>
      <c r="AC32" s="6">
        <v>2</v>
      </c>
      <c r="AD32" s="6"/>
      <c r="AE32" s="6"/>
      <c r="AF32" s="6">
        <v>119</v>
      </c>
      <c r="AG32" s="6">
        <v>89</v>
      </c>
      <c r="AH32" s="6">
        <v>2</v>
      </c>
      <c r="AI32" s="6">
        <v>2</v>
      </c>
      <c r="AJ32" s="6">
        <v>2</v>
      </c>
      <c r="AK32" s="6">
        <v>2</v>
      </c>
      <c r="AL32" s="6">
        <v>2</v>
      </c>
      <c r="AM32" s="6">
        <v>12</v>
      </c>
      <c r="AN32" s="6">
        <v>2</v>
      </c>
      <c r="AO32" s="6">
        <v>0</v>
      </c>
      <c r="AP32" s="6">
        <v>2</v>
      </c>
      <c r="AQ32" s="6">
        <v>24</v>
      </c>
      <c r="AR32" s="6">
        <v>0</v>
      </c>
      <c r="AS32" s="6">
        <v>7</v>
      </c>
      <c r="AT32" s="6">
        <v>2</v>
      </c>
      <c r="AU32" s="6">
        <v>2</v>
      </c>
      <c r="AV32" s="6">
        <v>21</v>
      </c>
      <c r="AW32" s="6">
        <v>0</v>
      </c>
      <c r="AX32" s="6"/>
      <c r="AY32" s="3" t="s">
        <v>28</v>
      </c>
      <c r="AZ32" s="6">
        <v>10</v>
      </c>
      <c r="BA32" s="6"/>
      <c r="BB32" s="6"/>
      <c r="BC32" s="6"/>
      <c r="BD32" s="6"/>
      <c r="BE32" s="6"/>
      <c r="BF32" s="6"/>
      <c r="BG32" s="6"/>
      <c r="BH32" s="6"/>
      <c r="BI32" s="6">
        <v>22</v>
      </c>
      <c r="BJ32" s="6">
        <v>41</v>
      </c>
      <c r="BK32" s="6"/>
      <c r="BL32" s="6"/>
      <c r="BM32" s="6"/>
      <c r="BN32" s="6"/>
      <c r="BO32" s="6"/>
      <c r="BP32" s="6"/>
      <c r="BQ32" s="6">
        <v>18</v>
      </c>
      <c r="BR32" s="2"/>
      <c r="CB32" s="10">
        <v>194.22189851905802</v>
      </c>
    </row>
    <row r="33" spans="3:80" x14ac:dyDescent="0.35">
      <c r="C33" s="1" t="s">
        <v>29</v>
      </c>
      <c r="D33" s="16">
        <v>5656</v>
      </c>
      <c r="E33" s="16">
        <v>5601</v>
      </c>
      <c r="F33" s="16">
        <v>5559</v>
      </c>
      <c r="G33" s="17">
        <v>50</v>
      </c>
      <c r="H33" s="6"/>
      <c r="I33" s="6">
        <v>29</v>
      </c>
      <c r="J33" s="6">
        <v>15</v>
      </c>
      <c r="K33" s="6">
        <v>13</v>
      </c>
      <c r="L33" s="6">
        <v>2</v>
      </c>
      <c r="M33" s="6">
        <v>0</v>
      </c>
      <c r="N33" s="6">
        <v>0</v>
      </c>
      <c r="O33" s="6">
        <v>2</v>
      </c>
      <c r="P33" s="6">
        <v>2</v>
      </c>
      <c r="Q33" s="6">
        <v>2</v>
      </c>
      <c r="R33" s="6">
        <v>2</v>
      </c>
      <c r="S33" s="6">
        <v>0</v>
      </c>
      <c r="T33" s="6">
        <v>0</v>
      </c>
      <c r="U33" s="6">
        <v>0</v>
      </c>
      <c r="V33" s="6">
        <v>0</v>
      </c>
      <c r="W33" s="6">
        <v>2</v>
      </c>
      <c r="X33" s="6">
        <v>0</v>
      </c>
      <c r="Y33" s="6">
        <v>0</v>
      </c>
      <c r="Z33" s="6">
        <v>2</v>
      </c>
      <c r="AA33" s="6">
        <v>0</v>
      </c>
      <c r="AB33" s="6">
        <v>7</v>
      </c>
      <c r="AC33" s="6">
        <v>0</v>
      </c>
      <c r="AD33" s="6"/>
      <c r="AE33" s="6"/>
      <c r="AF33" s="6">
        <v>33</v>
      </c>
      <c r="AG33" s="6">
        <v>19</v>
      </c>
      <c r="AH33" s="6">
        <v>2</v>
      </c>
      <c r="AI33" s="6">
        <v>2</v>
      </c>
      <c r="AJ33" s="6">
        <v>0</v>
      </c>
      <c r="AK33" s="6">
        <v>2</v>
      </c>
      <c r="AL33" s="6">
        <v>0</v>
      </c>
      <c r="AM33" s="6">
        <v>2</v>
      </c>
      <c r="AN33" s="6">
        <v>0</v>
      </c>
      <c r="AO33" s="6">
        <v>0</v>
      </c>
      <c r="AP33" s="6">
        <v>0</v>
      </c>
      <c r="AQ33" s="6">
        <v>6</v>
      </c>
      <c r="AR33" s="6">
        <v>2</v>
      </c>
      <c r="AS33" s="6">
        <v>2</v>
      </c>
      <c r="AT33" s="6">
        <v>0</v>
      </c>
      <c r="AU33" s="6">
        <v>0</v>
      </c>
      <c r="AV33" s="6">
        <v>9</v>
      </c>
      <c r="AW33" s="6">
        <v>0</v>
      </c>
      <c r="AX33" s="6"/>
      <c r="AY33" s="3" t="s">
        <v>29</v>
      </c>
      <c r="AZ33" s="6">
        <v>2</v>
      </c>
      <c r="BA33" s="6"/>
      <c r="BB33" s="6"/>
      <c r="BC33" s="6"/>
      <c r="BD33" s="6"/>
      <c r="BE33" s="6"/>
      <c r="BF33" s="6"/>
      <c r="BG33" s="6"/>
      <c r="BH33" s="6"/>
      <c r="BI33" s="6"/>
      <c r="BJ33" s="6">
        <v>21</v>
      </c>
      <c r="BK33" s="6"/>
      <c r="BL33" s="6"/>
      <c r="BM33" s="6"/>
      <c r="BN33" s="6"/>
      <c r="BO33" s="6"/>
      <c r="BP33" s="6"/>
      <c r="BQ33" s="6">
        <v>19</v>
      </c>
      <c r="BR33" s="2"/>
      <c r="CB33" s="10">
        <v>318.24611032531828</v>
      </c>
    </row>
    <row r="34" spans="3:80" x14ac:dyDescent="0.35">
      <c r="C34" s="1" t="s">
        <v>30</v>
      </c>
      <c r="D34" s="16">
        <v>92267</v>
      </c>
      <c r="E34" s="16">
        <v>91864</v>
      </c>
      <c r="F34" s="16">
        <v>93738</v>
      </c>
      <c r="G34" s="17">
        <v>49</v>
      </c>
      <c r="H34" s="6"/>
      <c r="I34" s="6">
        <v>658</v>
      </c>
      <c r="J34" s="6">
        <v>279</v>
      </c>
      <c r="K34" s="6">
        <v>230</v>
      </c>
      <c r="L34" s="6">
        <v>63</v>
      </c>
      <c r="M34" s="6">
        <v>36</v>
      </c>
      <c r="N34" s="6">
        <v>20</v>
      </c>
      <c r="O34" s="6">
        <v>22</v>
      </c>
      <c r="P34" s="6">
        <v>25</v>
      </c>
      <c r="Q34" s="6">
        <v>31</v>
      </c>
      <c r="R34" s="6">
        <v>60</v>
      </c>
      <c r="S34" s="6">
        <v>46</v>
      </c>
      <c r="T34" s="6">
        <v>6</v>
      </c>
      <c r="U34" s="6">
        <v>27</v>
      </c>
      <c r="V34" s="6">
        <v>9</v>
      </c>
      <c r="W34" s="6">
        <v>183</v>
      </c>
      <c r="X34" s="6">
        <v>5</v>
      </c>
      <c r="Y34" s="6">
        <v>14</v>
      </c>
      <c r="Z34" s="6">
        <v>12</v>
      </c>
      <c r="AA34" s="6">
        <v>13</v>
      </c>
      <c r="AB34" s="6">
        <v>120</v>
      </c>
      <c r="AC34" s="6">
        <v>9</v>
      </c>
      <c r="AD34" s="6"/>
      <c r="AE34" s="6"/>
      <c r="AF34" s="6">
        <v>662</v>
      </c>
      <c r="AG34" s="6">
        <v>500</v>
      </c>
      <c r="AH34" s="6">
        <v>22</v>
      </c>
      <c r="AI34" s="6">
        <v>12</v>
      </c>
      <c r="AJ34" s="6">
        <v>6</v>
      </c>
      <c r="AK34" s="6">
        <v>8</v>
      </c>
      <c r="AL34" s="6">
        <v>6</v>
      </c>
      <c r="AM34" s="6">
        <v>67</v>
      </c>
      <c r="AN34" s="6">
        <v>12</v>
      </c>
      <c r="AO34" s="6">
        <v>0</v>
      </c>
      <c r="AP34" s="6">
        <v>2</v>
      </c>
      <c r="AQ34" s="6">
        <v>130</v>
      </c>
      <c r="AR34" s="6">
        <v>2</v>
      </c>
      <c r="AS34" s="6">
        <v>48</v>
      </c>
      <c r="AT34" s="6">
        <v>26</v>
      </c>
      <c r="AU34" s="6">
        <v>15</v>
      </c>
      <c r="AV34" s="6">
        <v>115</v>
      </c>
      <c r="AW34" s="6">
        <v>2</v>
      </c>
      <c r="AX34" s="6"/>
      <c r="AY34" s="3" t="s">
        <v>30</v>
      </c>
      <c r="AZ34" s="6">
        <v>22</v>
      </c>
      <c r="BA34" s="6"/>
      <c r="BB34" s="6"/>
      <c r="BC34" s="6"/>
      <c r="BD34" s="6"/>
      <c r="BE34" s="6"/>
      <c r="BF34" s="6"/>
      <c r="BG34" s="6"/>
      <c r="BH34" s="6"/>
      <c r="BI34" s="6">
        <v>73</v>
      </c>
      <c r="BJ34" s="6">
        <v>321</v>
      </c>
      <c r="BK34" s="6"/>
      <c r="BL34" s="6"/>
      <c r="BM34" s="6"/>
      <c r="BN34" s="6"/>
      <c r="BO34" s="6"/>
      <c r="BP34" s="6"/>
      <c r="BQ34" s="6">
        <v>101</v>
      </c>
      <c r="BR34" s="2"/>
      <c r="CB34" s="10">
        <v>125.71118937957193</v>
      </c>
    </row>
    <row r="35" spans="3:80" x14ac:dyDescent="0.35">
      <c r="C35" s="1" t="s">
        <v>31</v>
      </c>
      <c r="D35" s="16">
        <v>20376</v>
      </c>
      <c r="E35" s="16">
        <v>20348</v>
      </c>
      <c r="F35" s="16">
        <v>20315</v>
      </c>
      <c r="G35" s="17">
        <v>48</v>
      </c>
      <c r="H35" s="6"/>
      <c r="I35" s="6">
        <v>268</v>
      </c>
      <c r="J35" s="6">
        <v>170</v>
      </c>
      <c r="K35" s="6">
        <v>147</v>
      </c>
      <c r="L35" s="6">
        <v>11</v>
      </c>
      <c r="M35" s="6">
        <v>2</v>
      </c>
      <c r="N35" s="6">
        <v>7</v>
      </c>
      <c r="O35" s="6">
        <v>2</v>
      </c>
      <c r="P35" s="6">
        <v>2</v>
      </c>
      <c r="Q35" s="6">
        <v>14</v>
      </c>
      <c r="R35" s="6">
        <v>28</v>
      </c>
      <c r="S35" s="6">
        <v>2</v>
      </c>
      <c r="T35" s="6">
        <v>2</v>
      </c>
      <c r="U35" s="6">
        <v>0</v>
      </c>
      <c r="V35" s="6">
        <v>0</v>
      </c>
      <c r="W35" s="6">
        <v>41</v>
      </c>
      <c r="X35" s="6">
        <v>2</v>
      </c>
      <c r="Y35" s="6">
        <v>6</v>
      </c>
      <c r="Z35" s="6">
        <v>2</v>
      </c>
      <c r="AA35" s="6">
        <v>2</v>
      </c>
      <c r="AB35" s="6">
        <v>32</v>
      </c>
      <c r="AC35" s="6">
        <v>0</v>
      </c>
      <c r="AD35" s="6"/>
      <c r="AE35" s="6"/>
      <c r="AF35" s="6">
        <v>142</v>
      </c>
      <c r="AG35" s="6">
        <v>116</v>
      </c>
      <c r="AH35" s="6">
        <v>7</v>
      </c>
      <c r="AI35" s="6">
        <v>5</v>
      </c>
      <c r="AJ35" s="6">
        <v>5</v>
      </c>
      <c r="AK35" s="6">
        <v>2</v>
      </c>
      <c r="AL35" s="6">
        <v>2</v>
      </c>
      <c r="AM35" s="6">
        <v>16</v>
      </c>
      <c r="AN35" s="6">
        <v>0</v>
      </c>
      <c r="AO35" s="6">
        <v>0</v>
      </c>
      <c r="AP35" s="6">
        <v>0</v>
      </c>
      <c r="AQ35" s="6">
        <v>23</v>
      </c>
      <c r="AR35" s="6">
        <v>0</v>
      </c>
      <c r="AS35" s="6">
        <v>5</v>
      </c>
      <c r="AT35" s="6">
        <v>2</v>
      </c>
      <c r="AU35" s="6">
        <v>2</v>
      </c>
      <c r="AV35" s="6">
        <v>17</v>
      </c>
      <c r="AW35" s="6">
        <v>0</v>
      </c>
      <c r="AX35" s="6"/>
      <c r="AY35" s="3" t="s">
        <v>31</v>
      </c>
      <c r="AZ35" s="6">
        <v>5</v>
      </c>
      <c r="BA35" s="6"/>
      <c r="BB35" s="6"/>
      <c r="BC35" s="6"/>
      <c r="BD35" s="6"/>
      <c r="BE35" s="6"/>
      <c r="BF35" s="6"/>
      <c r="BG35" s="6"/>
      <c r="BH35" s="6"/>
      <c r="BI35" s="6">
        <v>51</v>
      </c>
      <c r="BJ35" s="6">
        <v>161</v>
      </c>
      <c r="BK35" s="6"/>
      <c r="BL35" s="6"/>
      <c r="BM35" s="6"/>
      <c r="BN35" s="6"/>
      <c r="BO35" s="6"/>
      <c r="BP35" s="6"/>
      <c r="BQ35" s="6">
        <v>67</v>
      </c>
      <c r="BR35" s="2"/>
      <c r="CB35" s="10">
        <v>201.28626834896167</v>
      </c>
    </row>
    <row r="36" spans="3:80" x14ac:dyDescent="0.35">
      <c r="C36" s="1" t="s">
        <v>32</v>
      </c>
      <c r="D36" s="16">
        <v>246920</v>
      </c>
      <c r="E36" s="16">
        <v>253182</v>
      </c>
      <c r="F36" s="16">
        <v>262764</v>
      </c>
      <c r="G36" s="17">
        <v>47</v>
      </c>
      <c r="H36" s="6"/>
      <c r="I36" s="6">
        <v>1734</v>
      </c>
      <c r="J36" s="6">
        <v>737</v>
      </c>
      <c r="K36" s="6">
        <v>629</v>
      </c>
      <c r="L36" s="6">
        <v>176</v>
      </c>
      <c r="M36" s="6">
        <v>83</v>
      </c>
      <c r="N36" s="6">
        <v>77</v>
      </c>
      <c r="O36" s="6">
        <v>54</v>
      </c>
      <c r="P36" s="6">
        <v>48</v>
      </c>
      <c r="Q36" s="6">
        <v>123</v>
      </c>
      <c r="R36" s="6">
        <v>142</v>
      </c>
      <c r="S36" s="6">
        <v>138</v>
      </c>
      <c r="T36" s="6">
        <v>7</v>
      </c>
      <c r="U36" s="6">
        <v>42</v>
      </c>
      <c r="V36" s="6">
        <v>14</v>
      </c>
      <c r="W36" s="6">
        <v>482</v>
      </c>
      <c r="X36" s="6">
        <v>21</v>
      </c>
      <c r="Y36" s="6">
        <v>55</v>
      </c>
      <c r="Z36" s="6">
        <v>40</v>
      </c>
      <c r="AA36" s="6">
        <v>70</v>
      </c>
      <c r="AB36" s="6">
        <v>348</v>
      </c>
      <c r="AC36" s="6">
        <v>12</v>
      </c>
      <c r="AD36" s="6"/>
      <c r="AE36" s="6"/>
      <c r="AF36" s="6">
        <v>1459</v>
      </c>
      <c r="AG36" s="6">
        <v>788</v>
      </c>
      <c r="AH36" s="6">
        <v>196</v>
      </c>
      <c r="AI36" s="6">
        <v>75</v>
      </c>
      <c r="AJ36" s="6">
        <v>35</v>
      </c>
      <c r="AK36" s="6">
        <v>32</v>
      </c>
      <c r="AL36" s="6">
        <v>40</v>
      </c>
      <c r="AM36" s="6">
        <v>199</v>
      </c>
      <c r="AN36" s="6">
        <v>67</v>
      </c>
      <c r="AO36" s="6">
        <v>14</v>
      </c>
      <c r="AP36" s="6">
        <v>6</v>
      </c>
      <c r="AQ36" s="6">
        <v>514</v>
      </c>
      <c r="AR36" s="6">
        <v>16</v>
      </c>
      <c r="AS36" s="6">
        <v>119</v>
      </c>
      <c r="AT36" s="6">
        <v>58</v>
      </c>
      <c r="AU36" s="6">
        <v>84</v>
      </c>
      <c r="AV36" s="6">
        <v>364</v>
      </c>
      <c r="AW36" s="6">
        <v>2</v>
      </c>
      <c r="AX36" s="6"/>
      <c r="AY36" s="3" t="s">
        <v>32</v>
      </c>
      <c r="AZ36" s="6">
        <v>85</v>
      </c>
      <c r="BA36" s="6"/>
      <c r="BB36" s="6"/>
      <c r="BC36" s="6"/>
      <c r="BD36" s="6"/>
      <c r="BE36" s="6"/>
      <c r="BF36" s="6"/>
      <c r="BG36" s="6"/>
      <c r="BH36" s="6"/>
      <c r="BI36" s="6">
        <v>193</v>
      </c>
      <c r="BJ36" s="6">
        <v>1110</v>
      </c>
      <c r="BK36" s="6"/>
      <c r="BL36" s="6"/>
      <c r="BM36" s="6"/>
      <c r="BN36" s="6"/>
      <c r="BO36" s="6"/>
      <c r="BP36" s="6"/>
      <c r="BQ36" s="6">
        <v>205</v>
      </c>
      <c r="BR36" s="2"/>
      <c r="CB36" s="10">
        <v>89.122949159408549</v>
      </c>
    </row>
    <row r="37" spans="3:80" x14ac:dyDescent="0.35">
      <c r="C37" s="1" t="s">
        <v>33</v>
      </c>
      <c r="D37" s="16">
        <v>17251</v>
      </c>
      <c r="E37" s="16">
        <v>17425</v>
      </c>
      <c r="F37" s="16">
        <v>17662</v>
      </c>
      <c r="G37" s="17">
        <v>46</v>
      </c>
      <c r="H37" s="6"/>
      <c r="I37" s="6">
        <v>76</v>
      </c>
      <c r="J37" s="6">
        <v>33</v>
      </c>
      <c r="K37" s="6">
        <v>29</v>
      </c>
      <c r="L37" s="6">
        <v>5</v>
      </c>
      <c r="M37" s="6">
        <v>2</v>
      </c>
      <c r="N37" s="6">
        <v>5</v>
      </c>
      <c r="O37" s="6">
        <v>2</v>
      </c>
      <c r="P37" s="6">
        <v>2</v>
      </c>
      <c r="Q37" s="6">
        <v>2</v>
      </c>
      <c r="R37" s="6">
        <v>5</v>
      </c>
      <c r="S37" s="6">
        <v>0</v>
      </c>
      <c r="T37" s="6">
        <v>2</v>
      </c>
      <c r="U37" s="6">
        <v>0</v>
      </c>
      <c r="V37" s="6">
        <v>0</v>
      </c>
      <c r="W37" s="6">
        <v>10</v>
      </c>
      <c r="X37" s="6">
        <v>0</v>
      </c>
      <c r="Y37" s="6">
        <v>2</v>
      </c>
      <c r="Z37" s="6">
        <v>2</v>
      </c>
      <c r="AA37" s="6">
        <v>2</v>
      </c>
      <c r="AB37" s="6">
        <v>15</v>
      </c>
      <c r="AC37" s="6">
        <v>2</v>
      </c>
      <c r="AD37" s="6"/>
      <c r="AE37" s="6"/>
      <c r="AF37" s="6">
        <v>32</v>
      </c>
      <c r="AG37" s="6">
        <v>22</v>
      </c>
      <c r="AH37" s="6">
        <v>2</v>
      </c>
      <c r="AI37" s="6">
        <v>2</v>
      </c>
      <c r="AJ37" s="6">
        <v>2</v>
      </c>
      <c r="AK37" s="6">
        <v>0</v>
      </c>
      <c r="AL37" s="6">
        <v>2</v>
      </c>
      <c r="AM37" s="6">
        <v>6</v>
      </c>
      <c r="AN37" s="6">
        <v>0</v>
      </c>
      <c r="AO37" s="6">
        <v>0</v>
      </c>
      <c r="AP37" s="6">
        <v>0</v>
      </c>
      <c r="AQ37" s="6">
        <v>10</v>
      </c>
      <c r="AR37" s="6">
        <v>0</v>
      </c>
      <c r="AS37" s="6">
        <v>2</v>
      </c>
      <c r="AT37" s="6">
        <v>2</v>
      </c>
      <c r="AU37" s="6">
        <v>2</v>
      </c>
      <c r="AV37" s="6">
        <v>6</v>
      </c>
      <c r="AW37" s="6">
        <v>0</v>
      </c>
      <c r="AX37" s="6"/>
      <c r="AY37" s="3" t="s">
        <v>33</v>
      </c>
      <c r="AZ37" s="6">
        <v>7</v>
      </c>
      <c r="BA37" s="6"/>
      <c r="BB37" s="6"/>
      <c r="BC37" s="6"/>
      <c r="BD37" s="6"/>
      <c r="BE37" s="6"/>
      <c r="BF37" s="6"/>
      <c r="BG37" s="6"/>
      <c r="BH37" s="6"/>
      <c r="BI37" s="6">
        <v>22</v>
      </c>
      <c r="BJ37" s="6">
        <v>32</v>
      </c>
      <c r="BK37" s="6"/>
      <c r="BL37" s="6"/>
      <c r="BM37" s="6"/>
      <c r="BN37" s="6"/>
      <c r="BO37" s="6"/>
      <c r="BP37" s="6"/>
      <c r="BQ37" s="6">
        <v>30</v>
      </c>
      <c r="BR37" s="2"/>
      <c r="CB37" s="10">
        <v>133.34106325004348</v>
      </c>
    </row>
    <row r="38" spans="3:80" x14ac:dyDescent="0.35">
      <c r="C38" s="1" t="s">
        <v>34</v>
      </c>
      <c r="D38" s="16">
        <v>159554</v>
      </c>
      <c r="E38" s="16">
        <v>160107</v>
      </c>
      <c r="F38" s="16">
        <v>163724</v>
      </c>
      <c r="G38" s="17">
        <v>45</v>
      </c>
      <c r="H38" s="6"/>
      <c r="I38" s="6">
        <v>1210</v>
      </c>
      <c r="J38" s="6">
        <v>592</v>
      </c>
      <c r="K38" s="6">
        <v>486</v>
      </c>
      <c r="L38" s="6">
        <v>108</v>
      </c>
      <c r="M38" s="6">
        <v>47</v>
      </c>
      <c r="N38" s="6">
        <v>32</v>
      </c>
      <c r="O38" s="6">
        <v>40</v>
      </c>
      <c r="P38" s="6">
        <v>34</v>
      </c>
      <c r="Q38" s="6">
        <v>94</v>
      </c>
      <c r="R38" s="6">
        <v>81</v>
      </c>
      <c r="S38" s="6">
        <v>72</v>
      </c>
      <c r="T38" s="6">
        <v>6</v>
      </c>
      <c r="U38" s="6">
        <v>43</v>
      </c>
      <c r="V38" s="6">
        <v>20</v>
      </c>
      <c r="W38" s="6">
        <v>294</v>
      </c>
      <c r="X38" s="6">
        <v>11</v>
      </c>
      <c r="Y38" s="6">
        <v>18</v>
      </c>
      <c r="Z38" s="6">
        <v>29</v>
      </c>
      <c r="AA38" s="6">
        <v>28</v>
      </c>
      <c r="AB38" s="6">
        <v>210</v>
      </c>
      <c r="AC38" s="6">
        <v>2</v>
      </c>
      <c r="AD38" s="6"/>
      <c r="AE38" s="6"/>
      <c r="AF38" s="6">
        <v>1446</v>
      </c>
      <c r="AG38" s="6">
        <v>1039</v>
      </c>
      <c r="AH38" s="6">
        <v>139</v>
      </c>
      <c r="AI38" s="6">
        <v>50</v>
      </c>
      <c r="AJ38" s="6">
        <v>36</v>
      </c>
      <c r="AK38" s="6">
        <v>29</v>
      </c>
      <c r="AL38" s="6">
        <v>40</v>
      </c>
      <c r="AM38" s="6">
        <v>121</v>
      </c>
      <c r="AN38" s="6">
        <v>53</v>
      </c>
      <c r="AO38" s="6">
        <v>42</v>
      </c>
      <c r="AP38" s="6">
        <v>7</v>
      </c>
      <c r="AQ38" s="6">
        <v>352</v>
      </c>
      <c r="AR38" s="6">
        <v>2</v>
      </c>
      <c r="AS38" s="6">
        <v>89</v>
      </c>
      <c r="AT38" s="6">
        <v>83</v>
      </c>
      <c r="AU38" s="6">
        <v>94</v>
      </c>
      <c r="AV38" s="6">
        <v>304</v>
      </c>
      <c r="AW38" s="6">
        <v>2</v>
      </c>
      <c r="AX38" s="6"/>
      <c r="AY38" s="3" t="s">
        <v>34</v>
      </c>
      <c r="AZ38" s="6">
        <v>30</v>
      </c>
      <c r="BA38" s="6"/>
      <c r="BB38" s="6"/>
      <c r="BC38" s="6"/>
      <c r="BD38" s="6"/>
      <c r="BE38" s="6"/>
      <c r="BF38" s="6"/>
      <c r="BG38" s="6"/>
      <c r="BH38" s="6"/>
      <c r="BI38" s="6">
        <v>90</v>
      </c>
      <c r="BJ38" s="6">
        <v>550</v>
      </c>
      <c r="BK38" s="6"/>
      <c r="BL38" s="6"/>
      <c r="BM38" s="6"/>
      <c r="BN38" s="6"/>
      <c r="BO38" s="6"/>
      <c r="BP38" s="6"/>
      <c r="BQ38" s="6">
        <v>185</v>
      </c>
      <c r="BR38" s="2"/>
      <c r="CB38" s="10">
        <v>143.51338309299544</v>
      </c>
    </row>
    <row r="39" spans="3:80" x14ac:dyDescent="0.35">
      <c r="C39" s="1" t="s">
        <v>35</v>
      </c>
      <c r="D39" s="16">
        <v>160481</v>
      </c>
      <c r="E39" s="16">
        <v>159549</v>
      </c>
      <c r="F39" s="16">
        <v>161766</v>
      </c>
      <c r="G39" s="17">
        <v>44</v>
      </c>
      <c r="H39" s="6"/>
      <c r="I39" s="6">
        <v>995</v>
      </c>
      <c r="J39" s="6">
        <v>447</v>
      </c>
      <c r="K39" s="6">
        <v>357</v>
      </c>
      <c r="L39" s="6">
        <v>101</v>
      </c>
      <c r="M39" s="6">
        <v>57</v>
      </c>
      <c r="N39" s="6">
        <v>42</v>
      </c>
      <c r="O39" s="6">
        <v>32</v>
      </c>
      <c r="P39" s="6">
        <v>30</v>
      </c>
      <c r="Q39" s="6">
        <v>55</v>
      </c>
      <c r="R39" s="6">
        <v>78</v>
      </c>
      <c r="S39" s="6">
        <v>99</v>
      </c>
      <c r="T39" s="6">
        <v>11</v>
      </c>
      <c r="U39" s="6">
        <v>24</v>
      </c>
      <c r="V39" s="6">
        <v>10</v>
      </c>
      <c r="W39" s="6">
        <v>283</v>
      </c>
      <c r="X39" s="6">
        <v>2</v>
      </c>
      <c r="Y39" s="6">
        <v>27</v>
      </c>
      <c r="Z39" s="6">
        <v>21</v>
      </c>
      <c r="AA39" s="6">
        <v>21</v>
      </c>
      <c r="AB39" s="6">
        <v>190</v>
      </c>
      <c r="AC39" s="6">
        <v>5</v>
      </c>
      <c r="AD39" s="6"/>
      <c r="AE39" s="6"/>
      <c r="AF39" s="6">
        <v>1450</v>
      </c>
      <c r="AG39" s="6">
        <v>1099</v>
      </c>
      <c r="AH39" s="6">
        <v>142</v>
      </c>
      <c r="AI39" s="6">
        <v>34</v>
      </c>
      <c r="AJ39" s="6">
        <v>11</v>
      </c>
      <c r="AK39" s="6">
        <v>15</v>
      </c>
      <c r="AL39" s="6">
        <v>20</v>
      </c>
      <c r="AM39" s="6">
        <v>112</v>
      </c>
      <c r="AN39" s="6">
        <v>13</v>
      </c>
      <c r="AO39" s="6">
        <v>2</v>
      </c>
      <c r="AP39" s="6">
        <v>2</v>
      </c>
      <c r="AQ39" s="6">
        <v>283</v>
      </c>
      <c r="AR39" s="6">
        <v>2</v>
      </c>
      <c r="AS39" s="6">
        <v>116</v>
      </c>
      <c r="AT39" s="6">
        <v>60</v>
      </c>
      <c r="AU39" s="6">
        <v>24</v>
      </c>
      <c r="AV39" s="6">
        <v>236</v>
      </c>
      <c r="AW39" s="6">
        <v>2</v>
      </c>
      <c r="AX39" s="6"/>
      <c r="AY39" s="3" t="s">
        <v>35</v>
      </c>
      <c r="AZ39" s="6">
        <v>35</v>
      </c>
      <c r="BA39" s="6"/>
      <c r="BB39" s="6"/>
      <c r="BC39" s="6"/>
      <c r="BD39" s="6"/>
      <c r="BE39" s="6"/>
      <c r="BF39" s="6"/>
      <c r="BG39" s="6"/>
      <c r="BH39" s="6"/>
      <c r="BI39" s="6">
        <v>116</v>
      </c>
      <c r="BJ39" s="6">
        <v>505</v>
      </c>
      <c r="BK39" s="6"/>
      <c r="BL39" s="6"/>
      <c r="BM39" s="6"/>
      <c r="BN39" s="6"/>
      <c r="BO39" s="6"/>
      <c r="BP39" s="6"/>
      <c r="BQ39" s="6">
        <v>212</v>
      </c>
      <c r="BR39" s="2"/>
      <c r="CB39" s="10">
        <v>132.7235113780813</v>
      </c>
    </row>
    <row r="40" spans="3:80" x14ac:dyDescent="0.35">
      <c r="C40" s="1" t="s">
        <v>36</v>
      </c>
      <c r="D40" s="16">
        <v>77117</v>
      </c>
      <c r="E40" s="16">
        <v>77705</v>
      </c>
      <c r="F40" s="16">
        <v>78154</v>
      </c>
      <c r="G40" s="17">
        <v>43</v>
      </c>
      <c r="H40" s="6"/>
      <c r="I40" s="6">
        <v>1352</v>
      </c>
      <c r="J40" s="6">
        <v>575</v>
      </c>
      <c r="K40" s="6">
        <v>470</v>
      </c>
      <c r="L40" s="6">
        <v>117</v>
      </c>
      <c r="M40" s="6">
        <v>51</v>
      </c>
      <c r="N40" s="6">
        <v>61</v>
      </c>
      <c r="O40" s="6">
        <v>49</v>
      </c>
      <c r="P40" s="6">
        <v>53</v>
      </c>
      <c r="Q40" s="6">
        <v>65</v>
      </c>
      <c r="R40" s="6">
        <v>180</v>
      </c>
      <c r="S40" s="6">
        <v>59</v>
      </c>
      <c r="T40" s="6">
        <v>2</v>
      </c>
      <c r="U40" s="6">
        <v>22</v>
      </c>
      <c r="V40" s="6">
        <v>12</v>
      </c>
      <c r="W40" s="6">
        <v>380</v>
      </c>
      <c r="X40" s="6">
        <v>27</v>
      </c>
      <c r="Y40" s="6">
        <v>46</v>
      </c>
      <c r="Z40" s="6">
        <v>32</v>
      </c>
      <c r="AA40" s="6">
        <v>17</v>
      </c>
      <c r="AB40" s="6">
        <v>245</v>
      </c>
      <c r="AC40" s="6">
        <v>8</v>
      </c>
      <c r="AD40" s="6"/>
      <c r="AE40" s="6"/>
      <c r="AF40" s="6">
        <v>844</v>
      </c>
      <c r="AG40" s="6">
        <v>514</v>
      </c>
      <c r="AH40" s="6">
        <v>64</v>
      </c>
      <c r="AI40" s="6">
        <v>35</v>
      </c>
      <c r="AJ40" s="6">
        <v>14</v>
      </c>
      <c r="AK40" s="6">
        <v>16</v>
      </c>
      <c r="AL40" s="6">
        <v>13</v>
      </c>
      <c r="AM40" s="6">
        <v>146</v>
      </c>
      <c r="AN40" s="6">
        <v>13</v>
      </c>
      <c r="AO40" s="6">
        <v>0</v>
      </c>
      <c r="AP40" s="6">
        <v>2</v>
      </c>
      <c r="AQ40" s="6">
        <v>273</v>
      </c>
      <c r="AR40" s="6">
        <v>7</v>
      </c>
      <c r="AS40" s="6">
        <v>82</v>
      </c>
      <c r="AT40" s="6">
        <v>25</v>
      </c>
      <c r="AU40" s="6">
        <v>26</v>
      </c>
      <c r="AV40" s="6">
        <v>191</v>
      </c>
      <c r="AW40" s="6">
        <v>0</v>
      </c>
      <c r="AX40" s="6"/>
      <c r="AY40" s="3" t="s">
        <v>36</v>
      </c>
      <c r="AZ40" s="6">
        <v>16</v>
      </c>
      <c r="BA40" s="6"/>
      <c r="BB40" s="6"/>
      <c r="BC40" s="6"/>
      <c r="BD40" s="6"/>
      <c r="BE40" s="6"/>
      <c r="BF40" s="6"/>
      <c r="BG40" s="6"/>
      <c r="BH40" s="6"/>
      <c r="BI40" s="6">
        <v>139</v>
      </c>
      <c r="BJ40" s="6">
        <v>674</v>
      </c>
      <c r="BK40" s="6"/>
      <c r="BL40" s="6"/>
      <c r="BM40" s="6"/>
      <c r="BN40" s="6"/>
      <c r="BO40" s="6"/>
      <c r="BP40" s="6"/>
      <c r="BQ40" s="6">
        <v>284</v>
      </c>
      <c r="BR40" s="2"/>
      <c r="CB40" s="10">
        <v>242.58620242326754</v>
      </c>
    </row>
    <row r="41" spans="3:80" x14ac:dyDescent="0.35">
      <c r="C41" s="1" t="s">
        <v>37</v>
      </c>
      <c r="D41" s="16">
        <v>7703</v>
      </c>
      <c r="E41" s="16">
        <v>7750</v>
      </c>
      <c r="F41" s="16">
        <v>7747</v>
      </c>
      <c r="G41" s="17">
        <v>42</v>
      </c>
      <c r="H41" s="6"/>
      <c r="I41" s="6">
        <v>74</v>
      </c>
      <c r="J41" s="6">
        <v>38</v>
      </c>
      <c r="K41" s="6">
        <v>29</v>
      </c>
      <c r="L41" s="6">
        <v>6</v>
      </c>
      <c r="M41" s="6">
        <v>2</v>
      </c>
      <c r="N41" s="6">
        <v>2</v>
      </c>
      <c r="O41" s="6">
        <v>2</v>
      </c>
      <c r="P41" s="6">
        <v>6</v>
      </c>
      <c r="Q41" s="6">
        <v>2</v>
      </c>
      <c r="R41" s="6">
        <v>7</v>
      </c>
      <c r="S41" s="6">
        <v>2</v>
      </c>
      <c r="T41" s="6">
        <v>2</v>
      </c>
      <c r="U41" s="6">
        <v>0</v>
      </c>
      <c r="V41" s="6">
        <v>0</v>
      </c>
      <c r="W41" s="6">
        <v>13</v>
      </c>
      <c r="X41" s="6">
        <v>0</v>
      </c>
      <c r="Y41" s="6">
        <v>2</v>
      </c>
      <c r="Z41" s="6">
        <v>2</v>
      </c>
      <c r="AA41" s="6">
        <v>0</v>
      </c>
      <c r="AB41" s="6">
        <v>12</v>
      </c>
      <c r="AC41" s="6">
        <v>0</v>
      </c>
      <c r="AD41" s="6"/>
      <c r="AE41" s="6"/>
      <c r="AF41" s="6">
        <v>88</v>
      </c>
      <c r="AG41" s="6">
        <v>45</v>
      </c>
      <c r="AH41" s="6">
        <v>26</v>
      </c>
      <c r="AI41" s="6">
        <v>0</v>
      </c>
      <c r="AJ41" s="6">
        <v>0</v>
      </c>
      <c r="AK41" s="6">
        <v>2</v>
      </c>
      <c r="AL41" s="6">
        <v>2</v>
      </c>
      <c r="AM41" s="6">
        <v>2</v>
      </c>
      <c r="AN41" s="6">
        <v>27</v>
      </c>
      <c r="AO41" s="6">
        <v>0</v>
      </c>
      <c r="AP41" s="6">
        <v>0</v>
      </c>
      <c r="AQ41" s="6">
        <v>39</v>
      </c>
      <c r="AR41" s="6">
        <v>0</v>
      </c>
      <c r="AS41" s="6">
        <v>2</v>
      </c>
      <c r="AT41" s="6">
        <v>0</v>
      </c>
      <c r="AU41" s="6">
        <v>2</v>
      </c>
      <c r="AV41" s="6">
        <v>9</v>
      </c>
      <c r="AW41" s="6">
        <v>0</v>
      </c>
      <c r="AX41" s="6"/>
      <c r="AY41" s="3" t="s">
        <v>37</v>
      </c>
      <c r="AZ41" s="6">
        <v>7</v>
      </c>
      <c r="BA41" s="6"/>
      <c r="BB41" s="6"/>
      <c r="BC41" s="6"/>
      <c r="BD41" s="6"/>
      <c r="BE41" s="6"/>
      <c r="BF41" s="6"/>
      <c r="BG41" s="6"/>
      <c r="BH41" s="6"/>
      <c r="BI41" s="6">
        <v>9</v>
      </c>
      <c r="BJ41" s="6">
        <v>26</v>
      </c>
      <c r="BK41" s="6"/>
      <c r="BL41" s="6"/>
      <c r="BM41" s="6"/>
      <c r="BN41" s="6"/>
      <c r="BO41" s="6"/>
      <c r="BP41" s="6"/>
      <c r="BQ41" s="6">
        <v>22</v>
      </c>
      <c r="BR41" s="2"/>
      <c r="CB41" s="10">
        <v>220.77922077922079</v>
      </c>
    </row>
    <row r="42" spans="3:80" x14ac:dyDescent="0.35">
      <c r="C42" s="1" t="s">
        <v>38</v>
      </c>
      <c r="D42" s="16">
        <v>51599</v>
      </c>
      <c r="E42" s="16">
        <v>52202</v>
      </c>
      <c r="F42" s="16">
        <v>52920</v>
      </c>
      <c r="G42" s="17">
        <v>41</v>
      </c>
      <c r="H42" s="6"/>
      <c r="I42" s="6">
        <v>247</v>
      </c>
      <c r="J42" s="6">
        <v>121</v>
      </c>
      <c r="K42" s="6">
        <v>97</v>
      </c>
      <c r="L42" s="6">
        <v>10</v>
      </c>
      <c r="M42" s="6">
        <v>2</v>
      </c>
      <c r="N42" s="6">
        <v>8</v>
      </c>
      <c r="O42" s="6">
        <v>13</v>
      </c>
      <c r="P42" s="6">
        <v>10</v>
      </c>
      <c r="Q42" s="6">
        <v>13</v>
      </c>
      <c r="R42" s="6">
        <v>19</v>
      </c>
      <c r="S42" s="6">
        <v>2</v>
      </c>
      <c r="T42" s="6">
        <v>2</v>
      </c>
      <c r="U42" s="6">
        <v>2</v>
      </c>
      <c r="V42" s="6">
        <v>0</v>
      </c>
      <c r="W42" s="6">
        <v>40</v>
      </c>
      <c r="X42" s="6">
        <v>2</v>
      </c>
      <c r="Y42" s="6">
        <v>6</v>
      </c>
      <c r="Z42" s="6">
        <v>5</v>
      </c>
      <c r="AA42" s="6">
        <v>6</v>
      </c>
      <c r="AB42" s="6">
        <v>46</v>
      </c>
      <c r="AC42" s="6">
        <v>2</v>
      </c>
      <c r="AD42" s="6"/>
      <c r="AE42" s="6"/>
      <c r="AF42" s="6">
        <v>322</v>
      </c>
      <c r="AG42" s="6">
        <v>271</v>
      </c>
      <c r="AH42" s="6">
        <v>12</v>
      </c>
      <c r="AI42" s="6">
        <v>7</v>
      </c>
      <c r="AJ42" s="6">
        <v>5</v>
      </c>
      <c r="AK42" s="6">
        <v>2</v>
      </c>
      <c r="AL42" s="6">
        <v>2</v>
      </c>
      <c r="AM42" s="6">
        <v>44</v>
      </c>
      <c r="AN42" s="6">
        <v>2</v>
      </c>
      <c r="AO42" s="6">
        <v>34</v>
      </c>
      <c r="AP42" s="6">
        <v>2</v>
      </c>
      <c r="AQ42" s="6">
        <v>69</v>
      </c>
      <c r="AR42" s="6">
        <v>2</v>
      </c>
      <c r="AS42" s="6">
        <v>12</v>
      </c>
      <c r="AT42" s="6">
        <v>37</v>
      </c>
      <c r="AU42" s="6">
        <v>6</v>
      </c>
      <c r="AV42" s="6">
        <v>73</v>
      </c>
      <c r="AW42" s="6">
        <v>2</v>
      </c>
      <c r="AX42" s="6"/>
      <c r="AY42" s="3" t="s">
        <v>38</v>
      </c>
      <c r="AZ42" s="6">
        <v>20</v>
      </c>
      <c r="BA42" s="6"/>
      <c r="BB42" s="6"/>
      <c r="BC42" s="6"/>
      <c r="BD42" s="6"/>
      <c r="BE42" s="6"/>
      <c r="BF42" s="6"/>
      <c r="BG42" s="6"/>
      <c r="BH42" s="6"/>
      <c r="BI42" s="6">
        <v>31</v>
      </c>
      <c r="BJ42" s="6">
        <v>112</v>
      </c>
      <c r="BK42" s="6"/>
      <c r="BL42" s="6"/>
      <c r="BM42" s="6"/>
      <c r="BN42" s="6"/>
      <c r="BO42" s="6"/>
      <c r="BP42" s="6"/>
      <c r="BQ42" s="6">
        <v>47</v>
      </c>
      <c r="BR42" s="2"/>
      <c r="CB42" s="10">
        <v>104.69986040018613</v>
      </c>
    </row>
    <row r="43" spans="3:80" x14ac:dyDescent="0.35">
      <c r="C43" s="1" t="s">
        <v>39</v>
      </c>
      <c r="D43" s="16">
        <v>125821</v>
      </c>
      <c r="E43" s="16">
        <v>126570</v>
      </c>
      <c r="F43" s="16">
        <v>129514</v>
      </c>
      <c r="G43" s="17">
        <v>40</v>
      </c>
      <c r="H43" s="6"/>
      <c r="I43" s="6">
        <v>488</v>
      </c>
      <c r="J43" s="6">
        <v>228</v>
      </c>
      <c r="K43" s="6">
        <v>191</v>
      </c>
      <c r="L43" s="6">
        <v>34</v>
      </c>
      <c r="M43" s="6">
        <v>11</v>
      </c>
      <c r="N43" s="6">
        <v>24</v>
      </c>
      <c r="O43" s="6">
        <v>13</v>
      </c>
      <c r="P43" s="6">
        <v>14</v>
      </c>
      <c r="Q43" s="6">
        <v>33</v>
      </c>
      <c r="R43" s="6">
        <v>27</v>
      </c>
      <c r="S43" s="6">
        <v>29</v>
      </c>
      <c r="T43" s="6">
        <v>2</v>
      </c>
      <c r="U43" s="6">
        <v>11</v>
      </c>
      <c r="V43" s="6">
        <v>2</v>
      </c>
      <c r="W43" s="6">
        <v>110</v>
      </c>
      <c r="X43" s="6">
        <v>9</v>
      </c>
      <c r="Y43" s="6">
        <v>10</v>
      </c>
      <c r="Z43" s="6">
        <v>8</v>
      </c>
      <c r="AA43" s="6">
        <v>14</v>
      </c>
      <c r="AB43" s="6">
        <v>99</v>
      </c>
      <c r="AC43" s="6">
        <v>2</v>
      </c>
      <c r="AD43" s="6"/>
      <c r="AE43" s="6"/>
      <c r="AF43" s="6">
        <v>781</v>
      </c>
      <c r="AG43" s="6">
        <v>608</v>
      </c>
      <c r="AH43" s="6">
        <v>47</v>
      </c>
      <c r="AI43" s="6">
        <v>10</v>
      </c>
      <c r="AJ43" s="6">
        <v>2</v>
      </c>
      <c r="AK43" s="6">
        <v>10</v>
      </c>
      <c r="AL43" s="6">
        <v>18</v>
      </c>
      <c r="AM43" s="6">
        <v>61</v>
      </c>
      <c r="AN43" s="6">
        <v>20</v>
      </c>
      <c r="AO43" s="6">
        <v>2</v>
      </c>
      <c r="AP43" s="6">
        <v>2</v>
      </c>
      <c r="AQ43" s="6">
        <v>142</v>
      </c>
      <c r="AR43" s="6">
        <v>2</v>
      </c>
      <c r="AS43" s="6">
        <v>53</v>
      </c>
      <c r="AT43" s="6">
        <v>54</v>
      </c>
      <c r="AU43" s="6">
        <v>16</v>
      </c>
      <c r="AV43" s="6">
        <v>154</v>
      </c>
      <c r="AW43" s="6">
        <v>0</v>
      </c>
      <c r="AX43" s="6"/>
      <c r="AY43" s="3" t="s">
        <v>39</v>
      </c>
      <c r="AZ43" s="6">
        <v>15</v>
      </c>
      <c r="BA43" s="6"/>
      <c r="BB43" s="6"/>
      <c r="BC43" s="6"/>
      <c r="BD43" s="6"/>
      <c r="BE43" s="6"/>
      <c r="BF43" s="6"/>
      <c r="BG43" s="6"/>
      <c r="BH43" s="6"/>
      <c r="BI43" s="6">
        <v>52</v>
      </c>
      <c r="BJ43" s="6">
        <v>263</v>
      </c>
      <c r="BK43" s="6"/>
      <c r="BL43" s="6"/>
      <c r="BM43" s="6"/>
      <c r="BN43" s="6"/>
      <c r="BO43" s="6"/>
      <c r="BP43" s="6"/>
      <c r="BQ43" s="6">
        <v>71</v>
      </c>
      <c r="BR43" s="2"/>
      <c r="CB43" s="10">
        <v>166.89581727292233</v>
      </c>
    </row>
    <row r="44" spans="3:80" x14ac:dyDescent="0.35">
      <c r="C44" s="1" t="s">
        <v>40</v>
      </c>
      <c r="D44" s="16">
        <v>10121</v>
      </c>
      <c r="E44" s="16">
        <v>10338</v>
      </c>
      <c r="F44" s="16">
        <v>10546</v>
      </c>
      <c r="G44" s="17">
        <v>39</v>
      </c>
      <c r="H44" s="6"/>
      <c r="I44" s="6">
        <v>110</v>
      </c>
      <c r="J44" s="6">
        <v>52</v>
      </c>
      <c r="K44" s="6">
        <v>44</v>
      </c>
      <c r="L44" s="6">
        <v>2</v>
      </c>
      <c r="M44" s="6">
        <v>0</v>
      </c>
      <c r="N44" s="6">
        <v>2</v>
      </c>
      <c r="O44" s="6">
        <v>2</v>
      </c>
      <c r="P44" s="6">
        <v>2</v>
      </c>
      <c r="Q44" s="6">
        <v>6</v>
      </c>
      <c r="R44" s="6">
        <v>9</v>
      </c>
      <c r="S44" s="6">
        <v>2</v>
      </c>
      <c r="T44" s="6">
        <v>2</v>
      </c>
      <c r="U44" s="6">
        <v>0</v>
      </c>
      <c r="V44" s="6">
        <v>0</v>
      </c>
      <c r="W44" s="6">
        <v>17</v>
      </c>
      <c r="X44" s="6">
        <v>2</v>
      </c>
      <c r="Y44" s="6">
        <v>2</v>
      </c>
      <c r="Z44" s="6">
        <v>2</v>
      </c>
      <c r="AA44" s="6">
        <v>2</v>
      </c>
      <c r="AB44" s="6">
        <v>17</v>
      </c>
      <c r="AC44" s="6">
        <v>0</v>
      </c>
      <c r="AD44" s="6"/>
      <c r="AE44" s="6"/>
      <c r="AF44" s="6">
        <v>45</v>
      </c>
      <c r="AG44" s="6">
        <v>33</v>
      </c>
      <c r="AH44" s="6">
        <v>0</v>
      </c>
      <c r="AI44" s="6">
        <v>2</v>
      </c>
      <c r="AJ44" s="6">
        <v>0</v>
      </c>
      <c r="AK44" s="6">
        <v>0</v>
      </c>
      <c r="AL44" s="6">
        <v>0</v>
      </c>
      <c r="AM44" s="6">
        <v>5</v>
      </c>
      <c r="AN44" s="6">
        <v>2</v>
      </c>
      <c r="AO44" s="6">
        <v>2</v>
      </c>
      <c r="AP44" s="6">
        <v>0</v>
      </c>
      <c r="AQ44" s="6">
        <v>12</v>
      </c>
      <c r="AR44" s="6">
        <v>0</v>
      </c>
      <c r="AS44" s="6">
        <v>2</v>
      </c>
      <c r="AT44" s="6">
        <v>0</v>
      </c>
      <c r="AU44" s="6">
        <v>6</v>
      </c>
      <c r="AV44" s="6">
        <v>5</v>
      </c>
      <c r="AW44" s="6">
        <v>0</v>
      </c>
      <c r="AX44" s="6"/>
      <c r="AY44" s="3" t="s">
        <v>40</v>
      </c>
      <c r="AZ44" s="6">
        <v>2</v>
      </c>
      <c r="BA44" s="6"/>
      <c r="BB44" s="6"/>
      <c r="BC44" s="6"/>
      <c r="BD44" s="6"/>
      <c r="BE44" s="6"/>
      <c r="BF44" s="6"/>
      <c r="BG44" s="6"/>
      <c r="BH44" s="6"/>
      <c r="BI44" s="6">
        <v>15</v>
      </c>
      <c r="BJ44" s="6">
        <v>33</v>
      </c>
      <c r="BK44" s="6"/>
      <c r="BL44" s="6"/>
      <c r="BM44" s="6"/>
      <c r="BN44" s="6"/>
      <c r="BO44" s="6"/>
      <c r="BP44" s="6"/>
      <c r="BQ44" s="6">
        <v>13</v>
      </c>
      <c r="BR44" s="2"/>
      <c r="CB44" s="10">
        <v>178.00632911392404</v>
      </c>
    </row>
    <row r="45" spans="3:80" x14ac:dyDescent="0.35">
      <c r="C45" s="1" t="s">
        <v>41</v>
      </c>
      <c r="D45" s="16">
        <v>86385</v>
      </c>
      <c r="E45" s="16">
        <v>87605</v>
      </c>
      <c r="F45" s="16">
        <v>91762</v>
      </c>
      <c r="G45" s="17">
        <v>38</v>
      </c>
      <c r="H45" s="6"/>
      <c r="I45" s="6">
        <v>1219</v>
      </c>
      <c r="J45" s="6">
        <v>542</v>
      </c>
      <c r="K45" s="6">
        <v>454</v>
      </c>
      <c r="L45" s="6">
        <v>126</v>
      </c>
      <c r="M45" s="6">
        <v>54</v>
      </c>
      <c r="N45" s="6">
        <v>52</v>
      </c>
      <c r="O45" s="6">
        <v>25</v>
      </c>
      <c r="P45" s="6">
        <v>39</v>
      </c>
      <c r="Q45" s="6">
        <v>80</v>
      </c>
      <c r="R45" s="6">
        <v>91</v>
      </c>
      <c r="S45" s="6">
        <v>95</v>
      </c>
      <c r="T45" s="6">
        <v>2</v>
      </c>
      <c r="U45" s="6">
        <v>120</v>
      </c>
      <c r="V45" s="6">
        <v>48</v>
      </c>
      <c r="W45" s="6">
        <v>399</v>
      </c>
      <c r="X45" s="6">
        <v>9</v>
      </c>
      <c r="Y45" s="6">
        <v>18</v>
      </c>
      <c r="Z45" s="6">
        <v>28</v>
      </c>
      <c r="AA45" s="6">
        <v>29</v>
      </c>
      <c r="AB45" s="6">
        <v>216</v>
      </c>
      <c r="AC45" s="6">
        <v>5</v>
      </c>
      <c r="AD45" s="6"/>
      <c r="AE45" s="6"/>
      <c r="AF45" s="6">
        <v>862</v>
      </c>
      <c r="AG45" s="6">
        <v>580</v>
      </c>
      <c r="AH45" s="6">
        <v>102</v>
      </c>
      <c r="AI45" s="6">
        <v>20</v>
      </c>
      <c r="AJ45" s="6">
        <v>11</v>
      </c>
      <c r="AK45" s="6">
        <v>9</v>
      </c>
      <c r="AL45" s="6">
        <v>16</v>
      </c>
      <c r="AM45" s="6">
        <v>84</v>
      </c>
      <c r="AN45" s="6">
        <v>16</v>
      </c>
      <c r="AO45" s="6">
        <v>2</v>
      </c>
      <c r="AP45" s="6">
        <v>2</v>
      </c>
      <c r="AQ45" s="6">
        <v>235</v>
      </c>
      <c r="AR45" s="6">
        <v>2</v>
      </c>
      <c r="AS45" s="6">
        <v>118</v>
      </c>
      <c r="AT45" s="6">
        <v>25</v>
      </c>
      <c r="AU45" s="6">
        <v>49</v>
      </c>
      <c r="AV45" s="6">
        <v>185</v>
      </c>
      <c r="AW45" s="6">
        <v>2</v>
      </c>
      <c r="AX45" s="6"/>
      <c r="AY45" s="3" t="s">
        <v>41</v>
      </c>
      <c r="AZ45" s="6">
        <v>37</v>
      </c>
      <c r="BA45" s="6"/>
      <c r="BB45" s="6"/>
      <c r="BC45" s="6"/>
      <c r="BD45" s="6"/>
      <c r="BE45" s="6"/>
      <c r="BF45" s="6"/>
      <c r="BG45" s="6"/>
      <c r="BH45" s="6"/>
      <c r="BI45" s="6">
        <v>80</v>
      </c>
      <c r="BJ45" s="6">
        <v>413</v>
      </c>
      <c r="BK45" s="6"/>
      <c r="BL45" s="6"/>
      <c r="BM45" s="6"/>
      <c r="BN45" s="6"/>
      <c r="BO45" s="6"/>
      <c r="BP45" s="6"/>
      <c r="BQ45" s="6">
        <v>135</v>
      </c>
      <c r="BR45" s="2"/>
      <c r="CB45" s="10">
        <v>97.224472788721968</v>
      </c>
    </row>
    <row r="46" spans="3:80" x14ac:dyDescent="0.35">
      <c r="C46" s="1" t="s">
        <v>42</v>
      </c>
      <c r="D46" s="16">
        <v>116075</v>
      </c>
      <c r="E46" s="16">
        <v>115759</v>
      </c>
      <c r="F46" s="16">
        <v>117434</v>
      </c>
      <c r="G46" s="17">
        <v>37</v>
      </c>
      <c r="H46" s="6"/>
      <c r="I46" s="6">
        <v>1158</v>
      </c>
      <c r="J46" s="6">
        <v>620</v>
      </c>
      <c r="K46" s="6">
        <v>517</v>
      </c>
      <c r="L46" s="6">
        <v>94</v>
      </c>
      <c r="M46" s="6">
        <v>49</v>
      </c>
      <c r="N46" s="6">
        <v>28</v>
      </c>
      <c r="O46" s="6">
        <v>30</v>
      </c>
      <c r="P46" s="6">
        <v>48</v>
      </c>
      <c r="Q46" s="6">
        <v>73</v>
      </c>
      <c r="R46" s="6">
        <v>75</v>
      </c>
      <c r="S46" s="6">
        <v>56</v>
      </c>
      <c r="T46" s="6">
        <v>2</v>
      </c>
      <c r="U46" s="6">
        <v>27</v>
      </c>
      <c r="V46" s="6">
        <v>9</v>
      </c>
      <c r="W46" s="6">
        <v>239</v>
      </c>
      <c r="X46" s="6">
        <v>9</v>
      </c>
      <c r="Y46" s="6">
        <v>24</v>
      </c>
      <c r="Z46" s="6">
        <v>21</v>
      </c>
      <c r="AA46" s="6">
        <v>17</v>
      </c>
      <c r="AB46" s="6">
        <v>219</v>
      </c>
      <c r="AC46" s="6">
        <v>13</v>
      </c>
      <c r="AD46" s="6"/>
      <c r="AE46" s="6"/>
      <c r="AF46" s="6">
        <v>1170</v>
      </c>
      <c r="AG46" s="6">
        <v>865</v>
      </c>
      <c r="AH46" s="6">
        <v>136</v>
      </c>
      <c r="AI46" s="6">
        <v>32</v>
      </c>
      <c r="AJ46" s="6">
        <v>12</v>
      </c>
      <c r="AK46" s="6">
        <v>12</v>
      </c>
      <c r="AL46" s="6">
        <v>15</v>
      </c>
      <c r="AM46" s="6">
        <v>143</v>
      </c>
      <c r="AN46" s="6">
        <v>14</v>
      </c>
      <c r="AO46" s="6">
        <v>2</v>
      </c>
      <c r="AP46" s="6">
        <v>2</v>
      </c>
      <c r="AQ46" s="6">
        <v>293</v>
      </c>
      <c r="AR46" s="6">
        <v>2</v>
      </c>
      <c r="AS46" s="6">
        <v>59</v>
      </c>
      <c r="AT46" s="6">
        <v>30</v>
      </c>
      <c r="AU46" s="6">
        <v>18</v>
      </c>
      <c r="AV46" s="6">
        <v>148</v>
      </c>
      <c r="AW46" s="6">
        <v>2</v>
      </c>
      <c r="AX46" s="6"/>
      <c r="AY46" s="3" t="s">
        <v>42</v>
      </c>
      <c r="AZ46" s="6">
        <v>13</v>
      </c>
      <c r="BA46" s="6"/>
      <c r="BB46" s="6"/>
      <c r="BC46" s="6"/>
      <c r="BD46" s="6"/>
      <c r="BE46" s="6"/>
      <c r="BF46" s="6"/>
      <c r="BG46" s="6"/>
      <c r="BH46" s="6"/>
      <c r="BI46" s="6">
        <v>88</v>
      </c>
      <c r="BJ46" s="6">
        <v>382</v>
      </c>
      <c r="BK46" s="6"/>
      <c r="BL46" s="6"/>
      <c r="BM46" s="6"/>
      <c r="BN46" s="6"/>
      <c r="BO46" s="6"/>
      <c r="BP46" s="6"/>
      <c r="BQ46" s="6">
        <v>113</v>
      </c>
      <c r="BR46" s="2"/>
      <c r="CB46" s="10">
        <v>158.51137146795315</v>
      </c>
    </row>
    <row r="47" spans="3:80" x14ac:dyDescent="0.35">
      <c r="C47" s="1" t="s">
        <v>43</v>
      </c>
      <c r="D47" s="16">
        <v>153110</v>
      </c>
      <c r="E47" s="16">
        <v>160328</v>
      </c>
      <c r="F47" s="16">
        <v>177396</v>
      </c>
      <c r="G47" s="17">
        <v>36</v>
      </c>
      <c r="H47" s="6"/>
      <c r="I47" s="6">
        <v>4499</v>
      </c>
      <c r="J47" s="6">
        <v>2345</v>
      </c>
      <c r="K47" s="6">
        <v>1952</v>
      </c>
      <c r="L47" s="6">
        <v>441</v>
      </c>
      <c r="M47" s="6">
        <v>180</v>
      </c>
      <c r="N47" s="6">
        <v>73</v>
      </c>
      <c r="O47" s="6">
        <v>44</v>
      </c>
      <c r="P47" s="6">
        <v>62</v>
      </c>
      <c r="Q47" s="6">
        <v>167</v>
      </c>
      <c r="R47" s="6">
        <v>225</v>
      </c>
      <c r="S47" s="6">
        <v>464</v>
      </c>
      <c r="T47" s="6">
        <v>33</v>
      </c>
      <c r="U47" s="6">
        <v>266</v>
      </c>
      <c r="V47" s="6">
        <v>83</v>
      </c>
      <c r="W47" s="6">
        <v>1431</v>
      </c>
      <c r="X47" s="6">
        <v>39</v>
      </c>
      <c r="Y47" s="6">
        <v>41</v>
      </c>
      <c r="Z47" s="6">
        <v>103</v>
      </c>
      <c r="AA47" s="6">
        <v>183</v>
      </c>
      <c r="AB47" s="6">
        <v>429</v>
      </c>
      <c r="AC47" s="6">
        <v>34</v>
      </c>
      <c r="AD47" s="6"/>
      <c r="AE47" s="6"/>
      <c r="AF47" s="6">
        <v>1663</v>
      </c>
      <c r="AG47" s="6">
        <v>976</v>
      </c>
      <c r="AH47" s="6">
        <v>295</v>
      </c>
      <c r="AI47" s="6">
        <v>73</v>
      </c>
      <c r="AJ47" s="6">
        <v>45</v>
      </c>
      <c r="AK47" s="6">
        <v>52</v>
      </c>
      <c r="AL47" s="6">
        <v>69</v>
      </c>
      <c r="AM47" s="6">
        <v>163</v>
      </c>
      <c r="AN47" s="6">
        <v>78</v>
      </c>
      <c r="AO47" s="6">
        <v>5</v>
      </c>
      <c r="AP47" s="6">
        <v>18</v>
      </c>
      <c r="AQ47" s="6">
        <v>543</v>
      </c>
      <c r="AR47" s="6">
        <v>15</v>
      </c>
      <c r="AS47" s="6">
        <v>140</v>
      </c>
      <c r="AT47" s="6">
        <v>76</v>
      </c>
      <c r="AU47" s="6">
        <v>71</v>
      </c>
      <c r="AV47" s="6">
        <v>436</v>
      </c>
      <c r="AW47" s="6">
        <v>2</v>
      </c>
      <c r="AX47" s="6"/>
      <c r="AY47" s="3" t="s">
        <v>43</v>
      </c>
      <c r="AZ47" s="6">
        <v>69</v>
      </c>
      <c r="BA47" s="6"/>
      <c r="BB47" s="6"/>
      <c r="BC47" s="6"/>
      <c r="BD47" s="6"/>
      <c r="BE47" s="6"/>
      <c r="BF47" s="6"/>
      <c r="BG47" s="6"/>
      <c r="BH47" s="6"/>
      <c r="BI47" s="6">
        <v>720</v>
      </c>
      <c r="BJ47" s="6">
        <v>1541</v>
      </c>
      <c r="BK47" s="6"/>
      <c r="BL47" s="6"/>
      <c r="BM47" s="6"/>
      <c r="BN47" s="6"/>
      <c r="BO47" s="6"/>
      <c r="BP47" s="6"/>
      <c r="BQ47" s="6">
        <v>357</v>
      </c>
      <c r="BR47" s="2"/>
      <c r="CB47" s="10">
        <v>84.594661426135843</v>
      </c>
    </row>
    <row r="48" spans="3:80" x14ac:dyDescent="0.35">
      <c r="C48" s="1" t="s">
        <v>44</v>
      </c>
      <c r="D48" s="16">
        <v>181346</v>
      </c>
      <c r="E48" s="16">
        <v>193285</v>
      </c>
      <c r="F48" s="16">
        <v>206070</v>
      </c>
      <c r="G48" s="17">
        <v>35</v>
      </c>
      <c r="H48" s="6"/>
      <c r="I48" s="6">
        <v>1346</v>
      </c>
      <c r="J48" s="6">
        <v>518</v>
      </c>
      <c r="K48" s="6">
        <v>421</v>
      </c>
      <c r="L48" s="6">
        <v>141</v>
      </c>
      <c r="M48" s="6">
        <v>68</v>
      </c>
      <c r="N48" s="6">
        <v>83</v>
      </c>
      <c r="O48" s="6">
        <v>47</v>
      </c>
      <c r="P48" s="6">
        <v>46</v>
      </c>
      <c r="Q48" s="6">
        <v>107</v>
      </c>
      <c r="R48" s="6">
        <v>145</v>
      </c>
      <c r="S48" s="6">
        <v>85</v>
      </c>
      <c r="T48" s="6">
        <v>8</v>
      </c>
      <c r="U48" s="6">
        <v>36</v>
      </c>
      <c r="V48" s="6">
        <v>12</v>
      </c>
      <c r="W48" s="6">
        <v>386</v>
      </c>
      <c r="X48" s="6">
        <v>12</v>
      </c>
      <c r="Y48" s="6">
        <v>40</v>
      </c>
      <c r="Z48" s="6">
        <v>31</v>
      </c>
      <c r="AA48" s="6">
        <v>48</v>
      </c>
      <c r="AB48" s="6">
        <v>320</v>
      </c>
      <c r="AC48" s="6">
        <v>15</v>
      </c>
      <c r="AD48" s="6"/>
      <c r="AE48" s="6"/>
      <c r="AF48" s="6">
        <v>1051</v>
      </c>
      <c r="AG48" s="6">
        <v>555</v>
      </c>
      <c r="AH48" s="6">
        <v>138</v>
      </c>
      <c r="AI48" s="6">
        <v>58</v>
      </c>
      <c r="AJ48" s="6">
        <v>28</v>
      </c>
      <c r="AK48" s="6">
        <v>30</v>
      </c>
      <c r="AL48" s="6">
        <v>33</v>
      </c>
      <c r="AM48" s="6">
        <v>173</v>
      </c>
      <c r="AN48" s="6">
        <v>37</v>
      </c>
      <c r="AO48" s="6">
        <v>5</v>
      </c>
      <c r="AP48" s="6">
        <v>2</v>
      </c>
      <c r="AQ48" s="6">
        <v>376</v>
      </c>
      <c r="AR48" s="6">
        <v>12</v>
      </c>
      <c r="AS48" s="6">
        <v>130</v>
      </c>
      <c r="AT48" s="6">
        <v>50</v>
      </c>
      <c r="AU48" s="6">
        <v>44</v>
      </c>
      <c r="AV48" s="6">
        <v>309</v>
      </c>
      <c r="AW48" s="6">
        <v>2</v>
      </c>
      <c r="AX48" s="6"/>
      <c r="AY48" s="3" t="s">
        <v>44</v>
      </c>
      <c r="AZ48" s="6">
        <v>60</v>
      </c>
      <c r="BA48" s="6"/>
      <c r="BB48" s="6"/>
      <c r="BC48" s="6"/>
      <c r="BD48" s="6"/>
      <c r="BE48" s="6"/>
      <c r="BF48" s="6"/>
      <c r="BG48" s="6"/>
      <c r="BH48" s="6"/>
      <c r="BI48" s="6">
        <v>130</v>
      </c>
      <c r="BJ48" s="6">
        <v>705</v>
      </c>
      <c r="BK48" s="6"/>
      <c r="BL48" s="6"/>
      <c r="BM48" s="6"/>
      <c r="BN48" s="6"/>
      <c r="BO48" s="6"/>
      <c r="BP48" s="6"/>
      <c r="BQ48" s="6">
        <v>176</v>
      </c>
      <c r="BR48" s="2"/>
      <c r="CB48" s="10">
        <v>71.734823946187845</v>
      </c>
    </row>
    <row r="49" spans="3:80" x14ac:dyDescent="0.35">
      <c r="C49" s="1" t="s">
        <v>45</v>
      </c>
      <c r="D49" s="16">
        <v>56966</v>
      </c>
      <c r="E49" s="16">
        <v>57250</v>
      </c>
      <c r="F49" s="16">
        <v>57554</v>
      </c>
      <c r="G49" s="17">
        <v>34</v>
      </c>
      <c r="H49" s="6"/>
      <c r="I49" s="6">
        <v>556</v>
      </c>
      <c r="J49" s="6">
        <v>253</v>
      </c>
      <c r="K49" s="6">
        <v>204</v>
      </c>
      <c r="L49" s="6">
        <v>51</v>
      </c>
      <c r="M49" s="6">
        <v>24</v>
      </c>
      <c r="N49" s="6">
        <v>20</v>
      </c>
      <c r="O49" s="6">
        <v>13</v>
      </c>
      <c r="P49" s="6">
        <v>20</v>
      </c>
      <c r="Q49" s="6">
        <v>31</v>
      </c>
      <c r="R49" s="6">
        <v>67</v>
      </c>
      <c r="S49" s="6">
        <v>16</v>
      </c>
      <c r="T49" s="6">
        <v>2</v>
      </c>
      <c r="U49" s="6">
        <v>15</v>
      </c>
      <c r="V49" s="6">
        <v>7</v>
      </c>
      <c r="W49" s="6">
        <v>139</v>
      </c>
      <c r="X49" s="6">
        <v>0</v>
      </c>
      <c r="Y49" s="6">
        <v>17</v>
      </c>
      <c r="Z49" s="6">
        <v>11</v>
      </c>
      <c r="AA49" s="6">
        <v>7</v>
      </c>
      <c r="AB49" s="6">
        <v>96</v>
      </c>
      <c r="AC49" s="6">
        <v>2</v>
      </c>
      <c r="AD49" s="6"/>
      <c r="AE49" s="6"/>
      <c r="AF49" s="6">
        <v>496</v>
      </c>
      <c r="AG49" s="6">
        <v>272</v>
      </c>
      <c r="AH49" s="6">
        <v>94</v>
      </c>
      <c r="AI49" s="6">
        <v>23</v>
      </c>
      <c r="AJ49" s="6">
        <v>18</v>
      </c>
      <c r="AK49" s="6">
        <v>20</v>
      </c>
      <c r="AL49" s="6">
        <v>15</v>
      </c>
      <c r="AM49" s="6">
        <v>103</v>
      </c>
      <c r="AN49" s="6">
        <v>7</v>
      </c>
      <c r="AO49" s="6">
        <v>2</v>
      </c>
      <c r="AP49" s="6">
        <v>2</v>
      </c>
      <c r="AQ49" s="6">
        <v>212</v>
      </c>
      <c r="AR49" s="6">
        <v>2</v>
      </c>
      <c r="AS49" s="6">
        <v>35</v>
      </c>
      <c r="AT49" s="6">
        <v>22</v>
      </c>
      <c r="AU49" s="6">
        <v>21</v>
      </c>
      <c r="AV49" s="6">
        <v>115</v>
      </c>
      <c r="AW49" s="6">
        <v>2</v>
      </c>
      <c r="AX49" s="6"/>
      <c r="AY49" s="3" t="s">
        <v>45</v>
      </c>
      <c r="AZ49" s="6">
        <v>13</v>
      </c>
      <c r="BA49" s="6"/>
      <c r="BB49" s="6"/>
      <c r="BC49" s="6"/>
      <c r="BD49" s="6"/>
      <c r="BE49" s="6"/>
      <c r="BF49" s="6"/>
      <c r="BG49" s="6"/>
      <c r="BH49" s="6"/>
      <c r="BI49" s="6">
        <v>113</v>
      </c>
      <c r="BJ49" s="6">
        <v>425</v>
      </c>
      <c r="BK49" s="6"/>
      <c r="BL49" s="6"/>
      <c r="BM49" s="6"/>
      <c r="BN49" s="6"/>
      <c r="BO49" s="6"/>
      <c r="BP49" s="6"/>
      <c r="BQ49" s="6">
        <v>95</v>
      </c>
      <c r="BR49" s="2"/>
      <c r="CB49" s="10">
        <v>147.44861240323684</v>
      </c>
    </row>
    <row r="50" spans="3:80" x14ac:dyDescent="0.35">
      <c r="C50" s="1" t="s">
        <v>46</v>
      </c>
      <c r="D50" s="16">
        <v>49712</v>
      </c>
      <c r="E50" s="16">
        <v>51682</v>
      </c>
      <c r="F50" s="16">
        <v>53723</v>
      </c>
      <c r="G50" s="17">
        <v>33</v>
      </c>
      <c r="H50" s="6"/>
      <c r="I50" s="6">
        <v>442</v>
      </c>
      <c r="J50" s="6">
        <v>200</v>
      </c>
      <c r="K50" s="6">
        <v>157</v>
      </c>
      <c r="L50" s="6">
        <v>34</v>
      </c>
      <c r="M50" s="6">
        <v>13</v>
      </c>
      <c r="N50" s="6">
        <v>22</v>
      </c>
      <c r="O50" s="6">
        <v>15</v>
      </c>
      <c r="P50" s="6">
        <v>25</v>
      </c>
      <c r="Q50" s="6">
        <v>31</v>
      </c>
      <c r="R50" s="6">
        <v>30</v>
      </c>
      <c r="S50" s="6">
        <v>25</v>
      </c>
      <c r="T50" s="6">
        <v>0</v>
      </c>
      <c r="U50" s="6">
        <v>2</v>
      </c>
      <c r="V50" s="6">
        <v>0</v>
      </c>
      <c r="W50" s="6">
        <v>93</v>
      </c>
      <c r="X50" s="6">
        <v>2</v>
      </c>
      <c r="Y50" s="6">
        <v>15</v>
      </c>
      <c r="Z50" s="6">
        <v>10</v>
      </c>
      <c r="AA50" s="6">
        <v>16</v>
      </c>
      <c r="AB50" s="6">
        <v>114</v>
      </c>
      <c r="AC50" s="6">
        <v>5</v>
      </c>
      <c r="AD50" s="6"/>
      <c r="AE50" s="6"/>
      <c r="AF50" s="6">
        <v>297</v>
      </c>
      <c r="AG50" s="6">
        <v>166</v>
      </c>
      <c r="AH50" s="6">
        <v>46</v>
      </c>
      <c r="AI50" s="6">
        <v>18</v>
      </c>
      <c r="AJ50" s="6">
        <v>8</v>
      </c>
      <c r="AK50" s="6">
        <v>11</v>
      </c>
      <c r="AL50" s="6">
        <v>7</v>
      </c>
      <c r="AM50" s="6">
        <v>43</v>
      </c>
      <c r="AN50" s="6">
        <v>13</v>
      </c>
      <c r="AO50" s="6">
        <v>0</v>
      </c>
      <c r="AP50" s="6">
        <v>0</v>
      </c>
      <c r="AQ50" s="6">
        <v>114</v>
      </c>
      <c r="AR50" s="6">
        <v>2</v>
      </c>
      <c r="AS50" s="6">
        <v>15</v>
      </c>
      <c r="AT50" s="6">
        <v>12</v>
      </c>
      <c r="AU50" s="6">
        <v>16</v>
      </c>
      <c r="AV50" s="6">
        <v>63</v>
      </c>
      <c r="AW50" s="6">
        <v>0</v>
      </c>
      <c r="AX50" s="6"/>
      <c r="AY50" s="3" t="s">
        <v>46</v>
      </c>
      <c r="AZ50" s="6">
        <v>13</v>
      </c>
      <c r="BA50" s="6"/>
      <c r="BB50" s="6"/>
      <c r="BC50" s="6"/>
      <c r="BD50" s="6"/>
      <c r="BE50" s="6"/>
      <c r="BF50" s="6"/>
      <c r="BG50" s="6"/>
      <c r="BH50" s="6"/>
      <c r="BI50" s="6">
        <v>63</v>
      </c>
      <c r="BJ50" s="6">
        <v>238</v>
      </c>
      <c r="BK50" s="6"/>
      <c r="BL50" s="6"/>
      <c r="BM50" s="6"/>
      <c r="BN50" s="6"/>
      <c r="BO50" s="6"/>
      <c r="BP50" s="6"/>
      <c r="BQ50" s="6">
        <v>76</v>
      </c>
      <c r="BR50" s="2"/>
      <c r="CB50" s="10">
        <v>108.68690121568312</v>
      </c>
    </row>
    <row r="51" spans="3:80" x14ac:dyDescent="0.35">
      <c r="C51" s="1" t="s">
        <v>47</v>
      </c>
      <c r="D51" s="16">
        <v>30367</v>
      </c>
      <c r="E51" s="16">
        <v>30584</v>
      </c>
      <c r="F51" s="16">
        <v>30775</v>
      </c>
      <c r="G51" s="17">
        <v>32</v>
      </c>
      <c r="H51" s="6"/>
      <c r="I51" s="6">
        <v>481</v>
      </c>
      <c r="J51" s="6">
        <v>250</v>
      </c>
      <c r="K51" s="6">
        <v>210</v>
      </c>
      <c r="L51" s="6">
        <v>25</v>
      </c>
      <c r="M51" s="6">
        <v>11</v>
      </c>
      <c r="N51" s="6">
        <v>9</v>
      </c>
      <c r="O51" s="6">
        <v>20</v>
      </c>
      <c r="P51" s="6">
        <v>13</v>
      </c>
      <c r="Q51" s="6">
        <v>14</v>
      </c>
      <c r="R51" s="6">
        <v>40</v>
      </c>
      <c r="S51" s="6">
        <v>10</v>
      </c>
      <c r="T51" s="6">
        <v>0</v>
      </c>
      <c r="U51" s="6">
        <v>2</v>
      </c>
      <c r="V51" s="6">
        <v>0</v>
      </c>
      <c r="W51" s="6">
        <v>78</v>
      </c>
      <c r="X51" s="6">
        <v>2</v>
      </c>
      <c r="Y51" s="6">
        <v>11</v>
      </c>
      <c r="Z51" s="6">
        <v>10</v>
      </c>
      <c r="AA51" s="6">
        <v>7</v>
      </c>
      <c r="AB51" s="6">
        <v>78</v>
      </c>
      <c r="AC51" s="6">
        <v>2</v>
      </c>
      <c r="AD51" s="6"/>
      <c r="AE51" s="6"/>
      <c r="AF51" s="6">
        <v>284</v>
      </c>
      <c r="AG51" s="6">
        <v>186</v>
      </c>
      <c r="AH51" s="6">
        <v>18</v>
      </c>
      <c r="AI51" s="6">
        <v>10</v>
      </c>
      <c r="AJ51" s="6">
        <v>11</v>
      </c>
      <c r="AK51" s="6">
        <v>12</v>
      </c>
      <c r="AL51" s="6">
        <v>6</v>
      </c>
      <c r="AM51" s="6">
        <v>38</v>
      </c>
      <c r="AN51" s="6">
        <v>0</v>
      </c>
      <c r="AO51" s="6">
        <v>0</v>
      </c>
      <c r="AP51" s="6">
        <v>0</v>
      </c>
      <c r="AQ51" s="6">
        <v>80</v>
      </c>
      <c r="AR51" s="6">
        <v>2</v>
      </c>
      <c r="AS51" s="6">
        <v>14</v>
      </c>
      <c r="AT51" s="6">
        <v>7</v>
      </c>
      <c r="AU51" s="6">
        <v>5</v>
      </c>
      <c r="AV51" s="6">
        <v>54</v>
      </c>
      <c r="AW51" s="6">
        <v>2</v>
      </c>
      <c r="AX51" s="6"/>
      <c r="AY51" s="3" t="s">
        <v>47</v>
      </c>
      <c r="AZ51" s="6">
        <v>13</v>
      </c>
      <c r="BA51" s="6"/>
      <c r="BB51" s="6"/>
      <c r="BC51" s="6"/>
      <c r="BD51" s="6"/>
      <c r="BE51" s="6"/>
      <c r="BF51" s="6"/>
      <c r="BG51" s="6"/>
      <c r="BH51" s="6"/>
      <c r="BI51" s="6">
        <v>41</v>
      </c>
      <c r="BJ51" s="6">
        <v>114</v>
      </c>
      <c r="BK51" s="6"/>
      <c r="BL51" s="6"/>
      <c r="BM51" s="6"/>
      <c r="BN51" s="6"/>
      <c r="BO51" s="6"/>
      <c r="BP51" s="6"/>
      <c r="BQ51" s="6">
        <v>127</v>
      </c>
      <c r="BR51" s="2"/>
      <c r="CB51" s="10">
        <v>177.9183552436493</v>
      </c>
    </row>
    <row r="52" spans="3:80" x14ac:dyDescent="0.35">
      <c r="C52" s="1" t="s">
        <v>48</v>
      </c>
      <c r="D52" s="16">
        <v>192893</v>
      </c>
      <c r="E52" s="16">
        <v>195081</v>
      </c>
      <c r="F52" s="16">
        <v>203560</v>
      </c>
      <c r="G52" s="17">
        <v>31</v>
      </c>
      <c r="H52" s="6"/>
      <c r="I52" s="6">
        <v>1015</v>
      </c>
      <c r="J52" s="6">
        <v>418</v>
      </c>
      <c r="K52" s="6">
        <v>345</v>
      </c>
      <c r="L52" s="6">
        <v>87</v>
      </c>
      <c r="M52" s="6">
        <v>43</v>
      </c>
      <c r="N52" s="6">
        <v>37</v>
      </c>
      <c r="O52" s="6">
        <v>36</v>
      </c>
      <c r="P52" s="6">
        <v>30</v>
      </c>
      <c r="Q52" s="6">
        <v>71</v>
      </c>
      <c r="R52" s="6">
        <v>79</v>
      </c>
      <c r="S52" s="6">
        <v>66</v>
      </c>
      <c r="T52" s="6">
        <v>5</v>
      </c>
      <c r="U52" s="6">
        <v>52</v>
      </c>
      <c r="V52" s="6">
        <v>21</v>
      </c>
      <c r="W52" s="6">
        <v>284</v>
      </c>
      <c r="X52" s="6">
        <v>12</v>
      </c>
      <c r="Y52" s="6">
        <v>22</v>
      </c>
      <c r="Z52" s="6">
        <v>16</v>
      </c>
      <c r="AA52" s="6">
        <v>22</v>
      </c>
      <c r="AB52" s="6">
        <v>199</v>
      </c>
      <c r="AC52" s="6">
        <v>5</v>
      </c>
      <c r="AD52" s="6"/>
      <c r="AE52" s="6"/>
      <c r="AF52" s="6">
        <v>1342</v>
      </c>
      <c r="AG52" s="6">
        <v>998</v>
      </c>
      <c r="AH52" s="6">
        <v>111</v>
      </c>
      <c r="AI52" s="6">
        <v>43</v>
      </c>
      <c r="AJ52" s="6">
        <v>28</v>
      </c>
      <c r="AK52" s="6">
        <v>19</v>
      </c>
      <c r="AL52" s="6">
        <v>28</v>
      </c>
      <c r="AM52" s="6">
        <v>139</v>
      </c>
      <c r="AN52" s="6">
        <v>26</v>
      </c>
      <c r="AO52" s="6">
        <v>2</v>
      </c>
      <c r="AP52" s="6">
        <v>2</v>
      </c>
      <c r="AQ52" s="6">
        <v>300</v>
      </c>
      <c r="AR52" s="6">
        <v>11</v>
      </c>
      <c r="AS52" s="6">
        <v>80</v>
      </c>
      <c r="AT52" s="6">
        <v>92</v>
      </c>
      <c r="AU52" s="6">
        <v>40</v>
      </c>
      <c r="AV52" s="6">
        <v>267</v>
      </c>
      <c r="AW52" s="6">
        <v>2</v>
      </c>
      <c r="AX52" s="6"/>
      <c r="AY52" s="3" t="s">
        <v>48</v>
      </c>
      <c r="AZ52" s="6">
        <v>37</v>
      </c>
      <c r="BA52" s="6"/>
      <c r="BB52" s="6"/>
      <c r="BC52" s="6"/>
      <c r="BD52" s="6"/>
      <c r="BE52" s="6"/>
      <c r="BF52" s="6"/>
      <c r="BG52" s="6"/>
      <c r="BH52" s="6"/>
      <c r="BI52" s="6">
        <v>63</v>
      </c>
      <c r="BJ52" s="6">
        <v>567</v>
      </c>
      <c r="BK52" s="6"/>
      <c r="BL52" s="6"/>
      <c r="BM52" s="6"/>
      <c r="BN52" s="6"/>
      <c r="BO52" s="6"/>
      <c r="BP52" s="6"/>
      <c r="BQ52" s="6">
        <v>127</v>
      </c>
      <c r="BR52" s="2"/>
      <c r="CB52" s="10">
        <v>164.72331145655812</v>
      </c>
    </row>
    <row r="53" spans="3:80" x14ac:dyDescent="0.35">
      <c r="C53" s="1" t="s">
        <v>49</v>
      </c>
      <c r="D53" s="16">
        <v>122950</v>
      </c>
      <c r="E53" s="16">
        <v>123119</v>
      </c>
      <c r="F53" s="16">
        <v>126486</v>
      </c>
      <c r="G53" s="17">
        <v>30</v>
      </c>
      <c r="H53" s="6"/>
      <c r="I53" s="6">
        <v>949</v>
      </c>
      <c r="J53" s="6">
        <v>492</v>
      </c>
      <c r="K53" s="6">
        <v>424</v>
      </c>
      <c r="L53" s="6">
        <v>78</v>
      </c>
      <c r="M53" s="6">
        <v>46</v>
      </c>
      <c r="N53" s="6">
        <v>32</v>
      </c>
      <c r="O53" s="6">
        <v>25</v>
      </c>
      <c r="P53" s="6">
        <v>39</v>
      </c>
      <c r="Q53" s="6">
        <v>69</v>
      </c>
      <c r="R53" s="6">
        <v>58</v>
      </c>
      <c r="S53" s="6">
        <v>74</v>
      </c>
      <c r="T53" s="6">
        <v>2</v>
      </c>
      <c r="U53" s="6">
        <v>27</v>
      </c>
      <c r="V53" s="6">
        <v>10</v>
      </c>
      <c r="W53" s="6">
        <v>238</v>
      </c>
      <c r="X53" s="6">
        <v>5</v>
      </c>
      <c r="Y53" s="6">
        <v>21</v>
      </c>
      <c r="Z53" s="6">
        <v>20</v>
      </c>
      <c r="AA53" s="6">
        <v>41</v>
      </c>
      <c r="AB53" s="6">
        <v>168</v>
      </c>
      <c r="AC53" s="6">
        <v>7</v>
      </c>
      <c r="AD53" s="6"/>
      <c r="AE53" s="6"/>
      <c r="AF53" s="6">
        <v>908</v>
      </c>
      <c r="AG53" s="6">
        <v>583</v>
      </c>
      <c r="AH53" s="6">
        <v>115</v>
      </c>
      <c r="AI53" s="6">
        <v>38</v>
      </c>
      <c r="AJ53" s="6">
        <v>13</v>
      </c>
      <c r="AK53" s="6">
        <v>24</v>
      </c>
      <c r="AL53" s="6">
        <v>37</v>
      </c>
      <c r="AM53" s="6">
        <v>90</v>
      </c>
      <c r="AN53" s="6">
        <v>22</v>
      </c>
      <c r="AO53" s="6">
        <v>6</v>
      </c>
      <c r="AP53" s="6">
        <v>2</v>
      </c>
      <c r="AQ53" s="6">
        <v>250</v>
      </c>
      <c r="AR53" s="6">
        <v>5</v>
      </c>
      <c r="AS53" s="6">
        <v>100</v>
      </c>
      <c r="AT53" s="6">
        <v>46</v>
      </c>
      <c r="AU53" s="6">
        <v>34</v>
      </c>
      <c r="AV53" s="6">
        <v>226</v>
      </c>
      <c r="AW53" s="6">
        <v>0</v>
      </c>
      <c r="AX53" s="6"/>
      <c r="AY53" s="3" t="s">
        <v>49</v>
      </c>
      <c r="AZ53" s="6">
        <v>43</v>
      </c>
      <c r="BA53" s="6"/>
      <c r="BB53" s="6"/>
      <c r="BC53" s="6"/>
      <c r="BD53" s="6"/>
      <c r="BE53" s="6"/>
      <c r="BF53" s="6"/>
      <c r="BG53" s="6"/>
      <c r="BH53" s="6"/>
      <c r="BI53" s="6">
        <v>85</v>
      </c>
      <c r="BJ53" s="6">
        <v>367</v>
      </c>
      <c r="BK53" s="6"/>
      <c r="BL53" s="6"/>
      <c r="BM53" s="6"/>
      <c r="BN53" s="6"/>
      <c r="BO53" s="6"/>
      <c r="BP53" s="6"/>
      <c r="BQ53" s="6">
        <v>102</v>
      </c>
      <c r="BR53" s="2"/>
      <c r="CB53" s="10">
        <v>135.81100313097221</v>
      </c>
    </row>
    <row r="54" spans="3:80" x14ac:dyDescent="0.35">
      <c r="C54" s="1" t="s">
        <v>50</v>
      </c>
      <c r="D54" s="16">
        <v>37910</v>
      </c>
      <c r="E54" s="16">
        <v>38526</v>
      </c>
      <c r="F54" s="16">
        <v>39092</v>
      </c>
      <c r="G54" s="17">
        <v>29</v>
      </c>
      <c r="H54" s="6"/>
      <c r="I54" s="6">
        <v>278</v>
      </c>
      <c r="J54" s="6">
        <v>118</v>
      </c>
      <c r="K54" s="6">
        <v>90</v>
      </c>
      <c r="L54" s="6">
        <v>32</v>
      </c>
      <c r="M54" s="6">
        <v>14</v>
      </c>
      <c r="N54" s="6">
        <v>13</v>
      </c>
      <c r="O54" s="6">
        <v>7</v>
      </c>
      <c r="P54" s="6">
        <v>6</v>
      </c>
      <c r="Q54" s="6">
        <v>10</v>
      </c>
      <c r="R54" s="6">
        <v>24</v>
      </c>
      <c r="S54" s="6">
        <v>17</v>
      </c>
      <c r="T54" s="6">
        <v>2</v>
      </c>
      <c r="U54" s="6">
        <v>2</v>
      </c>
      <c r="V54" s="6">
        <v>2</v>
      </c>
      <c r="W54" s="6">
        <v>78</v>
      </c>
      <c r="X54" s="6">
        <v>2</v>
      </c>
      <c r="Y54" s="6">
        <v>11</v>
      </c>
      <c r="Z54" s="6">
        <v>6</v>
      </c>
      <c r="AA54" s="6">
        <v>9</v>
      </c>
      <c r="AB54" s="6">
        <v>50</v>
      </c>
      <c r="AC54" s="6">
        <v>0</v>
      </c>
      <c r="AD54" s="6"/>
      <c r="AE54" s="6"/>
      <c r="AF54" s="6">
        <v>229</v>
      </c>
      <c r="AG54" s="6">
        <v>143</v>
      </c>
      <c r="AH54" s="6">
        <v>26</v>
      </c>
      <c r="AI54" s="6">
        <v>6</v>
      </c>
      <c r="AJ54" s="6">
        <v>7</v>
      </c>
      <c r="AK54" s="6">
        <v>2</v>
      </c>
      <c r="AL54" s="6">
        <v>5</v>
      </c>
      <c r="AM54" s="6">
        <v>37</v>
      </c>
      <c r="AN54" s="6">
        <v>9</v>
      </c>
      <c r="AO54" s="6">
        <v>2</v>
      </c>
      <c r="AP54" s="6">
        <v>0</v>
      </c>
      <c r="AQ54" s="6">
        <v>73</v>
      </c>
      <c r="AR54" s="6">
        <v>2</v>
      </c>
      <c r="AS54" s="6">
        <v>14</v>
      </c>
      <c r="AT54" s="6">
        <v>9</v>
      </c>
      <c r="AU54" s="6">
        <v>8</v>
      </c>
      <c r="AV54" s="6">
        <v>39</v>
      </c>
      <c r="AW54" s="6">
        <v>0</v>
      </c>
      <c r="AX54" s="6"/>
      <c r="AY54" s="3" t="s">
        <v>50</v>
      </c>
      <c r="AZ54" s="6">
        <v>19</v>
      </c>
      <c r="BA54" s="6"/>
      <c r="BB54" s="6"/>
      <c r="BC54" s="6"/>
      <c r="BD54" s="6"/>
      <c r="BE54" s="6"/>
      <c r="BF54" s="6"/>
      <c r="BG54" s="6"/>
      <c r="BH54" s="6"/>
      <c r="BI54" s="6">
        <v>33</v>
      </c>
      <c r="BJ54" s="6">
        <v>120</v>
      </c>
      <c r="BK54" s="6"/>
      <c r="BL54" s="6"/>
      <c r="BM54" s="6"/>
      <c r="BN54" s="6"/>
      <c r="BO54" s="6"/>
      <c r="BP54" s="6"/>
      <c r="BQ54" s="6">
        <v>50</v>
      </c>
      <c r="BR54" s="2"/>
      <c r="CB54" s="10">
        <v>150.41562211373531</v>
      </c>
    </row>
    <row r="55" spans="3:80" x14ac:dyDescent="0.35">
      <c r="C55" s="1" t="s">
        <v>51</v>
      </c>
      <c r="D55" s="16">
        <v>173500</v>
      </c>
      <c r="E55" s="16">
        <v>174886</v>
      </c>
      <c r="F55" s="16">
        <v>181223</v>
      </c>
      <c r="G55" s="17">
        <v>28</v>
      </c>
      <c r="H55" s="6"/>
      <c r="I55" s="6">
        <v>1451</v>
      </c>
      <c r="J55" s="6">
        <v>648</v>
      </c>
      <c r="K55" s="6">
        <v>519</v>
      </c>
      <c r="L55" s="6">
        <v>151</v>
      </c>
      <c r="M55" s="6">
        <v>72</v>
      </c>
      <c r="N55" s="6">
        <v>40</v>
      </c>
      <c r="O55" s="6">
        <v>32</v>
      </c>
      <c r="P55" s="6">
        <v>30</v>
      </c>
      <c r="Q55" s="6">
        <v>108</v>
      </c>
      <c r="R55" s="6">
        <v>143</v>
      </c>
      <c r="S55" s="6">
        <v>139</v>
      </c>
      <c r="T55" s="6">
        <v>6</v>
      </c>
      <c r="U55" s="6">
        <v>65</v>
      </c>
      <c r="V55" s="6">
        <v>23</v>
      </c>
      <c r="W55" s="6">
        <v>484</v>
      </c>
      <c r="X55" s="6">
        <v>9</v>
      </c>
      <c r="Y55" s="6">
        <v>37</v>
      </c>
      <c r="Z55" s="6">
        <v>47</v>
      </c>
      <c r="AA55" s="6">
        <v>58</v>
      </c>
      <c r="AB55" s="6">
        <v>258</v>
      </c>
      <c r="AC55" s="6">
        <v>12</v>
      </c>
      <c r="AD55" s="6"/>
      <c r="AE55" s="6"/>
      <c r="AF55" s="6">
        <v>1663</v>
      </c>
      <c r="AG55" s="6">
        <v>1107</v>
      </c>
      <c r="AH55" s="6">
        <v>212</v>
      </c>
      <c r="AI55" s="6">
        <v>61</v>
      </c>
      <c r="AJ55" s="6">
        <v>44</v>
      </c>
      <c r="AK55" s="6">
        <v>42</v>
      </c>
      <c r="AL55" s="6">
        <v>48</v>
      </c>
      <c r="AM55" s="6">
        <v>159</v>
      </c>
      <c r="AN55" s="6">
        <v>63</v>
      </c>
      <c r="AO55" s="6">
        <v>36</v>
      </c>
      <c r="AP55" s="6">
        <v>8</v>
      </c>
      <c r="AQ55" s="6">
        <v>559</v>
      </c>
      <c r="AR55" s="6">
        <v>13</v>
      </c>
      <c r="AS55" s="6">
        <v>199</v>
      </c>
      <c r="AT55" s="6">
        <v>66</v>
      </c>
      <c r="AU55" s="6">
        <v>115</v>
      </c>
      <c r="AV55" s="6">
        <v>445</v>
      </c>
      <c r="AW55" s="6">
        <v>2</v>
      </c>
      <c r="AX55" s="6"/>
      <c r="AY55" s="3" t="s">
        <v>51</v>
      </c>
      <c r="AZ55" s="6">
        <v>49</v>
      </c>
      <c r="BA55" s="6"/>
      <c r="BB55" s="6"/>
      <c r="BC55" s="6"/>
      <c r="BD55" s="6"/>
      <c r="BE55" s="6"/>
      <c r="BF55" s="6"/>
      <c r="BG55" s="6"/>
      <c r="BH55" s="6"/>
      <c r="BI55" s="6">
        <v>95</v>
      </c>
      <c r="BJ55" s="6">
        <v>642</v>
      </c>
      <c r="BK55" s="6"/>
      <c r="BL55" s="6"/>
      <c r="BM55" s="6"/>
      <c r="BN55" s="6"/>
      <c r="BO55" s="6"/>
      <c r="BP55" s="6"/>
      <c r="BQ55" s="6">
        <v>153</v>
      </c>
      <c r="BR55" s="2"/>
      <c r="CB55" s="10">
        <v>149.82050351213834</v>
      </c>
    </row>
    <row r="56" spans="3:80" x14ac:dyDescent="0.35">
      <c r="C56" s="1" t="s">
        <v>52</v>
      </c>
      <c r="D56" s="16">
        <v>170440</v>
      </c>
      <c r="E56" s="16">
        <v>169733</v>
      </c>
      <c r="F56" s="16">
        <v>170243</v>
      </c>
      <c r="G56" s="17">
        <v>27</v>
      </c>
      <c r="H56" s="6"/>
      <c r="I56" s="6">
        <v>1605</v>
      </c>
      <c r="J56" s="6">
        <v>870</v>
      </c>
      <c r="K56" s="6">
        <v>712</v>
      </c>
      <c r="L56" s="6">
        <v>90</v>
      </c>
      <c r="M56" s="6">
        <v>51</v>
      </c>
      <c r="N56" s="6">
        <v>47</v>
      </c>
      <c r="O56" s="6">
        <v>40</v>
      </c>
      <c r="P56" s="6">
        <v>32</v>
      </c>
      <c r="Q56" s="6">
        <v>73</v>
      </c>
      <c r="R56" s="6">
        <v>126</v>
      </c>
      <c r="S56" s="6">
        <v>89</v>
      </c>
      <c r="T56" s="6">
        <v>11</v>
      </c>
      <c r="U56" s="6">
        <v>10</v>
      </c>
      <c r="V56" s="6">
        <v>5</v>
      </c>
      <c r="W56" s="6">
        <v>326</v>
      </c>
      <c r="X56" s="6">
        <v>11</v>
      </c>
      <c r="Y56" s="6">
        <v>39</v>
      </c>
      <c r="Z56" s="6">
        <v>51</v>
      </c>
      <c r="AA56" s="6">
        <v>34</v>
      </c>
      <c r="AB56" s="6">
        <v>238</v>
      </c>
      <c r="AC56" s="6">
        <v>6</v>
      </c>
      <c r="AD56" s="6"/>
      <c r="AE56" s="6"/>
      <c r="AF56" s="6">
        <v>1646</v>
      </c>
      <c r="AG56" s="6">
        <v>1160</v>
      </c>
      <c r="AH56" s="6">
        <v>113</v>
      </c>
      <c r="AI56" s="6">
        <v>72</v>
      </c>
      <c r="AJ56" s="6">
        <v>46</v>
      </c>
      <c r="AK56" s="6">
        <v>39</v>
      </c>
      <c r="AL56" s="6">
        <v>64</v>
      </c>
      <c r="AM56" s="6">
        <v>142</v>
      </c>
      <c r="AN56" s="6">
        <v>50</v>
      </c>
      <c r="AO56" s="6">
        <v>7</v>
      </c>
      <c r="AP56" s="6">
        <v>2</v>
      </c>
      <c r="AQ56" s="6">
        <v>376</v>
      </c>
      <c r="AR56" s="6">
        <v>11</v>
      </c>
      <c r="AS56" s="6">
        <v>83</v>
      </c>
      <c r="AT56" s="6">
        <v>103</v>
      </c>
      <c r="AU56" s="6">
        <v>61</v>
      </c>
      <c r="AV56" s="6">
        <v>381</v>
      </c>
      <c r="AW56" s="6">
        <v>2</v>
      </c>
      <c r="AX56" s="6"/>
      <c r="AY56" s="3" t="s">
        <v>52</v>
      </c>
      <c r="AZ56" s="6">
        <v>30</v>
      </c>
      <c r="BA56" s="6"/>
      <c r="BB56" s="6"/>
      <c r="BC56" s="6"/>
      <c r="BD56" s="6"/>
      <c r="BE56" s="6"/>
      <c r="BF56" s="6"/>
      <c r="BG56" s="6"/>
      <c r="BH56" s="6"/>
      <c r="BI56" s="6">
        <v>141</v>
      </c>
      <c r="BJ56" s="6">
        <v>434</v>
      </c>
      <c r="BK56" s="6"/>
      <c r="BL56" s="6"/>
      <c r="BM56" s="6"/>
      <c r="BN56" s="6"/>
      <c r="BO56" s="6"/>
      <c r="BP56" s="6"/>
      <c r="BQ56" s="6">
        <v>235</v>
      </c>
      <c r="BR56" s="2"/>
      <c r="CB56" s="10">
        <v>206.58489347966432</v>
      </c>
    </row>
    <row r="57" spans="3:80" x14ac:dyDescent="0.35">
      <c r="C57" s="1" t="s">
        <v>53</v>
      </c>
      <c r="D57" s="16">
        <v>20114</v>
      </c>
      <c r="E57" s="16">
        <v>20324</v>
      </c>
      <c r="F57" s="16">
        <v>20576</v>
      </c>
      <c r="G57" s="17">
        <v>26</v>
      </c>
      <c r="H57" s="6"/>
      <c r="I57" s="6">
        <v>147</v>
      </c>
      <c r="J57" s="6">
        <v>68</v>
      </c>
      <c r="K57" s="6">
        <v>54</v>
      </c>
      <c r="L57" s="6">
        <v>14</v>
      </c>
      <c r="M57" s="6">
        <v>7</v>
      </c>
      <c r="N57" s="6">
        <v>2</v>
      </c>
      <c r="O57" s="6">
        <v>2</v>
      </c>
      <c r="P57" s="6">
        <v>2</v>
      </c>
      <c r="Q57" s="6">
        <v>6</v>
      </c>
      <c r="R57" s="6">
        <v>16</v>
      </c>
      <c r="S57" s="6">
        <v>8</v>
      </c>
      <c r="T57" s="6">
        <v>0</v>
      </c>
      <c r="U57" s="6">
        <v>2</v>
      </c>
      <c r="V57" s="6">
        <v>0</v>
      </c>
      <c r="W57" s="6">
        <v>41</v>
      </c>
      <c r="X57" s="6">
        <v>0</v>
      </c>
      <c r="Y57" s="6">
        <v>2</v>
      </c>
      <c r="Z57" s="6">
        <v>5</v>
      </c>
      <c r="AA57" s="6">
        <v>2</v>
      </c>
      <c r="AB57" s="6">
        <v>20</v>
      </c>
      <c r="AC57" s="6">
        <v>0</v>
      </c>
      <c r="AD57" s="6"/>
      <c r="AE57" s="6"/>
      <c r="AF57" s="6">
        <v>118</v>
      </c>
      <c r="AG57" s="6">
        <v>71</v>
      </c>
      <c r="AH57" s="6">
        <v>11</v>
      </c>
      <c r="AI57" s="6">
        <v>8</v>
      </c>
      <c r="AJ57" s="6">
        <v>2</v>
      </c>
      <c r="AK57" s="6">
        <v>2</v>
      </c>
      <c r="AL57" s="6">
        <v>0</v>
      </c>
      <c r="AM57" s="6">
        <v>14</v>
      </c>
      <c r="AN57" s="6">
        <v>2</v>
      </c>
      <c r="AO57" s="6">
        <v>2</v>
      </c>
      <c r="AP57" s="6">
        <v>2</v>
      </c>
      <c r="AQ57" s="6">
        <v>34</v>
      </c>
      <c r="AR57" s="6">
        <v>2</v>
      </c>
      <c r="AS57" s="6">
        <v>13</v>
      </c>
      <c r="AT57" s="6">
        <v>8</v>
      </c>
      <c r="AU57" s="6">
        <v>2</v>
      </c>
      <c r="AV57" s="6">
        <v>33</v>
      </c>
      <c r="AW57" s="6">
        <v>0</v>
      </c>
      <c r="AX57" s="6"/>
      <c r="AY57" s="3" t="s">
        <v>53</v>
      </c>
      <c r="AZ57" s="6">
        <v>5</v>
      </c>
      <c r="BA57" s="6"/>
      <c r="BB57" s="6"/>
      <c r="BC57" s="6"/>
      <c r="BD57" s="6"/>
      <c r="BE57" s="6"/>
      <c r="BF57" s="6"/>
      <c r="BG57" s="6"/>
      <c r="BH57" s="6"/>
      <c r="BI57" s="6">
        <v>23</v>
      </c>
      <c r="BJ57" s="6">
        <v>43</v>
      </c>
      <c r="BK57" s="6"/>
      <c r="BL57" s="6"/>
      <c r="BM57" s="6"/>
      <c r="BN57" s="6"/>
      <c r="BO57" s="6"/>
      <c r="BP57" s="6"/>
      <c r="BQ57" s="6">
        <v>37</v>
      </c>
      <c r="BR57" s="2"/>
      <c r="CB57" s="10">
        <v>228.78742663881428</v>
      </c>
    </row>
    <row r="58" spans="3:80" x14ac:dyDescent="0.35">
      <c r="C58" s="1" t="s">
        <v>54</v>
      </c>
      <c r="D58" s="16">
        <v>17296</v>
      </c>
      <c r="E58" s="16">
        <v>17478</v>
      </c>
      <c r="F58" s="16">
        <v>17610</v>
      </c>
      <c r="G58" s="17">
        <v>25</v>
      </c>
      <c r="H58" s="6"/>
      <c r="I58" s="6">
        <v>97</v>
      </c>
      <c r="J58" s="6">
        <v>45</v>
      </c>
      <c r="K58" s="6">
        <v>38</v>
      </c>
      <c r="L58" s="6">
        <v>5</v>
      </c>
      <c r="M58" s="6">
        <v>2</v>
      </c>
      <c r="N58" s="6">
        <v>7</v>
      </c>
      <c r="O58" s="6">
        <v>5</v>
      </c>
      <c r="P58" s="6">
        <v>2</v>
      </c>
      <c r="Q58" s="6">
        <v>2</v>
      </c>
      <c r="R58" s="6">
        <v>8</v>
      </c>
      <c r="S58" s="6">
        <v>2</v>
      </c>
      <c r="T58" s="6">
        <v>0</v>
      </c>
      <c r="U58" s="6">
        <v>2</v>
      </c>
      <c r="V58" s="6">
        <v>2</v>
      </c>
      <c r="W58" s="6">
        <v>15</v>
      </c>
      <c r="X58" s="6">
        <v>0</v>
      </c>
      <c r="Y58" s="6">
        <v>5</v>
      </c>
      <c r="Z58" s="6">
        <v>5</v>
      </c>
      <c r="AA58" s="6">
        <v>2</v>
      </c>
      <c r="AB58" s="6">
        <v>23</v>
      </c>
      <c r="AC58" s="6">
        <v>2</v>
      </c>
      <c r="AD58" s="6"/>
      <c r="AE58" s="6"/>
      <c r="AF58" s="6">
        <v>94</v>
      </c>
      <c r="AG58" s="6">
        <v>57</v>
      </c>
      <c r="AH58" s="6">
        <v>6</v>
      </c>
      <c r="AI58" s="6">
        <v>8</v>
      </c>
      <c r="AJ58" s="6">
        <v>2</v>
      </c>
      <c r="AK58" s="6">
        <v>2</v>
      </c>
      <c r="AL58" s="6">
        <v>0</v>
      </c>
      <c r="AM58" s="6">
        <v>10</v>
      </c>
      <c r="AN58" s="6">
        <v>2</v>
      </c>
      <c r="AO58" s="6">
        <v>2</v>
      </c>
      <c r="AP58" s="6">
        <v>0</v>
      </c>
      <c r="AQ58" s="6">
        <v>34</v>
      </c>
      <c r="AR58" s="6">
        <v>0</v>
      </c>
      <c r="AS58" s="6">
        <v>2</v>
      </c>
      <c r="AT58" s="6">
        <v>2</v>
      </c>
      <c r="AU58" s="6">
        <v>2</v>
      </c>
      <c r="AV58" s="6">
        <v>16</v>
      </c>
      <c r="AW58" s="6">
        <v>0</v>
      </c>
      <c r="AX58" s="6"/>
      <c r="AY58" s="3" t="s">
        <v>54</v>
      </c>
      <c r="AZ58" s="6">
        <v>2</v>
      </c>
      <c r="BA58" s="6"/>
      <c r="BB58" s="6"/>
      <c r="BC58" s="6"/>
      <c r="BD58" s="6"/>
      <c r="BE58" s="6"/>
      <c r="BF58" s="6"/>
      <c r="BG58" s="6"/>
      <c r="BH58" s="6"/>
      <c r="BI58" s="6">
        <v>15</v>
      </c>
      <c r="BJ58" s="6">
        <v>37</v>
      </c>
      <c r="BK58" s="6"/>
      <c r="BL58" s="6"/>
      <c r="BM58" s="6"/>
      <c r="BN58" s="6"/>
      <c r="BO58" s="6"/>
      <c r="BP58" s="6"/>
      <c r="BQ58" s="6">
        <v>19</v>
      </c>
      <c r="BR58" s="2"/>
      <c r="CB58" s="10">
        <v>161.93395408015729</v>
      </c>
    </row>
    <row r="59" spans="3:80" x14ac:dyDescent="0.35">
      <c r="C59" s="1" t="s">
        <v>55</v>
      </c>
      <c r="D59" s="16">
        <v>15139</v>
      </c>
      <c r="E59" s="16">
        <v>15353</v>
      </c>
      <c r="F59" s="16">
        <v>15482</v>
      </c>
      <c r="G59" s="17">
        <v>24</v>
      </c>
      <c r="H59" s="6"/>
      <c r="I59" s="6">
        <v>193</v>
      </c>
      <c r="J59" s="6">
        <v>100</v>
      </c>
      <c r="K59" s="6">
        <v>79</v>
      </c>
      <c r="L59" s="6">
        <v>2</v>
      </c>
      <c r="M59" s="6">
        <v>2</v>
      </c>
      <c r="N59" s="6">
        <v>6</v>
      </c>
      <c r="O59" s="6">
        <v>10</v>
      </c>
      <c r="P59" s="6">
        <v>2</v>
      </c>
      <c r="Q59" s="6">
        <v>10</v>
      </c>
      <c r="R59" s="6">
        <v>14</v>
      </c>
      <c r="S59" s="6">
        <v>2</v>
      </c>
      <c r="T59" s="6">
        <v>2</v>
      </c>
      <c r="U59" s="6">
        <v>2</v>
      </c>
      <c r="V59" s="6">
        <v>0</v>
      </c>
      <c r="W59" s="6">
        <v>30</v>
      </c>
      <c r="X59" s="6">
        <v>2</v>
      </c>
      <c r="Y59" s="6">
        <v>2</v>
      </c>
      <c r="Z59" s="6">
        <v>8</v>
      </c>
      <c r="AA59" s="6">
        <v>10</v>
      </c>
      <c r="AB59" s="6">
        <v>41</v>
      </c>
      <c r="AC59" s="6">
        <v>2</v>
      </c>
      <c r="AD59" s="6"/>
      <c r="AE59" s="6"/>
      <c r="AF59" s="6">
        <v>137</v>
      </c>
      <c r="AG59" s="6">
        <v>68</v>
      </c>
      <c r="AH59" s="6">
        <v>48</v>
      </c>
      <c r="AI59" s="6">
        <v>2</v>
      </c>
      <c r="AJ59" s="6">
        <v>2</v>
      </c>
      <c r="AK59" s="6">
        <v>2</v>
      </c>
      <c r="AL59" s="6">
        <v>0</v>
      </c>
      <c r="AM59" s="6">
        <v>10</v>
      </c>
      <c r="AN59" s="6">
        <v>2</v>
      </c>
      <c r="AO59" s="6">
        <v>2</v>
      </c>
      <c r="AP59" s="6">
        <v>0</v>
      </c>
      <c r="AQ59" s="6">
        <v>71</v>
      </c>
      <c r="AR59" s="6">
        <v>2</v>
      </c>
      <c r="AS59" s="6">
        <v>8</v>
      </c>
      <c r="AT59" s="6">
        <v>2</v>
      </c>
      <c r="AU59" s="6">
        <v>5</v>
      </c>
      <c r="AV59" s="6">
        <v>14</v>
      </c>
      <c r="AW59" s="6">
        <v>0</v>
      </c>
      <c r="AX59" s="6"/>
      <c r="AY59" s="3" t="s">
        <v>55</v>
      </c>
      <c r="AZ59" s="6">
        <v>7</v>
      </c>
      <c r="BA59" s="6"/>
      <c r="BB59" s="6"/>
      <c r="BC59" s="6"/>
      <c r="BD59" s="6"/>
      <c r="BE59" s="6"/>
      <c r="BF59" s="6"/>
      <c r="BG59" s="6"/>
      <c r="BH59" s="6"/>
      <c r="BI59" s="6">
        <v>21</v>
      </c>
      <c r="BJ59" s="6">
        <v>47</v>
      </c>
      <c r="BK59" s="6"/>
      <c r="BL59" s="6"/>
      <c r="BM59" s="6"/>
      <c r="BN59" s="6"/>
      <c r="BO59" s="6"/>
      <c r="BP59" s="6"/>
      <c r="BQ59" s="6">
        <v>29</v>
      </c>
      <c r="BR59" s="2"/>
      <c r="CB59" s="10">
        <v>185.01387604070305</v>
      </c>
    </row>
    <row r="60" spans="3:80" x14ac:dyDescent="0.35">
      <c r="C60" s="1" t="s">
        <v>56</v>
      </c>
      <c r="D60" s="16">
        <v>63450</v>
      </c>
      <c r="E60" s="16">
        <v>63066</v>
      </c>
      <c r="F60" s="16">
        <v>63264</v>
      </c>
      <c r="G60" s="17">
        <v>23</v>
      </c>
      <c r="H60" s="6"/>
      <c r="I60" s="6">
        <v>325</v>
      </c>
      <c r="J60" s="6">
        <v>181</v>
      </c>
      <c r="K60" s="6">
        <v>148</v>
      </c>
      <c r="L60" s="6">
        <v>20</v>
      </c>
      <c r="M60" s="6">
        <v>10</v>
      </c>
      <c r="N60" s="6">
        <v>7</v>
      </c>
      <c r="O60" s="6">
        <v>13</v>
      </c>
      <c r="P60" s="6">
        <v>2</v>
      </c>
      <c r="Q60" s="6">
        <v>25</v>
      </c>
      <c r="R60" s="6">
        <v>25</v>
      </c>
      <c r="S60" s="6">
        <v>12</v>
      </c>
      <c r="T60" s="6">
        <v>2</v>
      </c>
      <c r="U60" s="6">
        <v>8</v>
      </c>
      <c r="V60" s="6">
        <v>2</v>
      </c>
      <c r="W60" s="6">
        <v>63</v>
      </c>
      <c r="X60" s="6">
        <v>2</v>
      </c>
      <c r="Y60" s="6">
        <v>10</v>
      </c>
      <c r="Z60" s="6">
        <v>5</v>
      </c>
      <c r="AA60" s="6">
        <v>8</v>
      </c>
      <c r="AB60" s="6">
        <v>63</v>
      </c>
      <c r="AC60" s="6">
        <v>0</v>
      </c>
      <c r="AD60" s="6"/>
      <c r="AE60" s="6"/>
      <c r="AF60" s="6">
        <v>562</v>
      </c>
      <c r="AG60" s="6">
        <v>374</v>
      </c>
      <c r="AH60" s="6">
        <v>36</v>
      </c>
      <c r="AI60" s="6">
        <v>23</v>
      </c>
      <c r="AJ60" s="6">
        <v>15</v>
      </c>
      <c r="AK60" s="6">
        <v>9</v>
      </c>
      <c r="AL60" s="6">
        <v>16</v>
      </c>
      <c r="AM60" s="6">
        <v>41</v>
      </c>
      <c r="AN60" s="6">
        <v>37</v>
      </c>
      <c r="AO60" s="6">
        <v>2</v>
      </c>
      <c r="AP60" s="6">
        <v>2</v>
      </c>
      <c r="AQ60" s="6">
        <v>114</v>
      </c>
      <c r="AR60" s="6">
        <v>2</v>
      </c>
      <c r="AS60" s="6">
        <v>114</v>
      </c>
      <c r="AT60" s="6">
        <v>29</v>
      </c>
      <c r="AU60" s="6">
        <v>9</v>
      </c>
      <c r="AV60" s="6">
        <v>181</v>
      </c>
      <c r="AW60" s="6">
        <v>0</v>
      </c>
      <c r="AX60" s="6"/>
      <c r="AY60" s="3" t="s">
        <v>56</v>
      </c>
      <c r="AZ60" s="6">
        <v>8</v>
      </c>
      <c r="BA60" s="6"/>
      <c r="BB60" s="6"/>
      <c r="BC60" s="6"/>
      <c r="BD60" s="6"/>
      <c r="BE60" s="6"/>
      <c r="BF60" s="6"/>
      <c r="BG60" s="6"/>
      <c r="BH60" s="6"/>
      <c r="BI60" s="6">
        <v>31</v>
      </c>
      <c r="BJ60" s="6">
        <v>108</v>
      </c>
      <c r="BK60" s="6"/>
      <c r="BL60" s="6"/>
      <c r="BM60" s="6"/>
      <c r="BN60" s="6"/>
      <c r="BO60" s="6"/>
      <c r="BP60" s="6"/>
      <c r="BQ60" s="6">
        <v>44</v>
      </c>
      <c r="BR60" s="2"/>
      <c r="CB60" s="10">
        <v>118.19585841712106</v>
      </c>
    </row>
    <row r="61" spans="3:80" x14ac:dyDescent="0.35">
      <c r="C61" s="1" t="s">
        <v>57</v>
      </c>
      <c r="D61" s="16">
        <v>11886</v>
      </c>
      <c r="E61" s="16">
        <v>11879</v>
      </c>
      <c r="F61" s="16">
        <v>11879</v>
      </c>
      <c r="G61" s="17">
        <v>22</v>
      </c>
      <c r="H61" s="6"/>
      <c r="I61" s="6">
        <v>155</v>
      </c>
      <c r="J61" s="6">
        <v>85</v>
      </c>
      <c r="K61" s="6">
        <v>76</v>
      </c>
      <c r="L61" s="6">
        <v>11</v>
      </c>
      <c r="M61" s="6">
        <v>2</v>
      </c>
      <c r="N61" s="6">
        <v>2</v>
      </c>
      <c r="O61" s="6">
        <v>2</v>
      </c>
      <c r="P61" s="6">
        <v>2</v>
      </c>
      <c r="Q61" s="6">
        <v>5</v>
      </c>
      <c r="R61" s="6">
        <v>9</v>
      </c>
      <c r="S61" s="6">
        <v>7</v>
      </c>
      <c r="T61" s="6">
        <v>2</v>
      </c>
      <c r="U61" s="6">
        <v>7</v>
      </c>
      <c r="V61" s="6">
        <v>2</v>
      </c>
      <c r="W61" s="6">
        <v>31</v>
      </c>
      <c r="X61" s="6">
        <v>0</v>
      </c>
      <c r="Y61" s="6">
        <v>2</v>
      </c>
      <c r="Z61" s="6">
        <v>2</v>
      </c>
      <c r="AA61" s="6">
        <v>2</v>
      </c>
      <c r="AB61" s="6">
        <v>17</v>
      </c>
      <c r="AC61" s="6">
        <v>0</v>
      </c>
      <c r="AD61" s="6"/>
      <c r="AE61" s="6"/>
      <c r="AF61" s="6">
        <v>90</v>
      </c>
      <c r="AG61" s="6">
        <v>63</v>
      </c>
      <c r="AH61" s="6">
        <v>6</v>
      </c>
      <c r="AI61" s="6">
        <v>2</v>
      </c>
      <c r="AJ61" s="6">
        <v>2</v>
      </c>
      <c r="AK61" s="6">
        <v>2</v>
      </c>
      <c r="AL61" s="6">
        <v>2</v>
      </c>
      <c r="AM61" s="6">
        <v>15</v>
      </c>
      <c r="AN61" s="6">
        <v>0</v>
      </c>
      <c r="AO61" s="6">
        <v>0</v>
      </c>
      <c r="AP61" s="6">
        <v>0</v>
      </c>
      <c r="AQ61" s="6">
        <v>27</v>
      </c>
      <c r="AR61" s="6">
        <v>0</v>
      </c>
      <c r="AS61" s="6">
        <v>2</v>
      </c>
      <c r="AT61" s="6">
        <v>2</v>
      </c>
      <c r="AU61" s="6">
        <v>2</v>
      </c>
      <c r="AV61" s="6">
        <v>10</v>
      </c>
      <c r="AW61" s="6">
        <v>0</v>
      </c>
      <c r="AX61" s="6"/>
      <c r="AY61" s="3" t="s">
        <v>57</v>
      </c>
      <c r="AZ61" s="6">
        <v>7</v>
      </c>
      <c r="BA61" s="6"/>
      <c r="BB61" s="6"/>
      <c r="BC61" s="6"/>
      <c r="BD61" s="6"/>
      <c r="BE61" s="6"/>
      <c r="BF61" s="6"/>
      <c r="BG61" s="6"/>
      <c r="BH61" s="6"/>
      <c r="BI61" s="6">
        <v>29</v>
      </c>
      <c r="BJ61" s="6">
        <v>85</v>
      </c>
      <c r="BK61" s="6"/>
      <c r="BL61" s="6"/>
      <c r="BM61" s="6"/>
      <c r="BN61" s="6"/>
      <c r="BO61" s="6"/>
      <c r="BP61" s="6"/>
      <c r="BQ61" s="6">
        <v>29</v>
      </c>
      <c r="BR61" s="2"/>
      <c r="CB61" s="10">
        <v>269.24694993689525</v>
      </c>
    </row>
    <row r="62" spans="3:80" x14ac:dyDescent="0.35">
      <c r="C62" s="1" t="s">
        <v>58</v>
      </c>
      <c r="D62" s="16">
        <v>103438</v>
      </c>
      <c r="E62" s="16">
        <v>104096</v>
      </c>
      <c r="F62" s="16">
        <v>109515</v>
      </c>
      <c r="G62" s="17">
        <v>21</v>
      </c>
      <c r="H62" s="6"/>
      <c r="I62" s="6">
        <v>1666</v>
      </c>
      <c r="J62" s="6">
        <v>790</v>
      </c>
      <c r="K62" s="6">
        <v>611</v>
      </c>
      <c r="L62" s="6">
        <v>190</v>
      </c>
      <c r="M62" s="6">
        <v>80</v>
      </c>
      <c r="N62" s="6">
        <v>24</v>
      </c>
      <c r="O62" s="6">
        <v>21</v>
      </c>
      <c r="P62" s="6">
        <v>26</v>
      </c>
      <c r="Q62" s="6">
        <v>103</v>
      </c>
      <c r="R62" s="6">
        <v>98</v>
      </c>
      <c r="S62" s="6">
        <v>158</v>
      </c>
      <c r="T62" s="6">
        <v>8</v>
      </c>
      <c r="U62" s="6">
        <v>126</v>
      </c>
      <c r="V62" s="6">
        <v>39</v>
      </c>
      <c r="W62" s="6">
        <v>563</v>
      </c>
      <c r="X62" s="6">
        <v>20</v>
      </c>
      <c r="Y62" s="6">
        <v>35</v>
      </c>
      <c r="Z62" s="6">
        <v>40</v>
      </c>
      <c r="AA62" s="6">
        <v>72</v>
      </c>
      <c r="AB62" s="6">
        <v>216</v>
      </c>
      <c r="AC62" s="6">
        <v>21</v>
      </c>
      <c r="AD62" s="6"/>
      <c r="AE62" s="6"/>
      <c r="AF62" s="6">
        <v>2245</v>
      </c>
      <c r="AG62" s="6">
        <v>1495</v>
      </c>
      <c r="AH62" s="6">
        <v>316</v>
      </c>
      <c r="AI62" s="6">
        <v>61</v>
      </c>
      <c r="AJ62" s="6">
        <v>44</v>
      </c>
      <c r="AK62" s="6">
        <v>49</v>
      </c>
      <c r="AL62" s="6">
        <v>55</v>
      </c>
      <c r="AM62" s="6">
        <v>166</v>
      </c>
      <c r="AN62" s="6">
        <v>168</v>
      </c>
      <c r="AO62" s="6">
        <v>29</v>
      </c>
      <c r="AP62" s="6">
        <v>15</v>
      </c>
      <c r="AQ62" s="6">
        <v>677</v>
      </c>
      <c r="AR62" s="6">
        <v>7</v>
      </c>
      <c r="AS62" s="6">
        <v>166</v>
      </c>
      <c r="AT62" s="6">
        <v>84</v>
      </c>
      <c r="AU62" s="6">
        <v>147</v>
      </c>
      <c r="AV62" s="6">
        <v>400</v>
      </c>
      <c r="AW62" s="6">
        <v>2</v>
      </c>
      <c r="AX62" s="6"/>
      <c r="AY62" s="3" t="s">
        <v>58</v>
      </c>
      <c r="AZ62" s="6">
        <v>32</v>
      </c>
      <c r="BA62" s="6"/>
      <c r="BB62" s="6"/>
      <c r="BC62" s="6"/>
      <c r="BD62" s="6"/>
      <c r="BE62" s="6"/>
      <c r="BF62" s="6"/>
      <c r="BG62" s="6"/>
      <c r="BH62" s="6"/>
      <c r="BI62" s="6">
        <v>159</v>
      </c>
      <c r="BJ62" s="6">
        <v>524</v>
      </c>
      <c r="BK62" s="6"/>
      <c r="BL62" s="6"/>
      <c r="BM62" s="6"/>
      <c r="BN62" s="6"/>
      <c r="BO62" s="6"/>
      <c r="BP62" s="6"/>
      <c r="BQ62" s="6">
        <v>237</v>
      </c>
      <c r="BR62" s="2"/>
      <c r="CB62" s="10">
        <v>107.23808787726553</v>
      </c>
    </row>
    <row r="63" spans="3:80" x14ac:dyDescent="0.35">
      <c r="C63" s="1" t="s">
        <v>59</v>
      </c>
      <c r="D63" s="16">
        <v>7619</v>
      </c>
      <c r="E63" s="16">
        <v>7653</v>
      </c>
      <c r="F63" s="16">
        <v>7786</v>
      </c>
      <c r="G63" s="17">
        <v>20</v>
      </c>
      <c r="H63" s="6"/>
      <c r="I63" s="6">
        <v>92</v>
      </c>
      <c r="J63" s="6">
        <v>51</v>
      </c>
      <c r="K63" s="6">
        <v>41</v>
      </c>
      <c r="L63" s="6">
        <v>2</v>
      </c>
      <c r="M63" s="6">
        <v>0</v>
      </c>
      <c r="N63" s="6">
        <v>2</v>
      </c>
      <c r="O63" s="6">
        <v>2</v>
      </c>
      <c r="P63" s="6">
        <v>11</v>
      </c>
      <c r="Q63" s="6">
        <v>7</v>
      </c>
      <c r="R63" s="6">
        <v>7</v>
      </c>
      <c r="S63" s="6">
        <v>2</v>
      </c>
      <c r="T63" s="6">
        <v>2</v>
      </c>
      <c r="U63" s="6">
        <v>0</v>
      </c>
      <c r="V63" s="6">
        <v>0</v>
      </c>
      <c r="W63" s="6">
        <v>12</v>
      </c>
      <c r="X63" s="6">
        <v>2</v>
      </c>
      <c r="Y63" s="6">
        <v>2</v>
      </c>
      <c r="Z63" s="6">
        <v>2</v>
      </c>
      <c r="AA63" s="6">
        <v>2</v>
      </c>
      <c r="AB63" s="6">
        <v>25</v>
      </c>
      <c r="AC63" s="6">
        <v>2</v>
      </c>
      <c r="AD63" s="6"/>
      <c r="AE63" s="6"/>
      <c r="AF63" s="6">
        <v>54</v>
      </c>
      <c r="AG63" s="6">
        <v>38</v>
      </c>
      <c r="AH63" s="6">
        <v>0</v>
      </c>
      <c r="AI63" s="6">
        <v>2</v>
      </c>
      <c r="AJ63" s="6">
        <v>0</v>
      </c>
      <c r="AK63" s="6">
        <v>2</v>
      </c>
      <c r="AL63" s="6">
        <v>2</v>
      </c>
      <c r="AM63" s="6">
        <v>5</v>
      </c>
      <c r="AN63" s="6">
        <v>0</v>
      </c>
      <c r="AO63" s="6">
        <v>0</v>
      </c>
      <c r="AP63" s="6">
        <v>0</v>
      </c>
      <c r="AQ63" s="6">
        <v>11</v>
      </c>
      <c r="AR63" s="6">
        <v>2</v>
      </c>
      <c r="AS63" s="6">
        <v>2</v>
      </c>
      <c r="AT63" s="6">
        <v>2</v>
      </c>
      <c r="AU63" s="6">
        <v>2</v>
      </c>
      <c r="AV63" s="6">
        <v>6</v>
      </c>
      <c r="AW63" s="6">
        <v>0</v>
      </c>
      <c r="AX63" s="6"/>
      <c r="AY63" s="3" t="s">
        <v>59</v>
      </c>
      <c r="AZ63" s="6">
        <v>2</v>
      </c>
      <c r="BA63" s="6"/>
      <c r="BB63" s="6"/>
      <c r="BC63" s="6"/>
      <c r="BD63" s="6"/>
      <c r="BE63" s="6"/>
      <c r="BF63" s="6"/>
      <c r="BG63" s="6"/>
      <c r="BH63" s="6"/>
      <c r="BI63" s="6">
        <v>60</v>
      </c>
      <c r="BJ63" s="6">
        <v>24</v>
      </c>
      <c r="BK63" s="6"/>
      <c r="BL63" s="6"/>
      <c r="BM63" s="6"/>
      <c r="BN63" s="6"/>
      <c r="BO63" s="6"/>
      <c r="BP63" s="6"/>
      <c r="BQ63" s="6">
        <v>9</v>
      </c>
      <c r="BR63" s="2"/>
      <c r="CB63" s="10">
        <v>118.21883620123472</v>
      </c>
    </row>
    <row r="64" spans="3:80" x14ac:dyDescent="0.35">
      <c r="C64" s="1" t="s">
        <v>60</v>
      </c>
      <c r="D64" s="16">
        <v>3236</v>
      </c>
      <c r="E64" s="16">
        <v>3221</v>
      </c>
      <c r="F64" s="16">
        <v>3238</v>
      </c>
      <c r="G64" s="17">
        <v>19</v>
      </c>
      <c r="H64" s="6"/>
      <c r="I64" s="6">
        <v>24</v>
      </c>
      <c r="J64" s="6">
        <v>13</v>
      </c>
      <c r="K64" s="6">
        <v>13</v>
      </c>
      <c r="L64" s="6">
        <v>0</v>
      </c>
      <c r="M64" s="6">
        <v>0</v>
      </c>
      <c r="N64" s="6">
        <v>0</v>
      </c>
      <c r="O64" s="6">
        <v>2</v>
      </c>
      <c r="P64" s="6">
        <v>2</v>
      </c>
      <c r="Q64" s="6">
        <v>0</v>
      </c>
      <c r="R64" s="6">
        <v>2</v>
      </c>
      <c r="S64" s="6">
        <v>0</v>
      </c>
      <c r="T64" s="6">
        <v>2</v>
      </c>
      <c r="U64" s="6">
        <v>0</v>
      </c>
      <c r="V64" s="6">
        <v>0</v>
      </c>
      <c r="W64" s="6">
        <v>2</v>
      </c>
      <c r="X64" s="6">
        <v>0</v>
      </c>
      <c r="Y64" s="6">
        <v>0</v>
      </c>
      <c r="Z64" s="6">
        <v>2</v>
      </c>
      <c r="AA64" s="6">
        <v>2</v>
      </c>
      <c r="AB64" s="6">
        <v>2</v>
      </c>
      <c r="AC64" s="6">
        <v>0</v>
      </c>
      <c r="AD64" s="6"/>
      <c r="AE64" s="6"/>
      <c r="AF64" s="6">
        <v>34</v>
      </c>
      <c r="AG64" s="6">
        <v>10</v>
      </c>
      <c r="AH64" s="6">
        <v>18</v>
      </c>
      <c r="AI64" s="6">
        <v>2</v>
      </c>
      <c r="AJ64" s="6">
        <v>2</v>
      </c>
      <c r="AK64" s="6">
        <v>0</v>
      </c>
      <c r="AL64" s="6">
        <v>0</v>
      </c>
      <c r="AM64" s="6">
        <v>13</v>
      </c>
      <c r="AN64" s="6">
        <v>0</v>
      </c>
      <c r="AO64" s="6">
        <v>0</v>
      </c>
      <c r="AP64" s="6">
        <v>0</v>
      </c>
      <c r="AQ64" s="6">
        <v>21</v>
      </c>
      <c r="AR64" s="6">
        <v>0</v>
      </c>
      <c r="AS64" s="6">
        <v>19</v>
      </c>
      <c r="AT64" s="6">
        <v>17</v>
      </c>
      <c r="AU64" s="6">
        <v>0</v>
      </c>
      <c r="AV64" s="6">
        <v>22</v>
      </c>
      <c r="AW64" s="6">
        <v>2</v>
      </c>
      <c r="AX64" s="6"/>
      <c r="AY64" s="3" t="s">
        <v>60</v>
      </c>
      <c r="AZ64" s="6"/>
      <c r="BA64" s="6"/>
      <c r="BB64" s="6"/>
      <c r="BC64" s="6"/>
      <c r="BD64" s="6"/>
      <c r="BE64" s="6"/>
      <c r="BF64" s="6"/>
      <c r="BG64" s="6"/>
      <c r="BH64" s="6"/>
      <c r="BI64" s="6">
        <v>0</v>
      </c>
      <c r="BJ64" s="6">
        <v>0</v>
      </c>
      <c r="BK64" s="6"/>
      <c r="BL64" s="6"/>
      <c r="BM64" s="6"/>
      <c r="BN64" s="6"/>
      <c r="BO64" s="6"/>
      <c r="BP64" s="6"/>
      <c r="BQ64" s="6">
        <v>0</v>
      </c>
      <c r="BR64" s="2"/>
      <c r="CB64" s="10">
        <v>216.38330757341578</v>
      </c>
    </row>
    <row r="65" spans="3:80" x14ac:dyDescent="0.35">
      <c r="C65" s="1" t="s">
        <v>61</v>
      </c>
      <c r="D65" s="16">
        <v>30388</v>
      </c>
      <c r="E65" s="16">
        <v>30708</v>
      </c>
      <c r="F65" s="16">
        <v>30823</v>
      </c>
      <c r="G65" s="17">
        <v>18</v>
      </c>
      <c r="H65" s="6"/>
      <c r="I65" s="6">
        <v>228</v>
      </c>
      <c r="J65" s="6">
        <v>105</v>
      </c>
      <c r="K65" s="6">
        <v>92</v>
      </c>
      <c r="L65" s="6">
        <v>10</v>
      </c>
      <c r="M65" s="6">
        <v>2</v>
      </c>
      <c r="N65" s="6">
        <v>5</v>
      </c>
      <c r="O65" s="6">
        <v>9</v>
      </c>
      <c r="P65" s="6">
        <v>5</v>
      </c>
      <c r="Q65" s="6">
        <v>18</v>
      </c>
      <c r="R65" s="6">
        <v>11</v>
      </c>
      <c r="S65" s="6">
        <v>7</v>
      </c>
      <c r="T65" s="6">
        <v>2</v>
      </c>
      <c r="U65" s="6">
        <v>2</v>
      </c>
      <c r="V65" s="6">
        <v>0</v>
      </c>
      <c r="W65" s="6">
        <v>29</v>
      </c>
      <c r="X65" s="6">
        <v>2</v>
      </c>
      <c r="Y65" s="6">
        <v>8</v>
      </c>
      <c r="Z65" s="6">
        <v>7</v>
      </c>
      <c r="AA65" s="6">
        <v>2</v>
      </c>
      <c r="AB65" s="6">
        <v>47</v>
      </c>
      <c r="AC65" s="6">
        <v>2</v>
      </c>
      <c r="AD65" s="6"/>
      <c r="AE65" s="6"/>
      <c r="AF65" s="6">
        <v>320</v>
      </c>
      <c r="AG65" s="6">
        <v>250</v>
      </c>
      <c r="AH65" s="6">
        <v>12</v>
      </c>
      <c r="AI65" s="6">
        <v>8</v>
      </c>
      <c r="AJ65" s="6">
        <v>2</v>
      </c>
      <c r="AK65" s="6">
        <v>2</v>
      </c>
      <c r="AL65" s="6">
        <v>8</v>
      </c>
      <c r="AM65" s="6">
        <v>53</v>
      </c>
      <c r="AN65" s="6">
        <v>2</v>
      </c>
      <c r="AO65" s="6">
        <v>0</v>
      </c>
      <c r="AP65" s="6">
        <v>2</v>
      </c>
      <c r="AQ65" s="6">
        <v>85</v>
      </c>
      <c r="AR65" s="6">
        <v>0</v>
      </c>
      <c r="AS65" s="6">
        <v>14</v>
      </c>
      <c r="AT65" s="6">
        <v>7</v>
      </c>
      <c r="AU65" s="6">
        <v>5</v>
      </c>
      <c r="AV65" s="6">
        <v>43</v>
      </c>
      <c r="AW65" s="6">
        <v>0</v>
      </c>
      <c r="AX65" s="6"/>
      <c r="AY65" s="3" t="s">
        <v>61</v>
      </c>
      <c r="AZ65" s="6">
        <v>11</v>
      </c>
      <c r="BA65" s="6"/>
      <c r="BB65" s="6"/>
      <c r="BC65" s="6"/>
      <c r="BD65" s="6"/>
      <c r="BE65" s="6"/>
      <c r="BF65" s="6"/>
      <c r="BG65" s="6"/>
      <c r="BH65" s="6"/>
      <c r="BI65" s="6">
        <v>38</v>
      </c>
      <c r="BJ65" s="6">
        <v>151</v>
      </c>
      <c r="BK65" s="6"/>
      <c r="BL65" s="6"/>
      <c r="BM65" s="6"/>
      <c r="BN65" s="6"/>
      <c r="BO65" s="6"/>
      <c r="BP65" s="6"/>
      <c r="BQ65" s="6">
        <v>62</v>
      </c>
      <c r="BR65" s="2"/>
      <c r="CB65" s="10">
        <v>217.26249259332414</v>
      </c>
    </row>
    <row r="66" spans="3:80" x14ac:dyDescent="0.35">
      <c r="C66" s="1" t="s">
        <v>62</v>
      </c>
      <c r="D66" s="16">
        <v>16492</v>
      </c>
      <c r="E66" s="16">
        <v>16401</v>
      </c>
      <c r="F66" s="16">
        <v>16470</v>
      </c>
      <c r="G66" s="17">
        <v>17</v>
      </c>
      <c r="H66" s="6"/>
      <c r="I66" s="6">
        <v>216</v>
      </c>
      <c r="J66" s="6">
        <v>133</v>
      </c>
      <c r="K66" s="6">
        <v>110</v>
      </c>
      <c r="L66" s="6">
        <v>7</v>
      </c>
      <c r="M66" s="6">
        <v>2</v>
      </c>
      <c r="N66" s="6">
        <v>12</v>
      </c>
      <c r="O66" s="6">
        <v>10</v>
      </c>
      <c r="P66" s="6">
        <v>8</v>
      </c>
      <c r="Q66" s="6">
        <v>2</v>
      </c>
      <c r="R66" s="6">
        <v>12</v>
      </c>
      <c r="S66" s="6">
        <v>2</v>
      </c>
      <c r="T66" s="6">
        <v>2</v>
      </c>
      <c r="U66" s="6">
        <v>2</v>
      </c>
      <c r="V66" s="6">
        <v>0</v>
      </c>
      <c r="W66" s="6">
        <v>28</v>
      </c>
      <c r="X66" s="6">
        <v>2</v>
      </c>
      <c r="Y66" s="6">
        <v>6</v>
      </c>
      <c r="Z66" s="6">
        <v>7</v>
      </c>
      <c r="AA66" s="6">
        <v>2</v>
      </c>
      <c r="AB66" s="6">
        <v>38</v>
      </c>
      <c r="AC66" s="6">
        <v>0</v>
      </c>
      <c r="AD66" s="6"/>
      <c r="AE66" s="6"/>
      <c r="AF66" s="6">
        <v>132</v>
      </c>
      <c r="AG66" s="6">
        <v>91</v>
      </c>
      <c r="AH66" s="6">
        <v>2</v>
      </c>
      <c r="AI66" s="6">
        <v>10</v>
      </c>
      <c r="AJ66" s="6">
        <v>6</v>
      </c>
      <c r="AK66" s="6">
        <v>5</v>
      </c>
      <c r="AL66" s="6">
        <v>2</v>
      </c>
      <c r="AM66" s="6">
        <v>19</v>
      </c>
      <c r="AN66" s="6">
        <v>0</v>
      </c>
      <c r="AO66" s="6">
        <v>0</v>
      </c>
      <c r="AP66" s="6">
        <v>0</v>
      </c>
      <c r="AQ66" s="6">
        <v>33</v>
      </c>
      <c r="AR66" s="6">
        <v>2</v>
      </c>
      <c r="AS66" s="6">
        <v>10</v>
      </c>
      <c r="AT66" s="6">
        <v>2</v>
      </c>
      <c r="AU66" s="6">
        <v>2</v>
      </c>
      <c r="AV66" s="6">
        <v>29</v>
      </c>
      <c r="AW66" s="6">
        <v>0</v>
      </c>
      <c r="AX66" s="6"/>
      <c r="AY66" s="3" t="s">
        <v>62</v>
      </c>
      <c r="AZ66" s="6">
        <v>5</v>
      </c>
      <c r="BA66" s="6"/>
      <c r="BB66" s="6"/>
      <c r="BC66" s="6"/>
      <c r="BD66" s="6"/>
      <c r="BE66" s="6"/>
      <c r="BF66" s="6"/>
      <c r="BG66" s="6"/>
      <c r="BH66" s="6"/>
      <c r="BI66" s="6">
        <v>28</v>
      </c>
      <c r="BJ66" s="6">
        <v>71</v>
      </c>
      <c r="BK66" s="6"/>
      <c r="BL66" s="6"/>
      <c r="BM66" s="6"/>
      <c r="BN66" s="6"/>
      <c r="BO66" s="6"/>
      <c r="BP66" s="6"/>
      <c r="BQ66" s="6">
        <v>47</v>
      </c>
      <c r="BR66" s="2"/>
      <c r="CB66" s="10">
        <v>285.05579815623486</v>
      </c>
    </row>
    <row r="67" spans="3:80" x14ac:dyDescent="0.35">
      <c r="C67" s="1" t="s">
        <v>63</v>
      </c>
      <c r="D67" s="16">
        <v>106190</v>
      </c>
      <c r="E67" s="16">
        <v>106524</v>
      </c>
      <c r="F67" s="16">
        <v>111335</v>
      </c>
      <c r="G67" s="17">
        <v>16</v>
      </c>
      <c r="H67" s="6"/>
      <c r="I67" s="6">
        <v>1451</v>
      </c>
      <c r="J67" s="6">
        <v>759</v>
      </c>
      <c r="K67" s="6">
        <v>620</v>
      </c>
      <c r="L67" s="6">
        <v>133</v>
      </c>
      <c r="M67" s="6">
        <v>51</v>
      </c>
      <c r="N67" s="6">
        <v>27</v>
      </c>
      <c r="O67" s="6">
        <v>30</v>
      </c>
      <c r="P67" s="6">
        <v>23</v>
      </c>
      <c r="Q67" s="6">
        <v>86</v>
      </c>
      <c r="R67" s="6">
        <v>72</v>
      </c>
      <c r="S67" s="6">
        <v>110</v>
      </c>
      <c r="T67" s="6">
        <v>8</v>
      </c>
      <c r="U67" s="6">
        <v>92</v>
      </c>
      <c r="V67" s="6">
        <v>33</v>
      </c>
      <c r="W67" s="6">
        <v>432</v>
      </c>
      <c r="X67" s="6">
        <v>7</v>
      </c>
      <c r="Y67" s="6">
        <v>20</v>
      </c>
      <c r="Z67" s="6">
        <v>64</v>
      </c>
      <c r="AA67" s="6">
        <v>78</v>
      </c>
      <c r="AB67" s="6">
        <v>186</v>
      </c>
      <c r="AC67" s="6">
        <v>10</v>
      </c>
      <c r="AD67" s="6"/>
      <c r="AE67" s="6"/>
      <c r="AF67" s="6">
        <v>1562</v>
      </c>
      <c r="AG67" s="6">
        <v>1130</v>
      </c>
      <c r="AH67" s="6">
        <v>209</v>
      </c>
      <c r="AI67" s="6">
        <v>46</v>
      </c>
      <c r="AJ67" s="6">
        <v>23</v>
      </c>
      <c r="AK67" s="6">
        <v>24</v>
      </c>
      <c r="AL67" s="6">
        <v>37</v>
      </c>
      <c r="AM67" s="6">
        <v>150</v>
      </c>
      <c r="AN67" s="6">
        <v>77</v>
      </c>
      <c r="AO67" s="6">
        <v>7</v>
      </c>
      <c r="AP67" s="6">
        <v>5</v>
      </c>
      <c r="AQ67" s="6">
        <v>441</v>
      </c>
      <c r="AR67" s="6">
        <v>2</v>
      </c>
      <c r="AS67" s="6">
        <v>165</v>
      </c>
      <c r="AT67" s="6">
        <v>244</v>
      </c>
      <c r="AU67" s="6">
        <v>118</v>
      </c>
      <c r="AV67" s="6">
        <v>457</v>
      </c>
      <c r="AW67" s="6">
        <v>0</v>
      </c>
      <c r="AX67" s="6"/>
      <c r="AY67" s="3" t="s">
        <v>63</v>
      </c>
      <c r="AZ67" s="6">
        <v>29</v>
      </c>
      <c r="BA67" s="6"/>
      <c r="BB67" s="6"/>
      <c r="BC67" s="6"/>
      <c r="BD67" s="6"/>
      <c r="BE67" s="6"/>
      <c r="BF67" s="6"/>
      <c r="BG67" s="6"/>
      <c r="BH67" s="6"/>
      <c r="BI67" s="6">
        <v>220</v>
      </c>
      <c r="BJ67" s="6">
        <v>383</v>
      </c>
      <c r="BK67" s="6"/>
      <c r="BL67" s="6"/>
      <c r="BM67" s="6"/>
      <c r="BN67" s="6"/>
      <c r="BO67" s="6"/>
      <c r="BP67" s="6"/>
      <c r="BQ67" s="6">
        <v>129</v>
      </c>
      <c r="BR67" s="2"/>
      <c r="CB67" s="10">
        <v>140.19834772953951</v>
      </c>
    </row>
    <row r="68" spans="3:80" x14ac:dyDescent="0.35">
      <c r="C68" s="1" t="s">
        <v>64</v>
      </c>
      <c r="D68" s="16">
        <v>11368</v>
      </c>
      <c r="E68" s="16">
        <v>11515</v>
      </c>
      <c r="F68" s="16">
        <v>11578</v>
      </c>
      <c r="G68" s="17">
        <v>15</v>
      </c>
      <c r="H68" s="6"/>
      <c r="I68" s="6">
        <v>118</v>
      </c>
      <c r="J68" s="6">
        <v>54</v>
      </c>
      <c r="K68" s="6">
        <v>49</v>
      </c>
      <c r="L68" s="6">
        <v>2</v>
      </c>
      <c r="M68" s="6">
        <v>2</v>
      </c>
      <c r="N68" s="6">
        <v>6</v>
      </c>
      <c r="O68" s="6">
        <v>5</v>
      </c>
      <c r="P68" s="6">
        <v>2</v>
      </c>
      <c r="Q68" s="6">
        <v>6</v>
      </c>
      <c r="R68" s="6">
        <v>6</v>
      </c>
      <c r="S68" s="6">
        <v>0</v>
      </c>
      <c r="T68" s="6">
        <v>0</v>
      </c>
      <c r="U68" s="6">
        <v>0</v>
      </c>
      <c r="V68" s="6">
        <v>0</v>
      </c>
      <c r="W68" s="6">
        <v>17</v>
      </c>
      <c r="X68" s="6">
        <v>7</v>
      </c>
      <c r="Y68" s="6">
        <v>7</v>
      </c>
      <c r="Z68" s="6">
        <v>0</v>
      </c>
      <c r="AA68" s="6">
        <v>0</v>
      </c>
      <c r="AB68" s="6">
        <v>21</v>
      </c>
      <c r="AC68" s="6">
        <v>0</v>
      </c>
      <c r="AD68" s="6"/>
      <c r="AE68" s="6"/>
      <c r="AF68" s="6">
        <v>78</v>
      </c>
      <c r="AG68" s="6">
        <v>53</v>
      </c>
      <c r="AH68" s="6">
        <v>0</v>
      </c>
      <c r="AI68" s="6">
        <v>2</v>
      </c>
      <c r="AJ68" s="6">
        <v>2</v>
      </c>
      <c r="AK68" s="6">
        <v>2</v>
      </c>
      <c r="AL68" s="6">
        <v>2</v>
      </c>
      <c r="AM68" s="6">
        <v>6</v>
      </c>
      <c r="AN68" s="6">
        <v>2</v>
      </c>
      <c r="AO68" s="6">
        <v>0</v>
      </c>
      <c r="AP68" s="6">
        <v>0</v>
      </c>
      <c r="AQ68" s="6">
        <v>16</v>
      </c>
      <c r="AR68" s="6">
        <v>0</v>
      </c>
      <c r="AS68" s="6">
        <v>7</v>
      </c>
      <c r="AT68" s="6">
        <v>2</v>
      </c>
      <c r="AU68" s="6">
        <v>2</v>
      </c>
      <c r="AV68" s="6">
        <v>16</v>
      </c>
      <c r="AW68" s="6">
        <v>0</v>
      </c>
      <c r="AX68" s="6"/>
      <c r="AY68" s="3" t="s">
        <v>64</v>
      </c>
      <c r="AZ68" s="6">
        <v>10</v>
      </c>
      <c r="BA68" s="6"/>
      <c r="BB68" s="6"/>
      <c r="BC68" s="6"/>
      <c r="BD68" s="6"/>
      <c r="BE68" s="6"/>
      <c r="BF68" s="6"/>
      <c r="BG68" s="6"/>
      <c r="BH68" s="6"/>
      <c r="BI68" s="6">
        <v>18</v>
      </c>
      <c r="BJ68" s="6">
        <v>35</v>
      </c>
      <c r="BK68" s="6"/>
      <c r="BL68" s="6"/>
      <c r="BM68" s="6"/>
      <c r="BN68" s="6"/>
      <c r="BO68" s="6"/>
      <c r="BP68" s="6"/>
      <c r="BQ68" s="6">
        <v>18</v>
      </c>
      <c r="BR68" s="2"/>
      <c r="CB68" s="10">
        <v>211.19324181626186</v>
      </c>
    </row>
    <row r="69" spans="3:80" x14ac:dyDescent="0.35">
      <c r="C69" s="1" t="s">
        <v>65</v>
      </c>
      <c r="D69" s="16">
        <v>37648</v>
      </c>
      <c r="E69" s="16">
        <v>38672</v>
      </c>
      <c r="F69" s="16">
        <v>39292</v>
      </c>
      <c r="G69" s="17">
        <v>14</v>
      </c>
      <c r="H69" s="6"/>
      <c r="I69" s="6">
        <v>255</v>
      </c>
      <c r="J69" s="6">
        <v>125</v>
      </c>
      <c r="K69" s="6">
        <v>103</v>
      </c>
      <c r="L69" s="6">
        <v>10</v>
      </c>
      <c r="M69" s="6">
        <v>5</v>
      </c>
      <c r="N69" s="6">
        <v>7</v>
      </c>
      <c r="O69" s="6">
        <v>5</v>
      </c>
      <c r="P69" s="6">
        <v>8</v>
      </c>
      <c r="Q69" s="6">
        <v>12</v>
      </c>
      <c r="R69" s="6">
        <v>18</v>
      </c>
      <c r="S69" s="6">
        <v>5</v>
      </c>
      <c r="T69" s="6">
        <v>7</v>
      </c>
      <c r="U69" s="6">
        <v>2</v>
      </c>
      <c r="V69" s="6">
        <v>0</v>
      </c>
      <c r="W69" s="6">
        <v>43</v>
      </c>
      <c r="X69" s="6">
        <v>2</v>
      </c>
      <c r="Y69" s="6">
        <v>9</v>
      </c>
      <c r="Z69" s="6">
        <v>5</v>
      </c>
      <c r="AA69" s="6">
        <v>9</v>
      </c>
      <c r="AB69" s="6">
        <v>41</v>
      </c>
      <c r="AC69" s="6">
        <v>2</v>
      </c>
      <c r="AD69" s="6"/>
      <c r="AE69" s="6"/>
      <c r="AF69" s="6">
        <v>209</v>
      </c>
      <c r="AG69" s="6">
        <v>127</v>
      </c>
      <c r="AH69" s="6">
        <v>19</v>
      </c>
      <c r="AI69" s="6">
        <v>20</v>
      </c>
      <c r="AJ69" s="6">
        <v>9</v>
      </c>
      <c r="AK69" s="6">
        <v>2</v>
      </c>
      <c r="AL69" s="6">
        <v>6</v>
      </c>
      <c r="AM69" s="6">
        <v>15</v>
      </c>
      <c r="AN69" s="6">
        <v>7</v>
      </c>
      <c r="AO69" s="6">
        <v>2</v>
      </c>
      <c r="AP69" s="6">
        <v>2</v>
      </c>
      <c r="AQ69" s="6">
        <v>44</v>
      </c>
      <c r="AR69" s="6">
        <v>0</v>
      </c>
      <c r="AS69" s="6">
        <v>18</v>
      </c>
      <c r="AT69" s="6">
        <v>10</v>
      </c>
      <c r="AU69" s="6">
        <v>5</v>
      </c>
      <c r="AV69" s="6">
        <v>61</v>
      </c>
      <c r="AW69" s="6">
        <v>2</v>
      </c>
      <c r="AX69" s="6"/>
      <c r="AY69" s="3" t="s">
        <v>65</v>
      </c>
      <c r="AZ69" s="6">
        <v>13</v>
      </c>
      <c r="BA69" s="6"/>
      <c r="BB69" s="6"/>
      <c r="BC69" s="6"/>
      <c r="BD69" s="6"/>
      <c r="BE69" s="6"/>
      <c r="BF69" s="6"/>
      <c r="BG69" s="6"/>
      <c r="BH69" s="6"/>
      <c r="BI69" s="6">
        <v>22</v>
      </c>
      <c r="BJ69" s="6">
        <v>61</v>
      </c>
      <c r="BK69" s="6"/>
      <c r="BL69" s="6"/>
      <c r="BM69" s="6"/>
      <c r="BN69" s="6"/>
      <c r="BO69" s="6"/>
      <c r="BP69" s="6"/>
      <c r="BQ69" s="6">
        <v>37</v>
      </c>
      <c r="BR69" s="2"/>
      <c r="CB69" s="10">
        <v>130.2394811684342</v>
      </c>
    </row>
    <row r="70" spans="3:80" x14ac:dyDescent="0.35">
      <c r="C70" s="1" t="s">
        <v>66</v>
      </c>
      <c r="D70" s="16">
        <v>21381</v>
      </c>
      <c r="E70" s="16">
        <v>21239</v>
      </c>
      <c r="F70" s="16">
        <v>21212</v>
      </c>
      <c r="G70" s="17">
        <v>13</v>
      </c>
      <c r="H70" s="6"/>
      <c r="I70" s="6">
        <v>216</v>
      </c>
      <c r="J70" s="6">
        <v>122</v>
      </c>
      <c r="K70" s="6">
        <v>103</v>
      </c>
      <c r="L70" s="6">
        <v>10</v>
      </c>
      <c r="M70" s="6">
        <v>2</v>
      </c>
      <c r="N70" s="6">
        <v>10</v>
      </c>
      <c r="O70" s="6">
        <v>8</v>
      </c>
      <c r="P70" s="6">
        <v>8</v>
      </c>
      <c r="Q70" s="6">
        <v>5</v>
      </c>
      <c r="R70" s="6">
        <v>25</v>
      </c>
      <c r="S70" s="6">
        <v>2</v>
      </c>
      <c r="T70" s="6">
        <v>0</v>
      </c>
      <c r="U70" s="6">
        <v>2</v>
      </c>
      <c r="V70" s="6">
        <v>0</v>
      </c>
      <c r="W70" s="6">
        <v>42</v>
      </c>
      <c r="X70" s="6">
        <v>2</v>
      </c>
      <c r="Y70" s="6">
        <v>2</v>
      </c>
      <c r="Z70" s="6">
        <v>5</v>
      </c>
      <c r="AA70" s="6">
        <v>2</v>
      </c>
      <c r="AB70" s="6">
        <v>28</v>
      </c>
      <c r="AC70" s="6">
        <v>0</v>
      </c>
      <c r="AD70" s="6"/>
      <c r="AE70" s="6"/>
      <c r="AF70" s="6">
        <v>149</v>
      </c>
      <c r="AG70" s="6">
        <v>103</v>
      </c>
      <c r="AH70" s="6">
        <v>13</v>
      </c>
      <c r="AI70" s="6">
        <v>2</v>
      </c>
      <c r="AJ70" s="6">
        <v>2</v>
      </c>
      <c r="AK70" s="6">
        <v>2</v>
      </c>
      <c r="AL70" s="6">
        <v>2</v>
      </c>
      <c r="AM70" s="6">
        <v>18</v>
      </c>
      <c r="AN70" s="6">
        <v>2</v>
      </c>
      <c r="AO70" s="6">
        <v>0</v>
      </c>
      <c r="AP70" s="6">
        <v>0</v>
      </c>
      <c r="AQ70" s="6">
        <v>42</v>
      </c>
      <c r="AR70" s="6">
        <v>0</v>
      </c>
      <c r="AS70" s="6">
        <v>11</v>
      </c>
      <c r="AT70" s="6">
        <v>2</v>
      </c>
      <c r="AU70" s="6">
        <v>6</v>
      </c>
      <c r="AV70" s="6">
        <v>27</v>
      </c>
      <c r="AW70" s="6">
        <v>0</v>
      </c>
      <c r="AX70" s="6"/>
      <c r="AY70" s="3" t="s">
        <v>66</v>
      </c>
      <c r="AZ70" s="6">
        <v>7</v>
      </c>
      <c r="BA70" s="6"/>
      <c r="BB70" s="6"/>
      <c r="BC70" s="6"/>
      <c r="BD70" s="6"/>
      <c r="BE70" s="6"/>
      <c r="BF70" s="6"/>
      <c r="BG70" s="6"/>
      <c r="BH70" s="6"/>
      <c r="BI70" s="6">
        <v>55</v>
      </c>
      <c r="BJ70" s="6">
        <v>150</v>
      </c>
      <c r="BK70" s="6"/>
      <c r="BL70" s="6"/>
      <c r="BM70" s="6"/>
      <c r="BN70" s="6"/>
      <c r="BO70" s="6"/>
      <c r="BP70" s="6"/>
      <c r="BQ70" s="6">
        <v>66</v>
      </c>
      <c r="BR70" s="2"/>
      <c r="CB70" s="10">
        <v>229.15400084179021</v>
      </c>
    </row>
    <row r="71" spans="3:80" x14ac:dyDescent="0.35">
      <c r="C71" s="1" t="s">
        <v>67</v>
      </c>
      <c r="D71" s="16">
        <v>6186</v>
      </c>
      <c r="E71" s="16">
        <v>6198</v>
      </c>
      <c r="F71" s="16">
        <v>6243</v>
      </c>
      <c r="G71" s="17">
        <v>12</v>
      </c>
      <c r="H71" s="6"/>
      <c r="I71" s="6">
        <v>33</v>
      </c>
      <c r="J71" s="6">
        <v>22</v>
      </c>
      <c r="K71" s="6">
        <v>15</v>
      </c>
      <c r="L71" s="6">
        <v>2</v>
      </c>
      <c r="M71" s="6">
        <v>0</v>
      </c>
      <c r="N71" s="6">
        <v>2</v>
      </c>
      <c r="O71" s="6">
        <v>0</v>
      </c>
      <c r="P71" s="6">
        <v>0</v>
      </c>
      <c r="Q71" s="6">
        <v>2</v>
      </c>
      <c r="R71" s="6">
        <v>2</v>
      </c>
      <c r="S71" s="6">
        <v>0</v>
      </c>
      <c r="T71" s="6">
        <v>2</v>
      </c>
      <c r="U71" s="6">
        <v>0</v>
      </c>
      <c r="V71" s="6">
        <v>0</v>
      </c>
      <c r="W71" s="6">
        <v>10</v>
      </c>
      <c r="X71" s="6">
        <v>2</v>
      </c>
      <c r="Y71" s="6">
        <v>0</v>
      </c>
      <c r="Z71" s="6">
        <v>2</v>
      </c>
      <c r="AA71" s="6">
        <v>2</v>
      </c>
      <c r="AB71" s="6">
        <v>2</v>
      </c>
      <c r="AC71" s="6">
        <v>0</v>
      </c>
      <c r="AD71" s="6"/>
      <c r="AE71" s="6"/>
      <c r="AF71" s="6">
        <v>16</v>
      </c>
      <c r="AG71" s="6">
        <v>14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2</v>
      </c>
      <c r="AR71" s="6">
        <v>0</v>
      </c>
      <c r="AS71" s="6">
        <v>2</v>
      </c>
      <c r="AT71" s="6">
        <v>0</v>
      </c>
      <c r="AU71" s="6">
        <v>2</v>
      </c>
      <c r="AV71" s="6">
        <v>2</v>
      </c>
      <c r="AW71" s="6">
        <v>0</v>
      </c>
      <c r="AX71" s="6"/>
      <c r="AY71" s="3" t="s">
        <v>67</v>
      </c>
      <c r="AZ71" s="6">
        <v>2</v>
      </c>
      <c r="BA71" s="6"/>
      <c r="BB71" s="6"/>
      <c r="BC71" s="6"/>
      <c r="BD71" s="6"/>
      <c r="BE71" s="6"/>
      <c r="BF71" s="6"/>
      <c r="BG71" s="6"/>
      <c r="BH71" s="6"/>
      <c r="BI71" s="6">
        <v>6</v>
      </c>
      <c r="BJ71" s="6">
        <v>37</v>
      </c>
      <c r="BK71" s="6"/>
      <c r="BL71" s="6"/>
      <c r="BM71" s="6"/>
      <c r="BN71" s="6"/>
      <c r="BO71" s="6"/>
      <c r="BP71" s="6"/>
      <c r="BQ71" s="6">
        <v>13</v>
      </c>
      <c r="BR71" s="2"/>
      <c r="CB71" s="10">
        <v>194.0805434255216</v>
      </c>
    </row>
    <row r="72" spans="3:80" x14ac:dyDescent="0.35">
      <c r="C72" s="1" t="s">
        <v>68</v>
      </c>
      <c r="D72" s="16">
        <v>29751</v>
      </c>
      <c r="E72" s="16">
        <v>29915</v>
      </c>
      <c r="F72" s="16">
        <v>30002</v>
      </c>
      <c r="G72" s="17">
        <v>11</v>
      </c>
      <c r="H72" s="6"/>
      <c r="I72" s="6">
        <v>460</v>
      </c>
      <c r="J72" s="6">
        <v>276</v>
      </c>
      <c r="K72" s="6">
        <v>225</v>
      </c>
      <c r="L72" s="6">
        <v>33</v>
      </c>
      <c r="M72" s="6">
        <v>12</v>
      </c>
      <c r="N72" s="6">
        <v>15</v>
      </c>
      <c r="O72" s="6">
        <v>9</v>
      </c>
      <c r="P72" s="6">
        <v>15</v>
      </c>
      <c r="Q72" s="6">
        <v>26</v>
      </c>
      <c r="R72" s="6">
        <v>40</v>
      </c>
      <c r="S72" s="6">
        <v>25</v>
      </c>
      <c r="T72" s="6">
        <v>0</v>
      </c>
      <c r="U72" s="6">
        <v>2</v>
      </c>
      <c r="V72" s="6">
        <v>2</v>
      </c>
      <c r="W72" s="6">
        <v>84</v>
      </c>
      <c r="X72" s="6">
        <v>2</v>
      </c>
      <c r="Y72" s="6">
        <v>17</v>
      </c>
      <c r="Z72" s="6">
        <v>7</v>
      </c>
      <c r="AA72" s="6">
        <v>6</v>
      </c>
      <c r="AB72" s="6">
        <v>80</v>
      </c>
      <c r="AC72" s="6">
        <v>2</v>
      </c>
      <c r="AD72" s="6"/>
      <c r="AE72" s="6"/>
      <c r="AF72" s="6">
        <v>240</v>
      </c>
      <c r="AG72" s="6">
        <v>158</v>
      </c>
      <c r="AH72" s="6">
        <v>23</v>
      </c>
      <c r="AI72" s="6">
        <v>10</v>
      </c>
      <c r="AJ72" s="6">
        <v>5</v>
      </c>
      <c r="AK72" s="6">
        <v>9</v>
      </c>
      <c r="AL72" s="6">
        <v>7</v>
      </c>
      <c r="AM72" s="6">
        <v>30</v>
      </c>
      <c r="AN72" s="6">
        <v>5</v>
      </c>
      <c r="AO72" s="6">
        <v>0</v>
      </c>
      <c r="AP72" s="6">
        <v>0</v>
      </c>
      <c r="AQ72" s="6">
        <v>58</v>
      </c>
      <c r="AR72" s="6">
        <v>2</v>
      </c>
      <c r="AS72" s="6">
        <v>28</v>
      </c>
      <c r="AT72" s="6">
        <v>13</v>
      </c>
      <c r="AU72" s="6">
        <v>9</v>
      </c>
      <c r="AV72" s="6">
        <v>64</v>
      </c>
      <c r="AW72" s="6">
        <v>0</v>
      </c>
      <c r="AX72" s="6"/>
      <c r="AY72" s="3" t="s">
        <v>68</v>
      </c>
      <c r="AZ72" s="6">
        <v>7</v>
      </c>
      <c r="BA72" s="6"/>
      <c r="BB72" s="6"/>
      <c r="BC72" s="6"/>
      <c r="BD72" s="6"/>
      <c r="BE72" s="6"/>
      <c r="BF72" s="6"/>
      <c r="BG72" s="6"/>
      <c r="BH72" s="6"/>
      <c r="BI72" s="6">
        <v>39</v>
      </c>
      <c r="BJ72" s="6">
        <v>120</v>
      </c>
      <c r="BK72" s="6"/>
      <c r="BL72" s="6"/>
      <c r="BM72" s="6"/>
      <c r="BN72" s="6"/>
      <c r="BO72" s="6"/>
      <c r="BP72" s="6"/>
      <c r="BQ72" s="6">
        <v>63</v>
      </c>
      <c r="BR72" s="2"/>
      <c r="CB72" s="10">
        <v>208.47343644922663</v>
      </c>
    </row>
    <row r="73" spans="3:80" x14ac:dyDescent="0.35">
      <c r="C73" s="1" t="s">
        <v>69</v>
      </c>
      <c r="D73" s="16">
        <v>35433</v>
      </c>
      <c r="E73" s="16">
        <v>35576</v>
      </c>
      <c r="F73" s="16">
        <v>35907</v>
      </c>
      <c r="G73" s="17">
        <v>10</v>
      </c>
      <c r="H73" s="6"/>
      <c r="I73" s="6">
        <v>484</v>
      </c>
      <c r="J73" s="6">
        <v>290</v>
      </c>
      <c r="K73" s="6">
        <v>253</v>
      </c>
      <c r="L73" s="6">
        <v>31</v>
      </c>
      <c r="M73" s="6">
        <v>17</v>
      </c>
      <c r="N73" s="6">
        <v>11</v>
      </c>
      <c r="O73" s="6">
        <v>9</v>
      </c>
      <c r="P73" s="6">
        <v>15</v>
      </c>
      <c r="Q73" s="6">
        <v>11</v>
      </c>
      <c r="R73" s="6">
        <v>23</v>
      </c>
      <c r="S73" s="6">
        <v>21</v>
      </c>
      <c r="T73" s="6">
        <v>2</v>
      </c>
      <c r="U73" s="6">
        <v>11</v>
      </c>
      <c r="V73" s="6">
        <v>2</v>
      </c>
      <c r="W73" s="6">
        <v>82</v>
      </c>
      <c r="X73" s="6">
        <v>2</v>
      </c>
      <c r="Y73" s="6">
        <v>6</v>
      </c>
      <c r="Z73" s="6">
        <v>5</v>
      </c>
      <c r="AA73" s="6">
        <v>2</v>
      </c>
      <c r="AB73" s="6">
        <v>63</v>
      </c>
      <c r="AC73" s="6">
        <v>2</v>
      </c>
      <c r="AD73" s="6"/>
      <c r="AE73" s="6"/>
      <c r="AF73" s="6">
        <v>355</v>
      </c>
      <c r="AG73" s="6">
        <v>216</v>
      </c>
      <c r="AH73" s="6">
        <v>21</v>
      </c>
      <c r="AI73" s="6">
        <v>13</v>
      </c>
      <c r="AJ73" s="6">
        <v>7</v>
      </c>
      <c r="AK73" s="6">
        <v>5</v>
      </c>
      <c r="AL73" s="6">
        <v>6</v>
      </c>
      <c r="AM73" s="6">
        <v>66</v>
      </c>
      <c r="AN73" s="6">
        <v>2</v>
      </c>
      <c r="AO73" s="6">
        <v>2</v>
      </c>
      <c r="AP73" s="6">
        <v>2</v>
      </c>
      <c r="AQ73" s="6">
        <v>129</v>
      </c>
      <c r="AR73" s="6">
        <v>5</v>
      </c>
      <c r="AS73" s="6">
        <v>11</v>
      </c>
      <c r="AT73" s="6">
        <v>10</v>
      </c>
      <c r="AU73" s="6">
        <v>8</v>
      </c>
      <c r="AV73" s="6">
        <v>53</v>
      </c>
      <c r="AW73" s="6">
        <v>0</v>
      </c>
      <c r="AX73" s="6"/>
      <c r="AY73" s="3" t="s">
        <v>69</v>
      </c>
      <c r="AZ73" s="6">
        <v>2</v>
      </c>
      <c r="BA73" s="6"/>
      <c r="BB73" s="6"/>
      <c r="BC73" s="6"/>
      <c r="BD73" s="6"/>
      <c r="BE73" s="6"/>
      <c r="BF73" s="6"/>
      <c r="BG73" s="6"/>
      <c r="BH73" s="6"/>
      <c r="BI73" s="6">
        <v>68</v>
      </c>
      <c r="BJ73" s="6">
        <v>155</v>
      </c>
      <c r="BK73" s="6"/>
      <c r="BL73" s="6"/>
      <c r="BM73" s="6"/>
      <c r="BN73" s="6"/>
      <c r="BO73" s="6"/>
      <c r="BP73" s="6"/>
      <c r="BQ73" s="6">
        <v>82</v>
      </c>
      <c r="BR73" s="2"/>
      <c r="CB73" s="10">
        <v>225.86747226065106</v>
      </c>
    </row>
    <row r="74" spans="3:80" x14ac:dyDescent="0.35">
      <c r="C74" s="1" t="s">
        <v>70</v>
      </c>
      <c r="D74" s="16">
        <v>45469</v>
      </c>
      <c r="E74" s="16">
        <v>45818</v>
      </c>
      <c r="F74" s="16">
        <v>46124</v>
      </c>
      <c r="G74" s="17">
        <v>9</v>
      </c>
      <c r="H74" s="6"/>
      <c r="I74" s="6">
        <v>552</v>
      </c>
      <c r="J74" s="6">
        <v>290</v>
      </c>
      <c r="K74" s="6">
        <v>240</v>
      </c>
      <c r="L74" s="6">
        <v>43</v>
      </c>
      <c r="M74" s="6">
        <v>18</v>
      </c>
      <c r="N74" s="6">
        <v>30</v>
      </c>
      <c r="O74" s="6">
        <v>17</v>
      </c>
      <c r="P74" s="6">
        <v>21</v>
      </c>
      <c r="Q74" s="6">
        <v>29</v>
      </c>
      <c r="R74" s="6">
        <v>58</v>
      </c>
      <c r="S74" s="6">
        <v>15</v>
      </c>
      <c r="T74" s="6">
        <v>2</v>
      </c>
      <c r="U74" s="6">
        <v>8</v>
      </c>
      <c r="V74" s="6">
        <v>2</v>
      </c>
      <c r="W74" s="6">
        <v>118</v>
      </c>
      <c r="X74" s="6">
        <v>2</v>
      </c>
      <c r="Y74" s="6">
        <v>12</v>
      </c>
      <c r="Z74" s="6">
        <v>12</v>
      </c>
      <c r="AA74" s="6">
        <v>2</v>
      </c>
      <c r="AB74" s="6">
        <v>106</v>
      </c>
      <c r="AC74" s="6">
        <v>5</v>
      </c>
      <c r="AD74" s="6"/>
      <c r="AE74" s="6"/>
      <c r="AF74" s="6">
        <v>422</v>
      </c>
      <c r="AG74" s="6">
        <v>255</v>
      </c>
      <c r="AH74" s="6">
        <v>31</v>
      </c>
      <c r="AI74" s="6">
        <v>24</v>
      </c>
      <c r="AJ74" s="6">
        <v>11</v>
      </c>
      <c r="AK74" s="6">
        <v>12</v>
      </c>
      <c r="AL74" s="6">
        <v>13</v>
      </c>
      <c r="AM74" s="6">
        <v>64</v>
      </c>
      <c r="AN74" s="6">
        <v>2</v>
      </c>
      <c r="AO74" s="6">
        <v>2</v>
      </c>
      <c r="AP74" s="6">
        <v>0</v>
      </c>
      <c r="AQ74" s="6">
        <v>155</v>
      </c>
      <c r="AR74" s="6">
        <v>2</v>
      </c>
      <c r="AS74" s="6">
        <v>35</v>
      </c>
      <c r="AT74" s="6">
        <v>14</v>
      </c>
      <c r="AU74" s="6">
        <v>18</v>
      </c>
      <c r="AV74" s="6">
        <v>88</v>
      </c>
      <c r="AW74" s="6">
        <v>2</v>
      </c>
      <c r="AX74" s="6"/>
      <c r="AY74" s="3" t="s">
        <v>70</v>
      </c>
      <c r="AZ74" s="6">
        <v>11</v>
      </c>
      <c r="BA74" s="6"/>
      <c r="BB74" s="6"/>
      <c r="BC74" s="6"/>
      <c r="BD74" s="6"/>
      <c r="BE74" s="6"/>
      <c r="BF74" s="6"/>
      <c r="BG74" s="6"/>
      <c r="BH74" s="6"/>
      <c r="BI74" s="6">
        <v>77</v>
      </c>
      <c r="BJ74" s="6">
        <v>297</v>
      </c>
      <c r="BK74" s="6"/>
      <c r="BL74" s="6"/>
      <c r="BM74" s="6"/>
      <c r="BN74" s="6"/>
      <c r="BO74" s="6"/>
      <c r="BP74" s="6"/>
      <c r="BQ74" s="6">
        <v>186</v>
      </c>
      <c r="BR74" s="2"/>
      <c r="CB74" s="10">
        <v>217.81219748305907</v>
      </c>
    </row>
    <row r="75" spans="3:80" x14ac:dyDescent="0.35">
      <c r="C75" s="1" t="s">
        <v>71</v>
      </c>
      <c r="D75" s="16">
        <v>3978</v>
      </c>
      <c r="E75" s="16">
        <v>3943</v>
      </c>
      <c r="F75" s="16">
        <v>3933</v>
      </c>
      <c r="G75" s="17">
        <v>8</v>
      </c>
      <c r="H75" s="6"/>
      <c r="I75" s="6">
        <v>22</v>
      </c>
      <c r="J75" s="6">
        <v>17</v>
      </c>
      <c r="K75" s="6">
        <v>9</v>
      </c>
      <c r="L75" s="6">
        <v>0</v>
      </c>
      <c r="M75" s="6">
        <v>0</v>
      </c>
      <c r="N75" s="6">
        <v>0</v>
      </c>
      <c r="O75" s="6">
        <v>2</v>
      </c>
      <c r="P75" s="6">
        <v>2</v>
      </c>
      <c r="Q75" s="6">
        <v>2</v>
      </c>
      <c r="R75" s="6">
        <v>2</v>
      </c>
      <c r="S75" s="6">
        <v>0</v>
      </c>
      <c r="T75" s="6">
        <v>0</v>
      </c>
      <c r="U75" s="6">
        <v>0</v>
      </c>
      <c r="V75" s="6">
        <v>0</v>
      </c>
      <c r="W75" s="6">
        <v>2</v>
      </c>
      <c r="X75" s="6">
        <v>0</v>
      </c>
      <c r="Y75" s="6">
        <v>2</v>
      </c>
      <c r="Z75" s="6">
        <v>0</v>
      </c>
      <c r="AA75" s="6">
        <v>0</v>
      </c>
      <c r="AB75" s="6">
        <v>5</v>
      </c>
      <c r="AC75" s="6">
        <v>0</v>
      </c>
      <c r="AD75" s="6"/>
      <c r="AE75" s="6"/>
      <c r="AF75" s="6">
        <v>21</v>
      </c>
      <c r="AG75" s="6">
        <v>17</v>
      </c>
      <c r="AH75" s="6">
        <v>0</v>
      </c>
      <c r="AI75" s="6">
        <v>2</v>
      </c>
      <c r="AJ75" s="6">
        <v>2</v>
      </c>
      <c r="AK75" s="6">
        <v>2</v>
      </c>
      <c r="AL75" s="6">
        <v>2</v>
      </c>
      <c r="AM75" s="6">
        <v>2</v>
      </c>
      <c r="AN75" s="6">
        <v>0</v>
      </c>
      <c r="AO75" s="6">
        <v>0</v>
      </c>
      <c r="AP75" s="6">
        <v>0</v>
      </c>
      <c r="AQ75" s="6">
        <v>2</v>
      </c>
      <c r="AR75" s="6">
        <v>0</v>
      </c>
      <c r="AS75" s="6">
        <v>2</v>
      </c>
      <c r="AT75" s="6">
        <v>2</v>
      </c>
      <c r="AU75" s="6">
        <v>2</v>
      </c>
      <c r="AV75" s="6">
        <v>6</v>
      </c>
      <c r="AW75" s="6">
        <v>0</v>
      </c>
      <c r="AX75" s="6"/>
      <c r="AY75" s="3" t="s">
        <v>71</v>
      </c>
      <c r="AZ75" s="6">
        <v>2</v>
      </c>
      <c r="BA75" s="6"/>
      <c r="BB75" s="6"/>
      <c r="BC75" s="6"/>
      <c r="BD75" s="6"/>
      <c r="BE75" s="6"/>
      <c r="BF75" s="6"/>
      <c r="BG75" s="6"/>
      <c r="BH75" s="6"/>
      <c r="BI75" s="6">
        <v>12</v>
      </c>
      <c r="BJ75" s="6">
        <v>19</v>
      </c>
      <c r="BK75" s="6"/>
      <c r="BL75" s="6"/>
      <c r="BM75" s="6"/>
      <c r="BN75" s="6"/>
      <c r="BO75" s="6"/>
      <c r="BP75" s="6"/>
      <c r="BQ75" s="6">
        <v>12</v>
      </c>
      <c r="BR75" s="2"/>
      <c r="CB75" s="10">
        <v>150.86748805632385</v>
      </c>
    </row>
    <row r="76" spans="3:80" x14ac:dyDescent="0.35">
      <c r="C76" s="1" t="s">
        <v>72</v>
      </c>
      <c r="D76" s="16">
        <v>171077</v>
      </c>
      <c r="E76" s="16">
        <v>172607</v>
      </c>
      <c r="F76" s="16">
        <v>178639</v>
      </c>
      <c r="G76" s="17">
        <v>7</v>
      </c>
      <c r="H76" s="6"/>
      <c r="I76" s="6">
        <v>1038</v>
      </c>
      <c r="J76" s="6">
        <v>460</v>
      </c>
      <c r="K76" s="6">
        <v>379</v>
      </c>
      <c r="L76" s="6">
        <v>99</v>
      </c>
      <c r="M76" s="6">
        <v>47</v>
      </c>
      <c r="N76" s="6">
        <v>37</v>
      </c>
      <c r="O76" s="6">
        <v>38</v>
      </c>
      <c r="P76" s="6">
        <v>46</v>
      </c>
      <c r="Q76" s="6">
        <v>84</v>
      </c>
      <c r="R76" s="6">
        <v>81</v>
      </c>
      <c r="S76" s="6">
        <v>100</v>
      </c>
      <c r="T76" s="6">
        <v>12</v>
      </c>
      <c r="U76" s="6">
        <v>48</v>
      </c>
      <c r="V76" s="6">
        <v>20</v>
      </c>
      <c r="W76" s="6">
        <v>303</v>
      </c>
      <c r="X76" s="6">
        <v>6</v>
      </c>
      <c r="Y76" s="6">
        <v>20</v>
      </c>
      <c r="Z76" s="6">
        <v>21</v>
      </c>
      <c r="AA76" s="6">
        <v>18</v>
      </c>
      <c r="AB76" s="6">
        <v>208</v>
      </c>
      <c r="AC76" s="6">
        <v>8</v>
      </c>
      <c r="AD76" s="6"/>
      <c r="AE76" s="6"/>
      <c r="AF76" s="6">
        <v>1579</v>
      </c>
      <c r="AG76" s="6">
        <v>1148</v>
      </c>
      <c r="AH76" s="6">
        <v>194</v>
      </c>
      <c r="AI76" s="6">
        <v>39</v>
      </c>
      <c r="AJ76" s="6">
        <v>11</v>
      </c>
      <c r="AK76" s="6">
        <v>22</v>
      </c>
      <c r="AL76" s="6">
        <v>20</v>
      </c>
      <c r="AM76" s="6">
        <v>131</v>
      </c>
      <c r="AN76" s="6">
        <v>104</v>
      </c>
      <c r="AO76" s="6">
        <v>6</v>
      </c>
      <c r="AP76" s="6">
        <v>2</v>
      </c>
      <c r="AQ76" s="6">
        <v>378</v>
      </c>
      <c r="AR76" s="6">
        <v>7</v>
      </c>
      <c r="AS76" s="6">
        <v>62</v>
      </c>
      <c r="AT76" s="6">
        <v>87</v>
      </c>
      <c r="AU76" s="6">
        <v>75</v>
      </c>
      <c r="AV76" s="6">
        <v>254</v>
      </c>
      <c r="AW76" s="6">
        <v>0</v>
      </c>
      <c r="AX76" s="6"/>
      <c r="AY76" s="3" t="s">
        <v>72</v>
      </c>
      <c r="AZ76" s="6">
        <v>22</v>
      </c>
      <c r="BA76" s="6"/>
      <c r="BB76" s="6"/>
      <c r="BC76" s="6"/>
      <c r="BD76" s="6"/>
      <c r="BE76" s="6"/>
      <c r="BF76" s="6"/>
      <c r="BG76" s="6"/>
      <c r="BH76" s="6"/>
      <c r="BI76" s="6">
        <v>74</v>
      </c>
      <c r="BJ76" s="6">
        <v>447</v>
      </c>
      <c r="BK76" s="6"/>
      <c r="BL76" s="6"/>
      <c r="BM76" s="6"/>
      <c r="BN76" s="6"/>
      <c r="BO76" s="6"/>
      <c r="BP76" s="6"/>
      <c r="BQ76" s="6">
        <v>100</v>
      </c>
      <c r="BR76" s="2"/>
      <c r="CB76" s="10">
        <v>165.33560791507711</v>
      </c>
    </row>
    <row r="77" spans="3:80" x14ac:dyDescent="0.35">
      <c r="C77" s="1" t="s">
        <v>73</v>
      </c>
      <c r="D77" s="16">
        <v>231831</v>
      </c>
      <c r="E77" s="16">
        <v>237143</v>
      </c>
      <c r="F77" s="16">
        <v>245029</v>
      </c>
      <c r="G77" s="17">
        <v>6</v>
      </c>
      <c r="H77" s="6"/>
      <c r="I77" s="6">
        <v>1312</v>
      </c>
      <c r="J77" s="6">
        <v>563</v>
      </c>
      <c r="K77" s="6">
        <v>462</v>
      </c>
      <c r="L77" s="6">
        <v>119</v>
      </c>
      <c r="M77" s="6">
        <v>59</v>
      </c>
      <c r="N77" s="6">
        <v>61</v>
      </c>
      <c r="O77" s="6">
        <v>57</v>
      </c>
      <c r="P77" s="6">
        <v>51</v>
      </c>
      <c r="Q77" s="6">
        <v>124</v>
      </c>
      <c r="R77" s="6">
        <v>106</v>
      </c>
      <c r="S77" s="6">
        <v>96</v>
      </c>
      <c r="T77" s="6">
        <v>5</v>
      </c>
      <c r="U77" s="6">
        <v>25</v>
      </c>
      <c r="V77" s="6">
        <v>12</v>
      </c>
      <c r="W77" s="6">
        <v>342</v>
      </c>
      <c r="X77" s="6">
        <v>15</v>
      </c>
      <c r="Y77" s="6">
        <v>50</v>
      </c>
      <c r="Z77" s="6">
        <v>33</v>
      </c>
      <c r="AA77" s="6">
        <v>41</v>
      </c>
      <c r="AB77" s="6">
        <v>321</v>
      </c>
      <c r="AC77" s="6">
        <v>8</v>
      </c>
      <c r="AD77" s="6"/>
      <c r="AE77" s="6"/>
      <c r="AF77" s="6">
        <v>1483</v>
      </c>
      <c r="AG77" s="6">
        <v>837</v>
      </c>
      <c r="AH77" s="6">
        <v>198</v>
      </c>
      <c r="AI77" s="6">
        <v>79</v>
      </c>
      <c r="AJ77" s="6">
        <v>50</v>
      </c>
      <c r="AK77" s="6">
        <v>30</v>
      </c>
      <c r="AL77" s="6">
        <v>62</v>
      </c>
      <c r="AM77" s="6">
        <v>209</v>
      </c>
      <c r="AN77" s="6">
        <v>46</v>
      </c>
      <c r="AO77" s="6">
        <v>2</v>
      </c>
      <c r="AP77" s="6">
        <v>2</v>
      </c>
      <c r="AQ77" s="6">
        <v>473</v>
      </c>
      <c r="AR77" s="6">
        <v>11</v>
      </c>
      <c r="AS77" s="6">
        <v>124</v>
      </c>
      <c r="AT77" s="6">
        <v>52</v>
      </c>
      <c r="AU77" s="6">
        <v>55</v>
      </c>
      <c r="AV77" s="6">
        <v>387</v>
      </c>
      <c r="AW77" s="6">
        <v>2</v>
      </c>
      <c r="AX77" s="6"/>
      <c r="AY77" s="3" t="s">
        <v>73</v>
      </c>
      <c r="AZ77" s="6">
        <v>53</v>
      </c>
      <c r="BA77" s="6"/>
      <c r="BB77" s="6"/>
      <c r="BC77" s="6"/>
      <c r="BD77" s="6"/>
      <c r="BE77" s="6"/>
      <c r="BF77" s="6"/>
      <c r="BG77" s="6"/>
      <c r="BH77" s="6"/>
      <c r="BI77" s="6">
        <v>130</v>
      </c>
      <c r="BJ77" s="6">
        <v>779</v>
      </c>
      <c r="BK77" s="6"/>
      <c r="BL77" s="6"/>
      <c r="BM77" s="6"/>
      <c r="BN77" s="6"/>
      <c r="BO77" s="6"/>
      <c r="BP77" s="6"/>
      <c r="BQ77" s="6">
        <v>135</v>
      </c>
      <c r="BR77" s="2"/>
      <c r="CB77" s="10">
        <v>91.027139892751904</v>
      </c>
    </row>
    <row r="78" spans="3:80" x14ac:dyDescent="0.35">
      <c r="C78" s="1" t="s">
        <v>74</v>
      </c>
      <c r="D78" s="16">
        <v>43207</v>
      </c>
      <c r="E78" s="16">
        <v>43716</v>
      </c>
      <c r="F78" s="16">
        <v>44276</v>
      </c>
      <c r="G78" s="17">
        <v>5</v>
      </c>
      <c r="H78" s="6"/>
      <c r="I78" s="6">
        <v>424</v>
      </c>
      <c r="J78" s="6">
        <v>205</v>
      </c>
      <c r="K78" s="6">
        <v>162</v>
      </c>
      <c r="L78" s="6">
        <v>41</v>
      </c>
      <c r="M78" s="6">
        <v>21</v>
      </c>
      <c r="N78" s="6">
        <v>20</v>
      </c>
      <c r="O78" s="6">
        <v>18</v>
      </c>
      <c r="P78" s="6">
        <v>16</v>
      </c>
      <c r="Q78" s="6">
        <v>17</v>
      </c>
      <c r="R78" s="6">
        <v>52</v>
      </c>
      <c r="S78" s="6">
        <v>13</v>
      </c>
      <c r="T78" s="6">
        <v>5</v>
      </c>
      <c r="U78" s="6">
        <v>9</v>
      </c>
      <c r="V78" s="6">
        <v>2</v>
      </c>
      <c r="W78" s="6">
        <v>114</v>
      </c>
      <c r="X78" s="6">
        <v>2</v>
      </c>
      <c r="Y78" s="6">
        <v>10</v>
      </c>
      <c r="Z78" s="6">
        <v>10</v>
      </c>
      <c r="AA78" s="6">
        <v>11</v>
      </c>
      <c r="AB78" s="6">
        <v>83</v>
      </c>
      <c r="AC78" s="6">
        <v>5</v>
      </c>
      <c r="AD78" s="6"/>
      <c r="AE78" s="6"/>
      <c r="AF78" s="6">
        <v>156</v>
      </c>
      <c r="AG78" s="6">
        <v>92</v>
      </c>
      <c r="AH78" s="6">
        <v>18</v>
      </c>
      <c r="AI78" s="6">
        <v>8</v>
      </c>
      <c r="AJ78" s="6">
        <v>2</v>
      </c>
      <c r="AK78" s="6">
        <v>2</v>
      </c>
      <c r="AL78" s="6">
        <v>0</v>
      </c>
      <c r="AM78" s="6">
        <v>20</v>
      </c>
      <c r="AN78" s="6">
        <v>2</v>
      </c>
      <c r="AO78" s="6">
        <v>0</v>
      </c>
      <c r="AP78" s="6">
        <v>0</v>
      </c>
      <c r="AQ78" s="6">
        <v>53</v>
      </c>
      <c r="AR78" s="6">
        <v>0</v>
      </c>
      <c r="AS78" s="6">
        <v>5</v>
      </c>
      <c r="AT78" s="6">
        <v>6</v>
      </c>
      <c r="AU78" s="6">
        <v>10</v>
      </c>
      <c r="AV78" s="6">
        <v>24</v>
      </c>
      <c r="AW78" s="6">
        <v>0</v>
      </c>
      <c r="AX78" s="6"/>
      <c r="AY78" s="3" t="s">
        <v>74</v>
      </c>
      <c r="AZ78" s="6">
        <v>13</v>
      </c>
      <c r="BA78" s="6"/>
      <c r="BB78" s="6"/>
      <c r="BC78" s="6"/>
      <c r="BD78" s="6"/>
      <c r="BE78" s="6"/>
      <c r="BF78" s="6"/>
      <c r="BG78" s="6"/>
      <c r="BH78" s="6"/>
      <c r="BI78" s="6">
        <v>44</v>
      </c>
      <c r="BJ78" s="6">
        <v>197</v>
      </c>
      <c r="BK78" s="6"/>
      <c r="BL78" s="6"/>
      <c r="BM78" s="6"/>
      <c r="BN78" s="6"/>
      <c r="BO78" s="6"/>
      <c r="BP78" s="6"/>
      <c r="BQ78" s="6">
        <v>92</v>
      </c>
      <c r="BR78" s="2"/>
      <c r="CB78" s="10">
        <v>90.31331774077762</v>
      </c>
    </row>
    <row r="79" spans="3:80" x14ac:dyDescent="0.35">
      <c r="C79" s="1" t="s">
        <v>75</v>
      </c>
      <c r="D79" s="16">
        <v>296322</v>
      </c>
      <c r="E79" s="16">
        <v>309398</v>
      </c>
      <c r="F79" s="16">
        <v>324087</v>
      </c>
      <c r="G79" s="17">
        <v>4</v>
      </c>
      <c r="H79" s="6"/>
      <c r="I79" s="6">
        <v>1647</v>
      </c>
      <c r="J79" s="6">
        <v>757</v>
      </c>
      <c r="K79" s="6">
        <v>642</v>
      </c>
      <c r="L79" s="6">
        <v>131</v>
      </c>
      <c r="M79" s="6">
        <v>62</v>
      </c>
      <c r="N79" s="6">
        <v>58</v>
      </c>
      <c r="O79" s="6">
        <v>56</v>
      </c>
      <c r="P79" s="6">
        <v>70</v>
      </c>
      <c r="Q79" s="6">
        <v>111</v>
      </c>
      <c r="R79" s="6">
        <v>148</v>
      </c>
      <c r="S79" s="6">
        <v>106</v>
      </c>
      <c r="T79" s="6">
        <v>11</v>
      </c>
      <c r="U79" s="6">
        <v>38</v>
      </c>
      <c r="V79" s="6">
        <v>10</v>
      </c>
      <c r="W79" s="6">
        <v>398</v>
      </c>
      <c r="X79" s="6">
        <v>9</v>
      </c>
      <c r="Y79" s="6">
        <v>41</v>
      </c>
      <c r="Z79" s="6">
        <v>31</v>
      </c>
      <c r="AA79" s="6">
        <v>36</v>
      </c>
      <c r="AB79" s="6">
        <v>324</v>
      </c>
      <c r="AC79" s="6">
        <v>7</v>
      </c>
      <c r="AD79" s="6"/>
      <c r="AE79" s="6"/>
      <c r="AF79" s="6">
        <v>1266</v>
      </c>
      <c r="AG79" s="6">
        <v>759</v>
      </c>
      <c r="AH79" s="6">
        <v>112</v>
      </c>
      <c r="AI79" s="6">
        <v>63</v>
      </c>
      <c r="AJ79" s="6">
        <v>30</v>
      </c>
      <c r="AK79" s="6">
        <v>29</v>
      </c>
      <c r="AL79" s="6">
        <v>38</v>
      </c>
      <c r="AM79" s="6">
        <v>191</v>
      </c>
      <c r="AN79" s="6">
        <v>36</v>
      </c>
      <c r="AO79" s="6">
        <v>2</v>
      </c>
      <c r="AP79" s="6">
        <v>2</v>
      </c>
      <c r="AQ79" s="6">
        <v>400</v>
      </c>
      <c r="AR79" s="6">
        <v>2</v>
      </c>
      <c r="AS79" s="6">
        <v>94</v>
      </c>
      <c r="AT79" s="6">
        <v>40</v>
      </c>
      <c r="AU79" s="6">
        <v>39</v>
      </c>
      <c r="AV79" s="6">
        <v>293</v>
      </c>
      <c r="AW79" s="6">
        <v>2</v>
      </c>
      <c r="AX79" s="6"/>
      <c r="AY79" s="3" t="s">
        <v>75</v>
      </c>
      <c r="AZ79" s="6">
        <v>67</v>
      </c>
      <c r="BA79" s="6"/>
      <c r="BB79" s="6"/>
      <c r="BC79" s="6"/>
      <c r="BD79" s="6"/>
      <c r="BE79" s="6"/>
      <c r="BF79" s="6"/>
      <c r="BG79" s="6"/>
      <c r="BH79" s="6"/>
      <c r="BI79" s="6">
        <v>262</v>
      </c>
      <c r="BJ79" s="6">
        <v>119</v>
      </c>
      <c r="BK79" s="6"/>
      <c r="BL79" s="6"/>
      <c r="BM79" s="6"/>
      <c r="BN79" s="6"/>
      <c r="BO79" s="6"/>
      <c r="BP79" s="6"/>
      <c r="BQ79" s="6">
        <v>309</v>
      </c>
      <c r="BR79" s="2"/>
      <c r="CB79" s="10">
        <v>64.484981076527802</v>
      </c>
    </row>
    <row r="80" spans="3:80" x14ac:dyDescent="0.35">
      <c r="C80" s="1" t="s">
        <v>76</v>
      </c>
      <c r="D80" s="16">
        <v>91521</v>
      </c>
      <c r="E80" s="16">
        <v>92392</v>
      </c>
      <c r="F80" s="16">
        <v>97448</v>
      </c>
      <c r="G80" s="17">
        <v>3</v>
      </c>
      <c r="H80" s="6"/>
      <c r="I80" s="6">
        <v>1719</v>
      </c>
      <c r="J80" s="6">
        <v>802</v>
      </c>
      <c r="K80" s="6">
        <v>627</v>
      </c>
      <c r="L80" s="6">
        <v>150</v>
      </c>
      <c r="M80" s="6">
        <v>66</v>
      </c>
      <c r="N80" s="6">
        <v>36</v>
      </c>
      <c r="O80" s="6">
        <v>22</v>
      </c>
      <c r="P80" s="6">
        <v>29</v>
      </c>
      <c r="Q80" s="6">
        <v>81</v>
      </c>
      <c r="R80" s="6">
        <v>103</v>
      </c>
      <c r="S80" s="6">
        <v>108</v>
      </c>
      <c r="T80" s="6">
        <v>10</v>
      </c>
      <c r="U80" s="6">
        <v>281</v>
      </c>
      <c r="V80" s="6">
        <v>86</v>
      </c>
      <c r="W80" s="6">
        <v>641</v>
      </c>
      <c r="X80" s="6">
        <v>13</v>
      </c>
      <c r="Y80" s="6">
        <v>17</v>
      </c>
      <c r="Z80" s="6">
        <v>45</v>
      </c>
      <c r="AA80" s="6">
        <v>52</v>
      </c>
      <c r="AB80" s="6">
        <v>200</v>
      </c>
      <c r="AC80" s="6">
        <v>12</v>
      </c>
      <c r="AD80" s="6"/>
      <c r="AE80" s="6"/>
      <c r="AF80" s="6">
        <v>1359</v>
      </c>
      <c r="AG80" s="6">
        <v>780</v>
      </c>
      <c r="AH80" s="6">
        <v>196</v>
      </c>
      <c r="AI80" s="6">
        <v>50</v>
      </c>
      <c r="AJ80" s="6">
        <v>23</v>
      </c>
      <c r="AK80" s="6">
        <v>16</v>
      </c>
      <c r="AL80" s="6">
        <v>43</v>
      </c>
      <c r="AM80" s="6">
        <v>93</v>
      </c>
      <c r="AN80" s="6">
        <v>93</v>
      </c>
      <c r="AO80" s="6">
        <v>8</v>
      </c>
      <c r="AP80" s="6">
        <v>13</v>
      </c>
      <c r="AQ80" s="6">
        <v>447</v>
      </c>
      <c r="AR80" s="6">
        <v>14</v>
      </c>
      <c r="AS80" s="6">
        <v>150</v>
      </c>
      <c r="AT80" s="6">
        <v>43</v>
      </c>
      <c r="AU80" s="6">
        <v>34</v>
      </c>
      <c r="AV80" s="6">
        <v>308</v>
      </c>
      <c r="AW80" s="6">
        <v>0</v>
      </c>
      <c r="AX80" s="6"/>
      <c r="AY80" s="3" t="s">
        <v>76</v>
      </c>
      <c r="AZ80" s="6">
        <v>30</v>
      </c>
      <c r="BA80" s="6"/>
      <c r="BB80" s="6"/>
      <c r="BC80" s="6"/>
      <c r="BD80" s="6"/>
      <c r="BE80" s="6"/>
      <c r="BF80" s="6"/>
      <c r="BG80" s="6"/>
      <c r="BH80" s="6"/>
      <c r="BI80" s="6">
        <v>192</v>
      </c>
      <c r="BJ80" s="6">
        <v>1193</v>
      </c>
      <c r="BK80" s="6"/>
      <c r="BL80" s="6"/>
      <c r="BM80" s="6"/>
      <c r="BN80" s="6"/>
      <c r="BO80" s="6"/>
      <c r="BP80" s="6"/>
      <c r="BQ80" s="6">
        <v>152</v>
      </c>
      <c r="BR80" s="2"/>
      <c r="CB80" s="10">
        <v>86.298242356051247</v>
      </c>
    </row>
    <row r="81" spans="3:80" x14ac:dyDescent="0.35">
      <c r="C81" s="1" t="s">
        <v>77</v>
      </c>
      <c r="D81" s="16">
        <v>157421</v>
      </c>
      <c r="E81" s="16">
        <v>157467</v>
      </c>
      <c r="F81" s="16">
        <v>158694</v>
      </c>
      <c r="G81" s="17">
        <v>2</v>
      </c>
      <c r="H81" s="6"/>
      <c r="I81" s="6">
        <v>1220</v>
      </c>
      <c r="J81" s="6">
        <v>630</v>
      </c>
      <c r="K81" s="6">
        <v>515</v>
      </c>
      <c r="L81" s="6">
        <v>74</v>
      </c>
      <c r="M81" s="6">
        <v>38</v>
      </c>
      <c r="N81" s="6">
        <v>48</v>
      </c>
      <c r="O81" s="6">
        <v>41</v>
      </c>
      <c r="P81" s="6">
        <v>45</v>
      </c>
      <c r="Q81" s="6">
        <v>69</v>
      </c>
      <c r="R81" s="6">
        <v>90</v>
      </c>
      <c r="S81" s="6">
        <v>50</v>
      </c>
      <c r="T81" s="6">
        <v>7</v>
      </c>
      <c r="U81" s="6">
        <v>27</v>
      </c>
      <c r="V81" s="6">
        <v>10</v>
      </c>
      <c r="W81" s="6">
        <v>251</v>
      </c>
      <c r="X81" s="6">
        <v>12</v>
      </c>
      <c r="Y81" s="6">
        <v>26</v>
      </c>
      <c r="Z81" s="6">
        <v>25</v>
      </c>
      <c r="AA81" s="6">
        <v>27</v>
      </c>
      <c r="AB81" s="6">
        <v>220</v>
      </c>
      <c r="AC81" s="6">
        <v>6</v>
      </c>
      <c r="AD81" s="6"/>
      <c r="AE81" s="6"/>
      <c r="AF81" s="6">
        <v>1268</v>
      </c>
      <c r="AG81" s="6">
        <v>794</v>
      </c>
      <c r="AH81" s="6">
        <v>156</v>
      </c>
      <c r="AI81" s="6">
        <v>39</v>
      </c>
      <c r="AJ81" s="6">
        <v>17</v>
      </c>
      <c r="AK81" s="6">
        <v>18</v>
      </c>
      <c r="AL81" s="6">
        <v>17</v>
      </c>
      <c r="AM81" s="6">
        <v>223</v>
      </c>
      <c r="AN81" s="6">
        <v>42</v>
      </c>
      <c r="AO81" s="6">
        <v>9</v>
      </c>
      <c r="AP81" s="6">
        <v>2</v>
      </c>
      <c r="AQ81" s="6">
        <v>441</v>
      </c>
      <c r="AR81" s="6">
        <v>10</v>
      </c>
      <c r="AS81" s="6">
        <v>69</v>
      </c>
      <c r="AT81" s="6">
        <v>83</v>
      </c>
      <c r="AU81" s="6">
        <v>32</v>
      </c>
      <c r="AV81" s="6">
        <v>241</v>
      </c>
      <c r="AW81" s="6">
        <v>2</v>
      </c>
      <c r="AX81" s="6"/>
      <c r="AY81" s="3" t="s">
        <v>77</v>
      </c>
      <c r="AZ81" s="6">
        <v>42</v>
      </c>
      <c r="BA81" s="6"/>
      <c r="BB81" s="6"/>
      <c r="BC81" s="6"/>
      <c r="BD81" s="6"/>
      <c r="BE81" s="6"/>
      <c r="BF81" s="6"/>
      <c r="BG81" s="6"/>
      <c r="BH81" s="6"/>
      <c r="BI81" s="6">
        <v>98</v>
      </c>
      <c r="BJ81" s="6">
        <v>469</v>
      </c>
      <c r="BK81" s="6"/>
      <c r="BL81" s="6"/>
      <c r="BM81" s="6"/>
      <c r="BN81" s="6"/>
      <c r="BO81" s="6"/>
      <c r="BP81" s="6"/>
      <c r="BQ81" s="6">
        <v>196</v>
      </c>
      <c r="BR81" s="2"/>
      <c r="CB81" s="10">
        <v>122.60273537501826</v>
      </c>
    </row>
    <row r="82" spans="3:80" x14ac:dyDescent="0.35">
      <c r="C82" s="1" t="s">
        <v>78</v>
      </c>
      <c r="D82" s="16">
        <v>6510</v>
      </c>
      <c r="E82" s="16">
        <v>6437</v>
      </c>
      <c r="F82" s="16">
        <v>6389</v>
      </c>
      <c r="G82" s="17">
        <v>1</v>
      </c>
      <c r="H82" s="6"/>
      <c r="I82" s="6">
        <v>48</v>
      </c>
      <c r="J82" s="6">
        <v>35</v>
      </c>
      <c r="K82" s="6">
        <v>25</v>
      </c>
      <c r="L82" s="6">
        <v>2</v>
      </c>
      <c r="M82" s="6">
        <v>2</v>
      </c>
      <c r="N82" s="6">
        <v>2</v>
      </c>
      <c r="O82" s="6">
        <v>2</v>
      </c>
      <c r="P82" s="6">
        <v>2</v>
      </c>
      <c r="Q82" s="6">
        <v>7</v>
      </c>
      <c r="R82" s="6">
        <v>5</v>
      </c>
      <c r="S82" s="6">
        <v>0</v>
      </c>
      <c r="T82" s="6">
        <v>0</v>
      </c>
      <c r="U82" s="6">
        <v>0</v>
      </c>
      <c r="V82" s="6">
        <v>0</v>
      </c>
      <c r="W82" s="6">
        <v>6</v>
      </c>
      <c r="X82" s="6">
        <v>0</v>
      </c>
      <c r="Y82" s="6">
        <v>0</v>
      </c>
      <c r="Z82" s="6">
        <v>2</v>
      </c>
      <c r="AA82" s="6">
        <v>0</v>
      </c>
      <c r="AB82" s="6">
        <v>12</v>
      </c>
      <c r="AC82" s="6">
        <v>2</v>
      </c>
      <c r="AD82" s="6"/>
      <c r="AE82" s="6"/>
      <c r="AF82" s="6">
        <v>78</v>
      </c>
      <c r="AG82" s="6">
        <v>64</v>
      </c>
      <c r="AH82" s="6">
        <v>6</v>
      </c>
      <c r="AI82" s="6">
        <v>5</v>
      </c>
      <c r="AJ82" s="6">
        <v>5</v>
      </c>
      <c r="AK82" s="6">
        <v>2</v>
      </c>
      <c r="AL82" s="6">
        <v>2</v>
      </c>
      <c r="AM82" s="6">
        <v>5</v>
      </c>
      <c r="AN82" s="6">
        <v>2</v>
      </c>
      <c r="AO82" s="6">
        <v>0</v>
      </c>
      <c r="AP82" s="6">
        <v>0</v>
      </c>
      <c r="AQ82" s="6">
        <v>14</v>
      </c>
      <c r="AR82" s="6">
        <v>2</v>
      </c>
      <c r="AS82" s="6">
        <v>5</v>
      </c>
      <c r="AT82" s="6">
        <v>0</v>
      </c>
      <c r="AU82" s="6">
        <v>0</v>
      </c>
      <c r="AV82" s="6">
        <v>9</v>
      </c>
      <c r="AW82" s="6">
        <v>0</v>
      </c>
      <c r="AX82" s="6"/>
      <c r="AY82" s="3" t="s">
        <v>78</v>
      </c>
      <c r="AZ82" s="6">
        <v>2</v>
      </c>
      <c r="BA82" s="6"/>
      <c r="BB82" s="6"/>
      <c r="BC82" s="6"/>
      <c r="BD82" s="6"/>
      <c r="BE82" s="6"/>
      <c r="BF82" s="6"/>
      <c r="BG82" s="6"/>
      <c r="BH82" s="6"/>
      <c r="BI82" s="6">
        <v>19</v>
      </c>
      <c r="BJ82" s="6">
        <v>38</v>
      </c>
      <c r="BK82" s="6"/>
      <c r="BL82" s="6"/>
      <c r="BM82" s="6"/>
      <c r="BN82" s="6"/>
      <c r="BO82" s="6"/>
      <c r="BP82" s="6"/>
      <c r="BQ82" s="6">
        <v>19</v>
      </c>
      <c r="BR82" s="2"/>
      <c r="CB82" s="10">
        <v>245.73798187682385</v>
      </c>
    </row>
    <row r="83" spans="3:80" x14ac:dyDescent="0.35">
      <c r="C83" s="1" t="s">
        <v>117</v>
      </c>
      <c r="D83" s="16">
        <f>SUM(D7,D10,D12:D13,D16:D17,D21,D23,D25,D29,D34,D36,D38:D39,D43,D45:D48,D52:D53,D55:D56,D60,D62,D67,D76:D77,D79:D81)</f>
        <v>4890099</v>
      </c>
      <c r="E83" s="16">
        <f t="shared" ref="E83:F83" si="0">SUM(E7,E10,E12:E13,E16:E17,E21,E23,E25,E29,E34,E36,E38:E39,E43,E45:E48,E52:E53,E55:E56,E60,E62,E67,E76:E77,E79:E81)</f>
        <v>4951622</v>
      </c>
      <c r="F83" s="16">
        <f t="shared" si="0"/>
        <v>5116356</v>
      </c>
      <c r="G83" s="18"/>
      <c r="H83" s="6"/>
      <c r="I83" s="6">
        <f t="shared" ref="I83:AC83" si="1">SUM(I7,I10,I12:I13,I16:I17,I21,I23,I25,I29,I34,I36,I38:I39,I43,I45:I48,I52:I53,I55:I56,I60,I62,I67,I76:I77,I79:I81)</f>
        <v>41679</v>
      </c>
      <c r="J83" s="6">
        <f t="shared" si="1"/>
        <v>19518</v>
      </c>
      <c r="K83" s="6">
        <f t="shared" si="1"/>
        <v>16018</v>
      </c>
      <c r="L83" s="6">
        <f t="shared" si="1"/>
        <v>3897</v>
      </c>
      <c r="M83" s="6">
        <f t="shared" si="1"/>
        <v>1882</v>
      </c>
      <c r="N83" s="6">
        <f t="shared" si="1"/>
        <v>1292</v>
      </c>
      <c r="O83" s="6">
        <f t="shared" si="1"/>
        <v>1035</v>
      </c>
      <c r="P83" s="6">
        <f t="shared" si="1"/>
        <v>1146</v>
      </c>
      <c r="Q83" s="6">
        <f t="shared" si="1"/>
        <v>2655</v>
      </c>
      <c r="R83" s="6">
        <f t="shared" si="1"/>
        <v>3126</v>
      </c>
      <c r="S83" s="6">
        <f t="shared" si="1"/>
        <v>3108</v>
      </c>
      <c r="T83" s="6">
        <f t="shared" si="1"/>
        <v>221</v>
      </c>
      <c r="U83" s="6">
        <f t="shared" si="1"/>
        <v>1967</v>
      </c>
      <c r="V83" s="6">
        <f t="shared" si="1"/>
        <v>703</v>
      </c>
      <c r="W83" s="6">
        <f t="shared" si="1"/>
        <v>11813</v>
      </c>
      <c r="X83" s="6">
        <f t="shared" si="1"/>
        <v>339</v>
      </c>
      <c r="Y83" s="6">
        <f t="shared" si="1"/>
        <v>898</v>
      </c>
      <c r="Z83" s="6">
        <f t="shared" si="1"/>
        <v>987</v>
      </c>
      <c r="AA83" s="6">
        <f t="shared" si="1"/>
        <v>1218</v>
      </c>
      <c r="AB83" s="6">
        <f t="shared" si="1"/>
        <v>7046</v>
      </c>
      <c r="AC83" s="6">
        <f t="shared" si="1"/>
        <v>291</v>
      </c>
      <c r="AD83" s="6"/>
      <c r="AE83" s="6"/>
      <c r="AF83" s="6">
        <f t="shared" ref="AF83:AW83" si="2">SUM(AF7,AF10,AF12:AF13,AF16:AF17,AF21,AF23,AF25,AF29,AF34,AF36,AF38:AF39,AF43,AF45:AF48,AF52:AF53,AF55:AF56,AF60,AF62,AF67,AF76:AF77,AF79:AF81)</f>
        <v>42574</v>
      </c>
      <c r="AG83" s="6">
        <f t="shared" si="2"/>
        <v>27893</v>
      </c>
      <c r="AH83" s="6">
        <f t="shared" si="2"/>
        <v>4808</v>
      </c>
      <c r="AI83" s="6">
        <f t="shared" si="2"/>
        <v>1613</v>
      </c>
      <c r="AJ83" s="6">
        <f t="shared" si="2"/>
        <v>836</v>
      </c>
      <c r="AK83" s="6">
        <f t="shared" si="2"/>
        <v>835</v>
      </c>
      <c r="AL83" s="6">
        <f t="shared" si="2"/>
        <v>1149</v>
      </c>
      <c r="AM83" s="6">
        <f t="shared" si="2"/>
        <v>4458</v>
      </c>
      <c r="AN83" s="6">
        <f t="shared" si="2"/>
        <v>1587</v>
      </c>
      <c r="AO83" s="6">
        <f t="shared" si="2"/>
        <v>245</v>
      </c>
      <c r="AP83" s="6">
        <f t="shared" si="2"/>
        <v>158</v>
      </c>
      <c r="AQ83" s="6">
        <f t="shared" si="2"/>
        <v>11857</v>
      </c>
      <c r="AR83" s="6">
        <f t="shared" si="2"/>
        <v>222</v>
      </c>
      <c r="AS83" s="6">
        <f t="shared" si="2"/>
        <v>3661</v>
      </c>
      <c r="AT83" s="6">
        <f t="shared" si="2"/>
        <v>2134</v>
      </c>
      <c r="AU83" s="6">
        <f t="shared" si="2"/>
        <v>1868</v>
      </c>
      <c r="AV83" s="6">
        <f t="shared" si="2"/>
        <v>9593</v>
      </c>
      <c r="AW83" s="6">
        <f t="shared" si="2"/>
        <v>53</v>
      </c>
      <c r="AX83" s="6"/>
      <c r="AY83" s="6"/>
      <c r="AZ83" s="6">
        <f>SUM(AZ7,AZ10,AZ12:AZ13,AZ16:AZ17,AZ21,AZ23,AZ25,AZ29,AZ34,AZ36,AZ38:AZ39,AZ43,AZ45:AZ48,AZ52:AZ53,AZ55:AZ56,AZ60,AZ62,AZ67,AZ76:AZ77,AZ79:AZ81)</f>
        <v>1228</v>
      </c>
      <c r="BA83" s="5"/>
      <c r="BB83" s="5"/>
      <c r="BC83" s="5"/>
      <c r="BD83" s="5"/>
      <c r="BE83" s="5"/>
      <c r="BF83" s="5"/>
      <c r="BG83" s="5"/>
      <c r="BH83" s="5"/>
      <c r="BI83" s="6">
        <f>SUM(BI7,BI10,BI12:BI13,BI16:BI17,BI21,BI23,BI25,BI29,BI34,BI36,BI38:BI39,BI43,BI45:BI48,BI52:BI53,BI55:BI56,BI60,BI62,BI67,BI76:BI77,BI79:BI81)</f>
        <v>4286</v>
      </c>
      <c r="BJ83" s="6">
        <f>SUM(BJ7,BJ10,BJ12:BJ13,BJ16:BJ17,BJ21,BJ23,BJ25,BJ29,BJ34,BJ36,BJ38:BJ39,BJ43,BJ45:BJ48,BJ52:BJ53,BJ55:BJ56,BJ60,BJ62,BJ67,BJ76:BJ77,BJ79:BJ81)</f>
        <v>18123</v>
      </c>
      <c r="BK83" s="6">
        <f>SUM(BK7,BK10,BK12:BK13,BK16:BK17,BK21,BK23,BK25,BK29,BK34,BK36,BK38:BK39,BK43,BK45:BK48,BK52:BK53,BK55:BK56,BK60,BK62,BK67,BK76:BK77,BK79:BK81)</f>
        <v>0</v>
      </c>
      <c r="BL83" s="5"/>
      <c r="BM83" s="5"/>
      <c r="BN83" s="5"/>
      <c r="BO83" s="5"/>
      <c r="BP83" s="5"/>
      <c r="BQ83" s="6">
        <f>SUM(BQ7,BQ10,BQ12:BQ13,BQ16:BQ17,BQ21,BQ23,BQ25,BQ29,BQ34,BQ36,BQ38:BQ39,BQ43,BQ45:BQ48,BQ52:BQ53,BQ55:BQ56,BQ60,BQ62,BQ67,BQ76:BQ77,BQ79:BQ81)</f>
        <v>5095</v>
      </c>
      <c r="BR83" s="2"/>
      <c r="CB83" s="10">
        <v>125.49616784836431</v>
      </c>
    </row>
    <row r="84" spans="3:80" x14ac:dyDescent="0.35">
      <c r="C84" s="1" t="s">
        <v>118</v>
      </c>
      <c r="D84" s="16">
        <f>SUM(D4:D82)</f>
        <v>6546876</v>
      </c>
      <c r="E84" s="16">
        <f>SUM(E4:E82)</f>
        <v>6629670</v>
      </c>
      <c r="F84" s="16">
        <f>SUM(F4:F82)</f>
        <v>6814488</v>
      </c>
      <c r="G84" s="18"/>
      <c r="H84" s="6"/>
      <c r="I84" s="6">
        <f t="shared" ref="I84:AC84" si="3">SUM(I4:I82)</f>
        <v>59561</v>
      </c>
      <c r="J84" s="6">
        <f t="shared" si="3"/>
        <v>28237</v>
      </c>
      <c r="K84" s="6">
        <f t="shared" si="3"/>
        <v>23104</v>
      </c>
      <c r="L84" s="6">
        <f t="shared" si="3"/>
        <v>5265</v>
      </c>
      <c r="M84" s="6">
        <f t="shared" si="3"/>
        <v>2506</v>
      </c>
      <c r="N84" s="6">
        <f t="shared" si="3"/>
        <v>1965</v>
      </c>
      <c r="O84" s="6">
        <f t="shared" si="3"/>
        <v>1624</v>
      </c>
      <c r="P84" s="6">
        <f t="shared" si="3"/>
        <v>1767</v>
      </c>
      <c r="Q84" s="6">
        <f t="shared" si="3"/>
        <v>3625</v>
      </c>
      <c r="R84" s="6">
        <f t="shared" si="3"/>
        <v>4827</v>
      </c>
      <c r="S84" s="6">
        <f t="shared" si="3"/>
        <v>3839</v>
      </c>
      <c r="T84" s="6">
        <f t="shared" si="3"/>
        <v>331</v>
      </c>
      <c r="U84" s="6">
        <f t="shared" si="3"/>
        <v>2273</v>
      </c>
      <c r="V84" s="6">
        <f t="shared" si="3"/>
        <v>826</v>
      </c>
      <c r="W84" s="6">
        <f t="shared" si="3"/>
        <v>15901</v>
      </c>
      <c r="X84" s="6">
        <f t="shared" si="3"/>
        <v>479</v>
      </c>
      <c r="Y84" s="6">
        <f t="shared" si="3"/>
        <v>1390</v>
      </c>
      <c r="Z84" s="6">
        <f t="shared" si="3"/>
        <v>1400</v>
      </c>
      <c r="AA84" s="6">
        <f t="shared" si="3"/>
        <v>1565</v>
      </c>
      <c r="AB84" s="6">
        <f t="shared" si="3"/>
        <v>10408</v>
      </c>
      <c r="AC84" s="6">
        <f t="shared" si="3"/>
        <v>398</v>
      </c>
      <c r="AD84" s="6"/>
      <c r="AE84" s="6"/>
      <c r="AF84" s="6">
        <f t="shared" ref="AF84:AW84" si="4">SUM(AF4:AF82)</f>
        <v>56346</v>
      </c>
      <c r="AG84" s="6">
        <f t="shared" si="4"/>
        <v>36714</v>
      </c>
      <c r="AH84" s="6">
        <f t="shared" si="4"/>
        <v>6105</v>
      </c>
      <c r="AI84" s="6">
        <f t="shared" si="4"/>
        <v>2274</v>
      </c>
      <c r="AJ84" s="6">
        <f t="shared" si="4"/>
        <v>1227</v>
      </c>
      <c r="AK84" s="6">
        <f t="shared" si="4"/>
        <v>1199</v>
      </c>
      <c r="AL84" s="6">
        <f t="shared" si="4"/>
        <v>1501</v>
      </c>
      <c r="AM84" s="6">
        <f t="shared" si="4"/>
        <v>6308</v>
      </c>
      <c r="AN84" s="6">
        <f t="shared" si="4"/>
        <v>1848</v>
      </c>
      <c r="AO84" s="6">
        <f t="shared" si="4"/>
        <v>317</v>
      </c>
      <c r="AP84" s="6">
        <f t="shared" si="4"/>
        <v>196</v>
      </c>
      <c r="AQ84" s="6">
        <f t="shared" si="4"/>
        <v>15971</v>
      </c>
      <c r="AR84" s="6">
        <f t="shared" si="4"/>
        <v>292</v>
      </c>
      <c r="AS84" s="6">
        <f t="shared" si="4"/>
        <v>4602</v>
      </c>
      <c r="AT84" s="6">
        <f t="shared" si="4"/>
        <v>2662</v>
      </c>
      <c r="AU84" s="6">
        <f t="shared" si="4"/>
        <v>2302</v>
      </c>
      <c r="AV84" s="6">
        <f t="shared" si="4"/>
        <v>12582</v>
      </c>
      <c r="AW84" s="6">
        <f t="shared" si="4"/>
        <v>81</v>
      </c>
      <c r="AX84" s="6"/>
      <c r="AY84" s="6"/>
      <c r="AZ84" s="6">
        <f>SUM(AZ4:AZ82)</f>
        <v>1850</v>
      </c>
      <c r="BA84" s="5"/>
      <c r="BB84" s="5"/>
      <c r="BC84" s="5"/>
      <c r="BD84" s="5"/>
      <c r="BE84" s="5"/>
      <c r="BF84" s="5"/>
      <c r="BG84" s="5"/>
      <c r="BH84" s="5"/>
      <c r="BI84" s="6">
        <f>SUM(BI4:BI82)</f>
        <v>6613</v>
      </c>
      <c r="BJ84" s="6">
        <f>SUM(BJ4:BJ82)</f>
        <v>25879</v>
      </c>
      <c r="BK84" s="6">
        <f>SUM(BK4:BK82)</f>
        <v>0</v>
      </c>
      <c r="BL84" s="5"/>
      <c r="BM84" s="5"/>
      <c r="BN84" s="5"/>
      <c r="BO84" s="5"/>
      <c r="BP84" s="5"/>
      <c r="BQ84" s="6">
        <f>SUM(BQ4:BQ82)</f>
        <v>8877</v>
      </c>
      <c r="CB84" s="10">
        <v>141.54371389810504</v>
      </c>
    </row>
    <row r="87" spans="3:80" x14ac:dyDescent="0.35">
      <c r="G87" s="15">
        <v>1</v>
      </c>
      <c r="H87" s="41">
        <v>2</v>
      </c>
      <c r="I87" s="41">
        <v>3</v>
      </c>
      <c r="J87" s="15">
        <v>4</v>
      </c>
      <c r="K87" s="41">
        <v>5</v>
      </c>
      <c r="L87" s="41">
        <v>6</v>
      </c>
      <c r="M87" s="15">
        <v>7</v>
      </c>
      <c r="N87" s="41">
        <v>8</v>
      </c>
      <c r="O87" s="41">
        <v>9</v>
      </c>
      <c r="P87" s="15">
        <v>10</v>
      </c>
      <c r="Q87" s="41">
        <v>11</v>
      </c>
      <c r="R87" s="41">
        <v>12</v>
      </c>
      <c r="S87" s="15">
        <v>13</v>
      </c>
      <c r="T87" s="41">
        <v>14</v>
      </c>
      <c r="U87" s="41">
        <v>15</v>
      </c>
      <c r="V87" s="15">
        <v>16</v>
      </c>
      <c r="W87" s="41">
        <v>17</v>
      </c>
      <c r="X87" s="41">
        <v>18</v>
      </c>
      <c r="Y87" s="15">
        <v>19</v>
      </c>
      <c r="Z87" s="41">
        <v>20</v>
      </c>
      <c r="AA87" s="41">
        <v>21</v>
      </c>
      <c r="AB87" s="15">
        <v>22</v>
      </c>
      <c r="AC87" s="41">
        <v>23</v>
      </c>
      <c r="AD87" s="41">
        <v>24</v>
      </c>
      <c r="AE87" s="15">
        <v>25</v>
      </c>
      <c r="AF87" s="41">
        <v>26</v>
      </c>
      <c r="AG87" s="41">
        <v>27</v>
      </c>
      <c r="AH87" s="15">
        <v>28</v>
      </c>
      <c r="AI87" s="41">
        <v>29</v>
      </c>
      <c r="AJ87" s="41">
        <v>30</v>
      </c>
      <c r="AK87" s="15">
        <v>31</v>
      </c>
      <c r="AL87" s="41">
        <v>32</v>
      </c>
      <c r="AM87" s="41">
        <v>33</v>
      </c>
      <c r="AN87" s="15">
        <v>34</v>
      </c>
      <c r="AO87" s="41">
        <v>35</v>
      </c>
      <c r="AP87" s="41">
        <v>36</v>
      </c>
      <c r="AQ87" s="15">
        <v>37</v>
      </c>
      <c r="AR87" s="41">
        <v>38</v>
      </c>
      <c r="AS87" s="41">
        <v>39</v>
      </c>
      <c r="AT87" s="15">
        <v>40</v>
      </c>
      <c r="AU87" s="41">
        <v>41</v>
      </c>
      <c r="AV87" s="41">
        <v>42</v>
      </c>
      <c r="AW87" s="15">
        <v>43</v>
      </c>
      <c r="AX87" s="41">
        <v>44</v>
      </c>
      <c r="AY87" s="41">
        <v>45</v>
      </c>
      <c r="AZ87" s="15">
        <v>46</v>
      </c>
      <c r="BA87" s="41">
        <v>47</v>
      </c>
      <c r="BB87" s="41">
        <v>48</v>
      </c>
      <c r="BC87" s="15">
        <v>49</v>
      </c>
      <c r="BD87" s="41">
        <v>50</v>
      </c>
      <c r="BE87" s="41">
        <v>51</v>
      </c>
      <c r="BF87" s="15">
        <v>52</v>
      </c>
      <c r="BG87" s="41">
        <v>53</v>
      </c>
      <c r="BH87" s="41">
        <v>54</v>
      </c>
      <c r="BI87" s="15">
        <v>55</v>
      </c>
      <c r="BJ87" s="41">
        <v>56</v>
      </c>
      <c r="BK87" s="41">
        <v>57</v>
      </c>
      <c r="BL87" s="15">
        <v>58</v>
      </c>
      <c r="BM87" s="41">
        <v>59</v>
      </c>
      <c r="BN87" s="41">
        <v>60</v>
      </c>
      <c r="BO87" s="15">
        <v>61</v>
      </c>
      <c r="BP87" s="41">
        <v>62</v>
      </c>
      <c r="BQ87" s="41">
        <v>63</v>
      </c>
      <c r="BR87" s="15">
        <v>64</v>
      </c>
      <c r="BS87" s="41">
        <v>65</v>
      </c>
      <c r="BT87" s="41">
        <v>66</v>
      </c>
      <c r="BU87" s="15">
        <v>67</v>
      </c>
      <c r="BV87" s="41">
        <v>68</v>
      </c>
      <c r="BW87" s="41">
        <v>69</v>
      </c>
      <c r="BX87" s="15">
        <v>70</v>
      </c>
      <c r="BY87" s="41">
        <v>71</v>
      </c>
      <c r="BZ87" s="41">
        <v>72</v>
      </c>
      <c r="CA87" s="15">
        <v>73</v>
      </c>
      <c r="CB87" s="41">
        <v>74</v>
      </c>
    </row>
    <row r="88" spans="3:80" s="12" customFormat="1" ht="13" x14ac:dyDescent="0.3">
      <c r="C88" s="13"/>
      <c r="D88" s="13"/>
      <c r="E88" s="13"/>
      <c r="F88" s="13"/>
      <c r="G88" s="13"/>
      <c r="I88" s="11" t="s">
        <v>119</v>
      </c>
      <c r="AF88" s="11" t="s">
        <v>120</v>
      </c>
      <c r="AZ88" s="11" t="s">
        <v>121</v>
      </c>
      <c r="BI88" s="11" t="s">
        <v>123</v>
      </c>
      <c r="BQ88" s="11" t="s">
        <v>124</v>
      </c>
      <c r="CB88" s="11" t="s">
        <v>122</v>
      </c>
    </row>
    <row r="89" spans="3:80" x14ac:dyDescent="0.35">
      <c r="C89" s="1" t="s">
        <v>0</v>
      </c>
      <c r="D89" s="18"/>
      <c r="E89" s="18"/>
      <c r="F89" s="18"/>
      <c r="G89" s="18">
        <v>1</v>
      </c>
      <c r="H89" s="1" t="s">
        <v>0</v>
      </c>
      <c r="I89" s="8">
        <f>I4/$F4*100000</f>
        <v>531.02715824609322</v>
      </c>
      <c r="J89" s="8">
        <f t="shared" ref="J89:AC102" si="5">J4/$F4*100000</f>
        <v>318.61629494765589</v>
      </c>
      <c r="K89" s="8">
        <f t="shared" si="5"/>
        <v>265.51357912304661</v>
      </c>
      <c r="L89" s="8">
        <f t="shared" si="5"/>
        <v>0</v>
      </c>
      <c r="M89" s="8">
        <f t="shared" si="5"/>
        <v>0</v>
      </c>
      <c r="N89" s="8">
        <f t="shared" si="5"/>
        <v>15.172204521316946</v>
      </c>
      <c r="O89" s="8">
        <f>O4/$F4*100000</f>
        <v>15.172204521316946</v>
      </c>
      <c r="P89" s="8">
        <f t="shared" si="5"/>
        <v>15.172204521316946</v>
      </c>
      <c r="Q89" s="8">
        <f t="shared" si="5"/>
        <v>37.93051130329237</v>
      </c>
      <c r="R89" s="8">
        <f t="shared" si="5"/>
        <v>15.172204521316946</v>
      </c>
      <c r="S89" s="8">
        <f t="shared" si="5"/>
        <v>0</v>
      </c>
      <c r="T89" s="8">
        <f t="shared" si="5"/>
        <v>0</v>
      </c>
      <c r="U89" s="8">
        <f t="shared" si="5"/>
        <v>0</v>
      </c>
      <c r="V89" s="8">
        <f t="shared" si="5"/>
        <v>0</v>
      </c>
      <c r="W89" s="8">
        <f t="shared" si="5"/>
        <v>15.172204521316946</v>
      </c>
      <c r="X89" s="8">
        <f t="shared" si="5"/>
        <v>0</v>
      </c>
      <c r="Y89" s="8">
        <f t="shared" si="5"/>
        <v>0</v>
      </c>
      <c r="Z89" s="8">
        <f t="shared" si="5"/>
        <v>0</v>
      </c>
      <c r="AA89" s="8">
        <f t="shared" si="5"/>
        <v>15.172204521316946</v>
      </c>
      <c r="AB89" s="8">
        <f t="shared" si="5"/>
        <v>91.033227127901682</v>
      </c>
      <c r="AC89" s="8">
        <f t="shared" si="5"/>
        <v>0</v>
      </c>
      <c r="AD89" s="6"/>
      <c r="AE89" s="6"/>
      <c r="AF89" s="8">
        <f>AF4/$E4*100000</f>
        <v>409.37002501705706</v>
      </c>
      <c r="AG89" s="8">
        <f t="shared" ref="AG89:AW104" si="6">AG4/$E4*100000</f>
        <v>295.65612917898562</v>
      </c>
      <c r="AH89" s="8">
        <f t="shared" si="6"/>
        <v>0</v>
      </c>
      <c r="AI89" s="8">
        <f t="shared" si="6"/>
        <v>15.161852778409521</v>
      </c>
      <c r="AJ89" s="8">
        <f t="shared" si="6"/>
        <v>15.161852778409521</v>
      </c>
      <c r="AK89" s="8">
        <f t="shared" si="6"/>
        <v>15.161852778409521</v>
      </c>
      <c r="AL89" s="8">
        <f t="shared" si="6"/>
        <v>15.161852778409521</v>
      </c>
      <c r="AM89" s="8">
        <f t="shared" si="6"/>
        <v>37.904631946023805</v>
      </c>
      <c r="AN89" s="8">
        <f t="shared" si="6"/>
        <v>0</v>
      </c>
      <c r="AO89" s="8">
        <f t="shared" si="6"/>
        <v>0</v>
      </c>
      <c r="AP89" s="8">
        <f t="shared" si="6"/>
        <v>0</v>
      </c>
      <c r="AQ89" s="8">
        <f t="shared" si="6"/>
        <v>60.647411113638086</v>
      </c>
      <c r="AR89" s="8">
        <f t="shared" si="6"/>
        <v>0</v>
      </c>
      <c r="AS89" s="8">
        <f t="shared" si="6"/>
        <v>45.485558335228561</v>
      </c>
      <c r="AT89" s="8">
        <f t="shared" si="6"/>
        <v>15.161852778409521</v>
      </c>
      <c r="AU89" s="8">
        <f t="shared" si="6"/>
        <v>15.161852778409521</v>
      </c>
      <c r="AV89" s="8">
        <f t="shared" si="6"/>
        <v>83.390190281252373</v>
      </c>
      <c r="AW89" s="8">
        <f t="shared" si="6"/>
        <v>0</v>
      </c>
      <c r="AX89" s="6"/>
      <c r="AY89" s="6"/>
      <c r="AZ89" s="8">
        <f t="shared" ref="AZ89:AZ153" si="7">AZ4/$D4*100000</f>
        <v>53.167248974631626</v>
      </c>
      <c r="BA89" s="5"/>
      <c r="BB89" s="5"/>
      <c r="BC89" s="5"/>
      <c r="BD89" s="5"/>
      <c r="BE89" s="5"/>
      <c r="BF89" s="5"/>
      <c r="BG89" s="5"/>
      <c r="BH89" s="5"/>
      <c r="BI89" s="8">
        <f t="shared" ref="BI89:BJ89" si="8">BI4/$D4*100000</f>
        <v>159.50174692389487</v>
      </c>
      <c r="BJ89" s="8">
        <f t="shared" si="8"/>
        <v>296.21753000151909</v>
      </c>
      <c r="BK89" s="5"/>
      <c r="BL89" s="5"/>
      <c r="BM89" s="5"/>
      <c r="BN89" s="5"/>
      <c r="BO89" s="5"/>
      <c r="BP89" s="5"/>
      <c r="BQ89" s="8">
        <f t="shared" ref="BQ89:BQ152" si="9">BQ4/$D4*100000</f>
        <v>220.26431718061676</v>
      </c>
      <c r="BR89" s="5"/>
      <c r="CB89" s="10">
        <v>205.22955305564</v>
      </c>
    </row>
    <row r="90" spans="3:80" x14ac:dyDescent="0.35">
      <c r="C90" s="1" t="s">
        <v>1</v>
      </c>
      <c r="D90" s="18"/>
      <c r="E90" s="18"/>
      <c r="F90" s="18"/>
      <c r="G90" s="18">
        <v>2</v>
      </c>
      <c r="H90" s="1" t="s">
        <v>1</v>
      </c>
      <c r="I90" s="8">
        <f t="shared" ref="I90:X153" si="10">I5/$F5*100000</f>
        <v>1078.4901138406231</v>
      </c>
      <c r="J90" s="8">
        <f t="shared" si="10"/>
        <v>376.61559530942395</v>
      </c>
      <c r="K90" s="8">
        <f t="shared" si="10"/>
        <v>342.37781391765816</v>
      </c>
      <c r="L90" s="8">
        <f t="shared" si="10"/>
        <v>111.27278952323888</v>
      </c>
      <c r="M90" s="8">
        <f t="shared" si="10"/>
        <v>77.035008131473077</v>
      </c>
      <c r="N90" s="8">
        <f t="shared" si="10"/>
        <v>68.475562783531629</v>
      </c>
      <c r="O90" s="8">
        <f t="shared" si="10"/>
        <v>17.118890695882907</v>
      </c>
      <c r="P90" s="8">
        <f t="shared" si="10"/>
        <v>0</v>
      </c>
      <c r="Q90" s="8">
        <f t="shared" si="10"/>
        <v>17.118890695882907</v>
      </c>
      <c r="R90" s="8">
        <f t="shared" si="10"/>
        <v>171.18890695882908</v>
      </c>
      <c r="S90" s="8">
        <f t="shared" si="10"/>
        <v>0</v>
      </c>
      <c r="T90" s="8">
        <f t="shared" si="10"/>
        <v>0</v>
      </c>
      <c r="U90" s="8">
        <f t="shared" si="10"/>
        <v>17.118890695882907</v>
      </c>
      <c r="V90" s="8">
        <f t="shared" si="10"/>
        <v>0</v>
      </c>
      <c r="W90" s="8">
        <f t="shared" si="10"/>
        <v>325.25892322177521</v>
      </c>
      <c r="X90" s="8">
        <f t="shared" si="10"/>
        <v>17.118890695882907</v>
      </c>
      <c r="Y90" s="8">
        <f t="shared" si="5"/>
        <v>17.118890695882907</v>
      </c>
      <c r="Z90" s="8">
        <f t="shared" si="5"/>
        <v>42.79722673970727</v>
      </c>
      <c r="AA90" s="8">
        <f t="shared" si="5"/>
        <v>17.118890695882907</v>
      </c>
      <c r="AB90" s="8">
        <f t="shared" si="5"/>
        <v>188.30779765471198</v>
      </c>
      <c r="AC90" s="8">
        <f t="shared" si="5"/>
        <v>17.118890695882907</v>
      </c>
      <c r="AD90" s="6"/>
      <c r="AE90" s="6"/>
      <c r="AF90" s="8">
        <f t="shared" ref="AF90:AU153" si="11">AF5/$E5*100000</f>
        <v>824.97023303282867</v>
      </c>
      <c r="AG90" s="8">
        <f t="shared" si="11"/>
        <v>552.8151046096275</v>
      </c>
      <c r="AH90" s="8">
        <f t="shared" si="11"/>
        <v>59.533934342575265</v>
      </c>
      <c r="AI90" s="8">
        <f t="shared" si="11"/>
        <v>68.038782105800308</v>
      </c>
      <c r="AJ90" s="8">
        <f t="shared" si="11"/>
        <v>42.524238816125191</v>
      </c>
      <c r="AK90" s="8">
        <f t="shared" si="11"/>
        <v>42.524238816125191</v>
      </c>
      <c r="AL90" s="8">
        <f t="shared" si="11"/>
        <v>42.524238816125191</v>
      </c>
      <c r="AM90" s="8">
        <f t="shared" si="11"/>
        <v>102.05817315870046</v>
      </c>
      <c r="AN90" s="8">
        <f t="shared" si="11"/>
        <v>17.009695526450077</v>
      </c>
      <c r="AO90" s="8">
        <f t="shared" si="11"/>
        <v>0</v>
      </c>
      <c r="AP90" s="8">
        <f t="shared" si="11"/>
        <v>0</v>
      </c>
      <c r="AQ90" s="8">
        <f t="shared" si="11"/>
        <v>204.11634631740091</v>
      </c>
      <c r="AR90" s="8">
        <f t="shared" si="11"/>
        <v>0</v>
      </c>
      <c r="AS90" s="8">
        <f t="shared" si="11"/>
        <v>59.533934342575265</v>
      </c>
      <c r="AT90" s="8">
        <f t="shared" si="11"/>
        <v>42.524238816125191</v>
      </c>
      <c r="AU90" s="8">
        <f t="shared" si="11"/>
        <v>17.009695526450077</v>
      </c>
      <c r="AV90" s="8">
        <f t="shared" si="6"/>
        <v>187.10665079095085</v>
      </c>
      <c r="AW90" s="8">
        <f t="shared" si="6"/>
        <v>0</v>
      </c>
      <c r="AX90" s="6"/>
      <c r="AY90" s="6"/>
      <c r="AZ90" s="8">
        <f t="shared" si="7"/>
        <v>59.186606916377784</v>
      </c>
      <c r="BA90" s="5"/>
      <c r="BB90" s="5"/>
      <c r="BC90" s="5"/>
      <c r="BD90" s="5"/>
      <c r="BE90" s="5"/>
      <c r="BF90" s="5"/>
      <c r="BG90" s="5"/>
      <c r="BH90" s="5"/>
      <c r="BI90" s="8">
        <f t="shared" ref="BI90:BJ90" si="12">BI5/$D5*100000</f>
        <v>228.29119810602859</v>
      </c>
      <c r="BJ90" s="8">
        <f t="shared" si="12"/>
        <v>617.23175784222542</v>
      </c>
      <c r="BK90" s="5"/>
      <c r="BL90" s="5"/>
      <c r="BM90" s="5"/>
      <c r="BN90" s="5"/>
      <c r="BO90" s="5"/>
      <c r="BP90" s="5"/>
      <c r="BQ90" s="8">
        <f t="shared" si="9"/>
        <v>329.75395281981906</v>
      </c>
      <c r="BR90" s="5"/>
      <c r="CB90" s="10">
        <v>219.94755096861516</v>
      </c>
    </row>
    <row r="91" spans="3:80" x14ac:dyDescent="0.35">
      <c r="C91" s="1" t="s">
        <v>2</v>
      </c>
      <c r="D91" s="18"/>
      <c r="E91" s="18"/>
      <c r="F91" s="18"/>
      <c r="G91" s="18">
        <v>3</v>
      </c>
      <c r="H91" s="1" t="s">
        <v>2</v>
      </c>
      <c r="I91" s="8">
        <f t="shared" si="10"/>
        <v>1141.0481051660361</v>
      </c>
      <c r="J91" s="8">
        <f t="shared" si="5"/>
        <v>556.98045489558729</v>
      </c>
      <c r="K91" s="8">
        <f t="shared" si="5"/>
        <v>446.09224882974848</v>
      </c>
      <c r="L91" s="8">
        <f t="shared" si="5"/>
        <v>82.954535835513013</v>
      </c>
      <c r="M91" s="8">
        <f t="shared" si="5"/>
        <v>32.166044507647904</v>
      </c>
      <c r="N91" s="8">
        <f t="shared" si="5"/>
        <v>44.863167339614172</v>
      </c>
      <c r="O91" s="8">
        <f t="shared" si="5"/>
        <v>44.863167339614172</v>
      </c>
      <c r="P91" s="8">
        <f t="shared" si="5"/>
        <v>36.398418784969991</v>
      </c>
      <c r="Q91" s="8">
        <f t="shared" si="5"/>
        <v>66.871513581689058</v>
      </c>
      <c r="R91" s="8">
        <f t="shared" si="5"/>
        <v>120.19942947594743</v>
      </c>
      <c r="S91" s="8">
        <f t="shared" si="5"/>
        <v>56.713815316116033</v>
      </c>
      <c r="T91" s="8">
        <f t="shared" si="5"/>
        <v>5.9253239882509297</v>
      </c>
      <c r="U91" s="8">
        <f t="shared" si="5"/>
        <v>41.477267917756507</v>
      </c>
      <c r="V91" s="8">
        <f t="shared" si="5"/>
        <v>15.236547398359534</v>
      </c>
      <c r="W91" s="8">
        <f t="shared" si="5"/>
        <v>286.10850114697342</v>
      </c>
      <c r="X91" s="8">
        <f t="shared" si="5"/>
        <v>1.6929497109288367</v>
      </c>
      <c r="Y91" s="8">
        <f t="shared" si="5"/>
        <v>29.626619941254642</v>
      </c>
      <c r="Z91" s="8">
        <f t="shared" si="5"/>
        <v>36.398418784969991</v>
      </c>
      <c r="AA91" s="8">
        <f t="shared" si="5"/>
        <v>30.473094796719067</v>
      </c>
      <c r="AB91" s="8">
        <f t="shared" si="5"/>
        <v>236.16648467457273</v>
      </c>
      <c r="AC91" s="8">
        <f t="shared" si="5"/>
        <v>8.464748554644185</v>
      </c>
      <c r="AD91" s="6"/>
      <c r="AE91" s="6"/>
      <c r="AF91" s="8">
        <f t="shared" si="11"/>
        <v>802.51010680021716</v>
      </c>
      <c r="AG91" s="8">
        <f t="shared" si="6"/>
        <v>487.88476954771528</v>
      </c>
      <c r="AH91" s="8">
        <f t="shared" si="6"/>
        <v>79.302824732137481</v>
      </c>
      <c r="AI91" s="8">
        <f t="shared" si="6"/>
        <v>62.063080225151062</v>
      </c>
      <c r="AJ91" s="8">
        <f t="shared" si="6"/>
        <v>34.479489013972817</v>
      </c>
      <c r="AK91" s="8">
        <f t="shared" si="6"/>
        <v>31.893527337924851</v>
      </c>
      <c r="AL91" s="8">
        <f t="shared" si="6"/>
        <v>39.65141236606874</v>
      </c>
      <c r="AM91" s="8">
        <f t="shared" si="6"/>
        <v>106.0244287179664</v>
      </c>
      <c r="AN91" s="8">
        <f t="shared" si="6"/>
        <v>12.067821154890485</v>
      </c>
      <c r="AO91" s="8">
        <f t="shared" si="6"/>
        <v>0</v>
      </c>
      <c r="AP91" s="8">
        <f t="shared" si="6"/>
        <v>1.7239744506986407</v>
      </c>
      <c r="AQ91" s="8">
        <f t="shared" si="6"/>
        <v>217.22078078802872</v>
      </c>
      <c r="AR91" s="8">
        <f t="shared" si="6"/>
        <v>1.7239744506986407</v>
      </c>
      <c r="AS91" s="8">
        <f t="shared" si="6"/>
        <v>82.750773633534749</v>
      </c>
      <c r="AT91" s="8">
        <f t="shared" si="6"/>
        <v>29.307565661876893</v>
      </c>
      <c r="AU91" s="8">
        <f t="shared" si="6"/>
        <v>22.411667859082328</v>
      </c>
      <c r="AV91" s="8">
        <f t="shared" si="6"/>
        <v>224.97866581617262</v>
      </c>
      <c r="AW91" s="8">
        <f t="shared" si="6"/>
        <v>0</v>
      </c>
      <c r="AX91" s="6"/>
      <c r="AY91" s="6"/>
      <c r="AZ91" s="8">
        <f t="shared" si="7"/>
        <v>28.192839018889202</v>
      </c>
      <c r="BA91" s="5"/>
      <c r="BB91" s="5"/>
      <c r="BC91" s="5"/>
      <c r="BD91" s="5"/>
      <c r="BE91" s="5"/>
      <c r="BF91" s="5"/>
      <c r="BG91" s="5"/>
      <c r="BH91" s="5"/>
      <c r="BI91" s="8">
        <f t="shared" ref="BI91:BJ91" si="13">BI6/$D6*100000</f>
        <v>114.53340851423738</v>
      </c>
      <c r="BJ91" s="8">
        <f t="shared" si="13"/>
        <v>407.03411333521285</v>
      </c>
      <c r="BK91" s="5"/>
      <c r="BL91" s="5"/>
      <c r="BM91" s="5"/>
      <c r="BN91" s="5"/>
      <c r="BO91" s="5"/>
      <c r="BP91" s="5"/>
      <c r="BQ91" s="8">
        <f t="shared" si="9"/>
        <v>215.85142373837044</v>
      </c>
      <c r="BR91" s="5"/>
      <c r="CB91" s="10">
        <v>198.26932905659049</v>
      </c>
    </row>
    <row r="92" spans="3:80" x14ac:dyDescent="0.35">
      <c r="C92" s="1" t="s">
        <v>3</v>
      </c>
      <c r="D92" s="18"/>
      <c r="E92" s="18"/>
      <c r="F92" s="18"/>
      <c r="G92" s="18">
        <v>4</v>
      </c>
      <c r="H92" s="1" t="s">
        <v>3</v>
      </c>
      <c r="I92" s="8">
        <f t="shared" si="10"/>
        <v>836.40684557337079</v>
      </c>
      <c r="J92" s="8">
        <f t="shared" si="5"/>
        <v>391.96925973364603</v>
      </c>
      <c r="K92" s="8">
        <f t="shared" si="5"/>
        <v>308.63721238869772</v>
      </c>
      <c r="L92" s="8">
        <f t="shared" si="5"/>
        <v>62.499035508711287</v>
      </c>
      <c r="M92" s="8">
        <f t="shared" si="5"/>
        <v>35.493279424700233</v>
      </c>
      <c r="N92" s="8">
        <f t="shared" si="5"/>
        <v>44.752395796361164</v>
      </c>
      <c r="O92" s="8">
        <f t="shared" si="5"/>
        <v>27.00575608401105</v>
      </c>
      <c r="P92" s="8">
        <f t="shared" si="5"/>
        <v>47.838767920248145</v>
      </c>
      <c r="Q92" s="8">
        <f t="shared" si="5"/>
        <v>96.449128871468034</v>
      </c>
      <c r="R92" s="8">
        <f t="shared" si="5"/>
        <v>64.042221570654775</v>
      </c>
      <c r="S92" s="8">
        <f t="shared" si="5"/>
        <v>55.554698229965588</v>
      </c>
      <c r="T92" s="8">
        <f t="shared" si="5"/>
        <v>1.5431860619434883</v>
      </c>
      <c r="U92" s="8">
        <f t="shared" si="5"/>
        <v>21.604604867208838</v>
      </c>
      <c r="V92" s="8">
        <f t="shared" si="5"/>
        <v>8.4875233406891866</v>
      </c>
      <c r="W92" s="8">
        <f t="shared" si="5"/>
        <v>209.1017113933427</v>
      </c>
      <c r="X92" s="8">
        <f t="shared" si="5"/>
        <v>10.802302433604419</v>
      </c>
      <c r="Y92" s="8">
        <f t="shared" si="5"/>
        <v>35.493279424700233</v>
      </c>
      <c r="Z92" s="8">
        <f t="shared" si="5"/>
        <v>20.833011836237095</v>
      </c>
      <c r="AA92" s="8">
        <f t="shared" si="5"/>
        <v>16.975046681378373</v>
      </c>
      <c r="AB92" s="8">
        <f t="shared" si="5"/>
        <v>202.92896714556875</v>
      </c>
      <c r="AC92" s="8">
        <f>AC7/$F7*100000</f>
        <v>6.1727442477739531</v>
      </c>
      <c r="AD92" s="6"/>
      <c r="AE92" s="6"/>
      <c r="AF92" s="8">
        <f t="shared" si="11"/>
        <v>856.17647751261507</v>
      </c>
      <c r="AG92" s="8">
        <f t="shared" si="6"/>
        <v>581.50941323267443</v>
      </c>
      <c r="AH92" s="8">
        <f t="shared" si="6"/>
        <v>72.982962794384235</v>
      </c>
      <c r="AI92" s="8">
        <f t="shared" si="6"/>
        <v>33.744810754392709</v>
      </c>
      <c r="AJ92" s="8">
        <f t="shared" si="6"/>
        <v>21.973365142395256</v>
      </c>
      <c r="AK92" s="8">
        <f t="shared" si="6"/>
        <v>27.466706427994065</v>
      </c>
      <c r="AL92" s="8">
        <f t="shared" si="6"/>
        <v>35.314336835992371</v>
      </c>
      <c r="AM92" s="8">
        <f t="shared" si="6"/>
        <v>75.337251916783728</v>
      </c>
      <c r="AN92" s="8">
        <f t="shared" si="6"/>
        <v>30.605758591193386</v>
      </c>
      <c r="AO92" s="8">
        <f t="shared" si="6"/>
        <v>4.708578244798983</v>
      </c>
      <c r="AP92" s="8">
        <f t="shared" si="6"/>
        <v>4.708578244798983</v>
      </c>
      <c r="AQ92" s="8">
        <f t="shared" si="6"/>
        <v>200.89933844475661</v>
      </c>
      <c r="AR92" s="8">
        <f t="shared" si="6"/>
        <v>7.847630407998305</v>
      </c>
      <c r="AS92" s="8">
        <f t="shared" si="6"/>
        <v>75.337251916783728</v>
      </c>
      <c r="AT92" s="8">
        <f t="shared" si="6"/>
        <v>47.085782447989828</v>
      </c>
      <c r="AU92" s="8">
        <f t="shared" si="6"/>
        <v>23.542891223994914</v>
      </c>
      <c r="AV92" s="8">
        <f t="shared" si="6"/>
        <v>211.1012579751544</v>
      </c>
      <c r="AW92" s="8">
        <f t="shared" si="6"/>
        <v>1.569526081599661</v>
      </c>
      <c r="AX92" s="6"/>
      <c r="AY92" s="6"/>
      <c r="AZ92" s="8">
        <f t="shared" si="7"/>
        <v>12.561827745937034</v>
      </c>
      <c r="BA92" s="5"/>
      <c r="BB92" s="5"/>
      <c r="BC92" s="5"/>
      <c r="BD92" s="5"/>
      <c r="BE92" s="5"/>
      <c r="BF92" s="5"/>
      <c r="BG92" s="5"/>
      <c r="BH92" s="5"/>
      <c r="BI92" s="8">
        <f t="shared" ref="BI92:BJ92" si="14">BI7/$D7*100000</f>
        <v>39.255711706053233</v>
      </c>
      <c r="BJ92" s="8">
        <f t="shared" si="14"/>
        <v>266.93883960116199</v>
      </c>
      <c r="BK92" s="5"/>
      <c r="BL92" s="5"/>
      <c r="BM92" s="5"/>
      <c r="BN92" s="5"/>
      <c r="BO92" s="5"/>
      <c r="BP92" s="5"/>
      <c r="BQ92" s="8">
        <f t="shared" si="9"/>
        <v>62.024024495564106</v>
      </c>
      <c r="BR92" s="5"/>
      <c r="CB92" s="10">
        <v>135.03328727546793</v>
      </c>
    </row>
    <row r="93" spans="3:80" x14ac:dyDescent="0.35">
      <c r="C93" s="1" t="s">
        <v>4</v>
      </c>
      <c r="D93" s="18"/>
      <c r="E93" s="18"/>
      <c r="F93" s="18"/>
      <c r="G93" s="18">
        <v>5</v>
      </c>
      <c r="H93" s="1" t="s">
        <v>4</v>
      </c>
      <c r="I93" s="8">
        <f t="shared" si="10"/>
        <v>1228.6737344660535</v>
      </c>
      <c r="J93" s="8">
        <f t="shared" si="5"/>
        <v>582.74239977532818</v>
      </c>
      <c r="K93" s="8">
        <f t="shared" si="5"/>
        <v>458.7048608673266</v>
      </c>
      <c r="L93" s="8">
        <f t="shared" si="5"/>
        <v>81.911582297736899</v>
      </c>
      <c r="M93" s="8">
        <f t="shared" si="5"/>
        <v>32.764632919094765</v>
      </c>
      <c r="N93" s="8">
        <f t="shared" si="5"/>
        <v>35.104963841887241</v>
      </c>
      <c r="O93" s="8">
        <f t="shared" si="5"/>
        <v>35.104963841887241</v>
      </c>
      <c r="P93" s="8">
        <f t="shared" si="5"/>
        <v>23.403309227924829</v>
      </c>
      <c r="Q93" s="8">
        <f t="shared" si="5"/>
        <v>93.613236911699317</v>
      </c>
      <c r="R93" s="8">
        <f t="shared" si="5"/>
        <v>128.71820075358656</v>
      </c>
      <c r="S93" s="8">
        <f t="shared" si="5"/>
        <v>21.062978305132347</v>
      </c>
      <c r="T93" s="8">
        <f t="shared" si="5"/>
        <v>4.6806618455849653</v>
      </c>
      <c r="U93" s="8">
        <f t="shared" si="5"/>
        <v>4.6806618455849653</v>
      </c>
      <c r="V93" s="8">
        <f t="shared" si="5"/>
        <v>4.6806618455849653</v>
      </c>
      <c r="W93" s="8">
        <f t="shared" si="5"/>
        <v>264.45739427555054</v>
      </c>
      <c r="X93" s="8">
        <f t="shared" si="5"/>
        <v>21.062978305132347</v>
      </c>
      <c r="Y93" s="8">
        <f t="shared" si="5"/>
        <v>60.848603992604552</v>
      </c>
      <c r="Z93" s="8">
        <f t="shared" si="5"/>
        <v>28.083971073509797</v>
      </c>
      <c r="AA93" s="8">
        <f t="shared" si="5"/>
        <v>28.083971073509797</v>
      </c>
      <c r="AB93" s="8">
        <f t="shared" si="5"/>
        <v>236.37342320204078</v>
      </c>
      <c r="AC93" s="8">
        <f t="shared" si="5"/>
        <v>11.701654613962415</v>
      </c>
      <c r="AD93" s="6"/>
      <c r="AE93" s="6"/>
      <c r="AF93" s="8">
        <f t="shared" si="11"/>
        <v>930.33267165714017</v>
      </c>
      <c r="AG93" s="8">
        <f t="shared" si="6"/>
        <v>710.30540740917888</v>
      </c>
      <c r="AH93" s="8">
        <f t="shared" si="6"/>
        <v>179.3700523760553</v>
      </c>
      <c r="AI93" s="8">
        <f t="shared" si="6"/>
        <v>21.524406285126638</v>
      </c>
      <c r="AJ93" s="8">
        <f t="shared" si="6"/>
        <v>11.958003491737021</v>
      </c>
      <c r="AK93" s="8">
        <f t="shared" si="6"/>
        <v>4.7832013966948077</v>
      </c>
      <c r="AL93" s="8">
        <f t="shared" si="6"/>
        <v>11.958003491737021</v>
      </c>
      <c r="AM93" s="8">
        <f t="shared" si="6"/>
        <v>64.573218855379906</v>
      </c>
      <c r="AN93" s="8">
        <f t="shared" si="6"/>
        <v>4.7832013966948077</v>
      </c>
      <c r="AO93" s="8">
        <f t="shared" si="6"/>
        <v>4.7832013966948077</v>
      </c>
      <c r="AP93" s="8">
        <f t="shared" si="6"/>
        <v>4.7832013966948077</v>
      </c>
      <c r="AQ93" s="8">
        <f t="shared" si="6"/>
        <v>315.69129218185731</v>
      </c>
      <c r="AR93" s="8">
        <f t="shared" si="6"/>
        <v>0</v>
      </c>
      <c r="AS93" s="8">
        <f t="shared" si="6"/>
        <v>81.31442374381173</v>
      </c>
      <c r="AT93" s="8">
        <f t="shared" si="6"/>
        <v>16.741204888431827</v>
      </c>
      <c r="AU93" s="8">
        <f t="shared" si="6"/>
        <v>21.524406285126638</v>
      </c>
      <c r="AV93" s="8">
        <f t="shared" si="6"/>
        <v>150.67084399588646</v>
      </c>
      <c r="AW93" s="8">
        <f t="shared" si="6"/>
        <v>0</v>
      </c>
      <c r="AX93" s="6"/>
      <c r="AY93" s="6"/>
      <c r="AZ93" s="8">
        <f t="shared" si="7"/>
        <v>29.502151198524892</v>
      </c>
      <c r="BA93" s="5"/>
      <c r="BB93" s="5"/>
      <c r="BC93" s="5"/>
      <c r="BD93" s="5"/>
      <c r="BE93" s="5"/>
      <c r="BF93" s="5"/>
      <c r="BG93" s="5"/>
      <c r="BH93" s="5"/>
      <c r="BI93" s="8">
        <f t="shared" ref="BI93:BJ93" si="15">BI8/$D8*100000</f>
        <v>184.38844499078058</v>
      </c>
      <c r="BJ93" s="8">
        <f t="shared" si="15"/>
        <v>580.20897357098954</v>
      </c>
      <c r="BK93" s="5"/>
      <c r="BL93" s="5"/>
      <c r="BM93" s="5"/>
      <c r="BN93" s="5"/>
      <c r="BO93" s="5"/>
      <c r="BP93" s="5"/>
      <c r="BQ93" s="8">
        <f t="shared" si="9"/>
        <v>263.06084818684695</v>
      </c>
      <c r="BR93" s="5"/>
      <c r="CB93" s="10">
        <v>218.99067444206588</v>
      </c>
    </row>
    <row r="94" spans="3:80" x14ac:dyDescent="0.35">
      <c r="C94" s="1" t="s">
        <v>5</v>
      </c>
      <c r="D94" s="18"/>
      <c r="E94" s="18"/>
      <c r="F94" s="18"/>
      <c r="G94" s="18">
        <v>6</v>
      </c>
      <c r="H94" s="1" t="s">
        <v>5</v>
      </c>
      <c r="I94" s="8">
        <f t="shared" si="10"/>
        <v>705.75819536969857</v>
      </c>
      <c r="J94" s="8">
        <f t="shared" si="5"/>
        <v>339.68735571532221</v>
      </c>
      <c r="K94" s="8">
        <f t="shared" si="5"/>
        <v>273.72864586768685</v>
      </c>
      <c r="L94" s="8">
        <f t="shared" si="5"/>
        <v>59.36283886287184</v>
      </c>
      <c r="M94" s="8">
        <f t="shared" si="5"/>
        <v>24.734516192863268</v>
      </c>
      <c r="N94" s="8">
        <f t="shared" si="5"/>
        <v>29.68141943143592</v>
      </c>
      <c r="O94" s="8">
        <f t="shared" si="5"/>
        <v>31.330387177626804</v>
      </c>
      <c r="P94" s="8">
        <f t="shared" si="5"/>
        <v>19.787612954290616</v>
      </c>
      <c r="Q94" s="8">
        <f t="shared" si="5"/>
        <v>37.926258162390347</v>
      </c>
      <c r="R94" s="8">
        <f t="shared" si="5"/>
        <v>75.852516324780694</v>
      </c>
      <c r="S94" s="8">
        <f t="shared" si="5"/>
        <v>42.873161400962999</v>
      </c>
      <c r="T94" s="8">
        <f t="shared" si="5"/>
        <v>3.297935492381769</v>
      </c>
      <c r="U94" s="8">
        <f t="shared" si="5"/>
        <v>9.8938064771453078</v>
      </c>
      <c r="V94" s="8">
        <f t="shared" si="5"/>
        <v>3.297935492381769</v>
      </c>
      <c r="W94" s="8">
        <f t="shared" si="5"/>
        <v>181.38645208099729</v>
      </c>
      <c r="X94" s="8">
        <f t="shared" si="5"/>
        <v>3.297935492381769</v>
      </c>
      <c r="Y94" s="8">
        <f t="shared" si="5"/>
        <v>16.489677461908844</v>
      </c>
      <c r="Z94" s="8">
        <f t="shared" si="5"/>
        <v>3.297935492381769</v>
      </c>
      <c r="AA94" s="8">
        <f t="shared" si="5"/>
        <v>11.542774223336192</v>
      </c>
      <c r="AB94" s="8">
        <f t="shared" si="5"/>
        <v>120.37464547193456</v>
      </c>
      <c r="AC94" s="8">
        <f t="shared" si="5"/>
        <v>3.297935492381769</v>
      </c>
      <c r="AD94" s="6"/>
      <c r="AE94" s="6"/>
      <c r="AF94" s="8">
        <f t="shared" si="11"/>
        <v>749.02576041297641</v>
      </c>
      <c r="AG94" s="8">
        <f t="shared" si="6"/>
        <v>506.09848676552457</v>
      </c>
      <c r="AH94" s="8">
        <f t="shared" si="6"/>
        <v>38.800883985356883</v>
      </c>
      <c r="AI94" s="8">
        <f t="shared" si="6"/>
        <v>15.182954602965737</v>
      </c>
      <c r="AJ94" s="8">
        <f t="shared" si="6"/>
        <v>11.808964691195573</v>
      </c>
      <c r="AK94" s="8">
        <f t="shared" si="6"/>
        <v>15.182954602965737</v>
      </c>
      <c r="AL94" s="8">
        <f t="shared" si="6"/>
        <v>11.808964691195573</v>
      </c>
      <c r="AM94" s="8">
        <f t="shared" si="6"/>
        <v>96.158712485449669</v>
      </c>
      <c r="AN94" s="8">
        <f t="shared" si="6"/>
        <v>26.991919294161313</v>
      </c>
      <c r="AO94" s="8">
        <f t="shared" si="6"/>
        <v>0</v>
      </c>
      <c r="AP94" s="8">
        <f t="shared" si="6"/>
        <v>0</v>
      </c>
      <c r="AQ94" s="8">
        <f t="shared" si="6"/>
        <v>188.94343505912917</v>
      </c>
      <c r="AR94" s="8">
        <f t="shared" si="6"/>
        <v>3.3739899117701642</v>
      </c>
      <c r="AS94" s="8">
        <f t="shared" si="6"/>
        <v>43.861868853012133</v>
      </c>
      <c r="AT94" s="8">
        <f t="shared" si="6"/>
        <v>11.808964691195573</v>
      </c>
      <c r="AU94" s="8">
        <f t="shared" si="6"/>
        <v>32.052904161816556</v>
      </c>
      <c r="AV94" s="8">
        <f t="shared" si="6"/>
        <v>113.02866204430048</v>
      </c>
      <c r="AW94" s="8">
        <f t="shared" si="6"/>
        <v>0</v>
      </c>
      <c r="AX94" s="6"/>
      <c r="AY94" s="6"/>
      <c r="AZ94" s="8">
        <f t="shared" si="7"/>
        <v>43.38921864695061</v>
      </c>
      <c r="BA94" s="5"/>
      <c r="BB94" s="5"/>
      <c r="BC94" s="5"/>
      <c r="BD94" s="5"/>
      <c r="BE94" s="5"/>
      <c r="BF94" s="5"/>
      <c r="BG94" s="5"/>
      <c r="BH94" s="5"/>
      <c r="BI94" s="8">
        <f t="shared" ref="BI94:BJ94" si="16">BI9/$D9*100000</f>
        <v>102.39855600680343</v>
      </c>
      <c r="BJ94" s="8">
        <f t="shared" si="16"/>
        <v>505.05050505050508</v>
      </c>
      <c r="BK94" s="5"/>
      <c r="BL94" s="5"/>
      <c r="BM94" s="5"/>
      <c r="BN94" s="5"/>
      <c r="BO94" s="5"/>
      <c r="BP94" s="5"/>
      <c r="BQ94" s="8">
        <f t="shared" si="9"/>
        <v>154.46561838314415</v>
      </c>
      <c r="BR94" s="5"/>
      <c r="CB94" s="10">
        <v>182.35498436957278</v>
      </c>
    </row>
    <row r="95" spans="3:80" x14ac:dyDescent="0.35">
      <c r="C95" s="1" t="s">
        <v>6</v>
      </c>
      <c r="D95" s="18"/>
      <c r="E95" s="18"/>
      <c r="F95" s="18"/>
      <c r="G95" s="18">
        <v>7</v>
      </c>
      <c r="H95" s="1" t="s">
        <v>6</v>
      </c>
      <c r="I95" s="8">
        <f t="shared" si="10"/>
        <v>521.71244437624682</v>
      </c>
      <c r="J95" s="8">
        <f t="shared" si="5"/>
        <v>250.30688967316249</v>
      </c>
      <c r="K95" s="8">
        <f t="shared" si="5"/>
        <v>206.1914991560534</v>
      </c>
      <c r="L95" s="8">
        <f t="shared" si="5"/>
        <v>35.484118459413843</v>
      </c>
      <c r="M95" s="8">
        <f t="shared" si="5"/>
        <v>15.344483658124904</v>
      </c>
      <c r="N95" s="8">
        <f t="shared" si="5"/>
        <v>13.42642320085929</v>
      </c>
      <c r="O95" s="8">
        <f t="shared" si="5"/>
        <v>1.918060457265613</v>
      </c>
      <c r="P95" s="8">
        <f t="shared" si="5"/>
        <v>9.5903022863280647</v>
      </c>
      <c r="Q95" s="8">
        <f t="shared" si="5"/>
        <v>38.361209145312259</v>
      </c>
      <c r="R95" s="8">
        <f t="shared" si="5"/>
        <v>30.688967316249808</v>
      </c>
      <c r="S95" s="8">
        <f t="shared" si="5"/>
        <v>32.607027773515426</v>
      </c>
      <c r="T95" s="8">
        <f t="shared" si="5"/>
        <v>1.918060457265613</v>
      </c>
      <c r="U95" s="8">
        <f t="shared" si="5"/>
        <v>13.42642320085929</v>
      </c>
      <c r="V95" s="8">
        <f t="shared" si="5"/>
        <v>5.7541813717968386</v>
      </c>
      <c r="W95" s="8">
        <f t="shared" si="5"/>
        <v>117.9607181218352</v>
      </c>
      <c r="X95" s="8">
        <f t="shared" si="5"/>
        <v>1.918060457265613</v>
      </c>
      <c r="Y95" s="8">
        <f t="shared" si="5"/>
        <v>11.508362743593677</v>
      </c>
      <c r="Z95" s="8">
        <f t="shared" si="5"/>
        <v>11.508362743593677</v>
      </c>
      <c r="AA95" s="8">
        <f t="shared" si="5"/>
        <v>11.508362743593677</v>
      </c>
      <c r="AB95" s="8">
        <f t="shared" si="5"/>
        <v>89.189811262851009</v>
      </c>
      <c r="AC95" s="8">
        <f t="shared" si="5"/>
        <v>4.7951511431640323</v>
      </c>
      <c r="AD95" s="6"/>
      <c r="AE95" s="6"/>
      <c r="AF95" s="8">
        <f t="shared" si="11"/>
        <v>1182.5001711642101</v>
      </c>
      <c r="AG95" s="8">
        <f t="shared" si="6"/>
        <v>889.07581107383533</v>
      </c>
      <c r="AH95" s="8">
        <f t="shared" si="6"/>
        <v>108.56701323343864</v>
      </c>
      <c r="AI95" s="8">
        <f t="shared" si="6"/>
        <v>28.36435480873622</v>
      </c>
      <c r="AJ95" s="8">
        <f t="shared" si="6"/>
        <v>16.627380405121233</v>
      </c>
      <c r="AK95" s="8">
        <f t="shared" si="6"/>
        <v>16.627380405121233</v>
      </c>
      <c r="AL95" s="8">
        <f t="shared" si="6"/>
        <v>27.386273608434973</v>
      </c>
      <c r="AM95" s="8">
        <f t="shared" si="6"/>
        <v>60.641034418677442</v>
      </c>
      <c r="AN95" s="8">
        <f t="shared" si="6"/>
        <v>64.553359219882438</v>
      </c>
      <c r="AO95" s="8">
        <f t="shared" si="6"/>
        <v>1.956162400602498</v>
      </c>
      <c r="AP95" s="8">
        <f t="shared" si="6"/>
        <v>5.8684872018074943</v>
      </c>
      <c r="AQ95" s="8">
        <f t="shared" si="6"/>
        <v>245.4983812756135</v>
      </c>
      <c r="AR95" s="8">
        <f t="shared" si="6"/>
        <v>1.956162400602498</v>
      </c>
      <c r="AS95" s="8">
        <f t="shared" si="6"/>
        <v>121.28206883735488</v>
      </c>
      <c r="AT95" s="8">
        <f t="shared" si="6"/>
        <v>32.276679609941219</v>
      </c>
      <c r="AU95" s="8">
        <f t="shared" si="6"/>
        <v>58.684872018074941</v>
      </c>
      <c r="AV95" s="8">
        <f t="shared" si="6"/>
        <v>233.7614068719985</v>
      </c>
      <c r="AW95" s="8">
        <f t="shared" si="6"/>
        <v>0</v>
      </c>
      <c r="AX95" s="6"/>
      <c r="AY95" s="6"/>
      <c r="AZ95" s="8">
        <f t="shared" si="7"/>
        <v>18.567742944257681</v>
      </c>
      <c r="BA95" s="5"/>
      <c r="BB95" s="5"/>
      <c r="BC95" s="5"/>
      <c r="BD95" s="5"/>
      <c r="BE95" s="5"/>
      <c r="BF95" s="5"/>
      <c r="BG95" s="5"/>
      <c r="BH95" s="5"/>
      <c r="BI95" s="8">
        <f t="shared" ref="BI95:BJ95" si="17">BI10/$D10*100000</f>
        <v>40.067234774450789</v>
      </c>
      <c r="BJ95" s="8">
        <f t="shared" si="17"/>
        <v>218.90391681651161</v>
      </c>
      <c r="BK95" s="5"/>
      <c r="BL95" s="5"/>
      <c r="BM95" s="5"/>
      <c r="BN95" s="5"/>
      <c r="BO95" s="5"/>
      <c r="BP95" s="5"/>
      <c r="BQ95" s="8">
        <f t="shared" si="9"/>
        <v>74.270971777030724</v>
      </c>
      <c r="BR95" s="5"/>
      <c r="CB95" s="10">
        <v>215.95317431622971</v>
      </c>
    </row>
    <row r="96" spans="3:80" x14ac:dyDescent="0.35">
      <c r="C96" s="1" t="s">
        <v>7</v>
      </c>
      <c r="D96" s="18"/>
      <c r="E96" s="18"/>
      <c r="F96" s="18"/>
      <c r="G96" s="18">
        <v>8</v>
      </c>
      <c r="H96" s="1" t="s">
        <v>7</v>
      </c>
      <c r="I96" s="8">
        <f t="shared" si="10"/>
        <v>1438.5023057333608</v>
      </c>
      <c r="J96" s="8">
        <f t="shared" si="5"/>
        <v>750.22369054993464</v>
      </c>
      <c r="K96" s="8">
        <f t="shared" si="5"/>
        <v>633.21632596875213</v>
      </c>
      <c r="L96" s="8">
        <f t="shared" si="5"/>
        <v>130.77293688485096</v>
      </c>
      <c r="M96" s="8">
        <f t="shared" si="5"/>
        <v>55.062289214674102</v>
      </c>
      <c r="N96" s="8">
        <f t="shared" si="5"/>
        <v>68.82786151834263</v>
      </c>
      <c r="O96" s="8">
        <f t="shared" si="5"/>
        <v>41.296716911005575</v>
      </c>
      <c r="P96" s="8">
        <f t="shared" si="5"/>
        <v>13.765572303668526</v>
      </c>
      <c r="Q96" s="8">
        <f t="shared" si="5"/>
        <v>68.82786151834263</v>
      </c>
      <c r="R96" s="8">
        <f t="shared" si="5"/>
        <v>151.42129534035377</v>
      </c>
      <c r="S96" s="8">
        <f t="shared" si="5"/>
        <v>55.062289214674102</v>
      </c>
      <c r="T96" s="8">
        <f t="shared" si="5"/>
        <v>13.765572303668526</v>
      </c>
      <c r="U96" s="8">
        <f t="shared" si="5"/>
        <v>0</v>
      </c>
      <c r="V96" s="8">
        <f t="shared" si="5"/>
        <v>0</v>
      </c>
      <c r="W96" s="8">
        <f t="shared" si="5"/>
        <v>337.2565214398789</v>
      </c>
      <c r="X96" s="8">
        <f t="shared" si="5"/>
        <v>13.765572303668526</v>
      </c>
      <c r="Y96" s="8">
        <f t="shared" si="5"/>
        <v>55.062289214674102</v>
      </c>
      <c r="Z96" s="8">
        <f t="shared" si="5"/>
        <v>13.765572303668526</v>
      </c>
      <c r="AA96" s="8">
        <f t="shared" si="5"/>
        <v>13.765572303668526</v>
      </c>
      <c r="AB96" s="8">
        <f t="shared" si="5"/>
        <v>234.01472916236492</v>
      </c>
      <c r="AC96" s="8">
        <f t="shared" si="5"/>
        <v>13.765572303668526</v>
      </c>
      <c r="AD96" s="6"/>
      <c r="AE96" s="6"/>
      <c r="AF96" s="8">
        <f t="shared" si="11"/>
        <v>905.75952430339487</v>
      </c>
      <c r="AG96" s="8">
        <f t="shared" si="6"/>
        <v>587.70656157090502</v>
      </c>
      <c r="AH96" s="8">
        <f t="shared" si="6"/>
        <v>138.28389684021295</v>
      </c>
      <c r="AI96" s="8">
        <f t="shared" si="6"/>
        <v>13.828389684021296</v>
      </c>
      <c r="AJ96" s="8">
        <f t="shared" si="6"/>
        <v>13.828389684021296</v>
      </c>
      <c r="AK96" s="8">
        <f t="shared" si="6"/>
        <v>13.828389684021296</v>
      </c>
      <c r="AL96" s="8">
        <f t="shared" si="6"/>
        <v>13.828389684021296</v>
      </c>
      <c r="AM96" s="8">
        <f t="shared" si="6"/>
        <v>165.94067620825555</v>
      </c>
      <c r="AN96" s="8">
        <f t="shared" si="6"/>
        <v>13.828389684021296</v>
      </c>
      <c r="AO96" s="8">
        <f t="shared" si="6"/>
        <v>13.828389684021296</v>
      </c>
      <c r="AP96" s="8">
        <f t="shared" si="6"/>
        <v>0</v>
      </c>
      <c r="AQ96" s="8">
        <f t="shared" si="6"/>
        <v>311.13876789047913</v>
      </c>
      <c r="AR96" s="8">
        <f t="shared" si="6"/>
        <v>13.828389684021296</v>
      </c>
      <c r="AS96" s="8">
        <f t="shared" si="6"/>
        <v>48.39936389407454</v>
      </c>
      <c r="AT96" s="8">
        <f t="shared" si="6"/>
        <v>34.570974210053237</v>
      </c>
      <c r="AU96" s="8">
        <f t="shared" si="6"/>
        <v>41.485169052063888</v>
      </c>
      <c r="AV96" s="8">
        <f t="shared" si="6"/>
        <v>124.45550715619166</v>
      </c>
      <c r="AW96" s="8">
        <f t="shared" si="6"/>
        <v>0</v>
      </c>
      <c r="AX96" s="6"/>
      <c r="AY96" s="6"/>
      <c r="AZ96" s="8">
        <f t="shared" si="7"/>
        <v>41.562759767248544</v>
      </c>
      <c r="BA96" s="5"/>
      <c r="BB96" s="5"/>
      <c r="BC96" s="5"/>
      <c r="BD96" s="5"/>
      <c r="BE96" s="5"/>
      <c r="BF96" s="5"/>
      <c r="BG96" s="5"/>
      <c r="BH96" s="5"/>
      <c r="BI96" s="8">
        <f t="shared" ref="BI96:BJ96" si="18">BI11/$D11*100000</f>
        <v>180.10529232474369</v>
      </c>
      <c r="BJ96" s="8">
        <f t="shared" si="18"/>
        <v>602.66001662510394</v>
      </c>
      <c r="BK96" s="5"/>
      <c r="BL96" s="5"/>
      <c r="BM96" s="5"/>
      <c r="BN96" s="5"/>
      <c r="BO96" s="5"/>
      <c r="BP96" s="5"/>
      <c r="BQ96" s="8">
        <f t="shared" si="9"/>
        <v>401.77334441673588</v>
      </c>
      <c r="BR96" s="5"/>
      <c r="CB96" s="10">
        <v>270.25154181969373</v>
      </c>
    </row>
    <row r="97" spans="3:80" x14ac:dyDescent="0.35">
      <c r="C97" s="1" t="s">
        <v>8</v>
      </c>
      <c r="D97" s="18"/>
      <c r="E97" s="18"/>
      <c r="F97" s="18"/>
      <c r="G97" s="18">
        <v>9</v>
      </c>
      <c r="H97" s="1" t="s">
        <v>8</v>
      </c>
      <c r="I97" s="8">
        <f t="shared" si="10"/>
        <v>449.76136864962734</v>
      </c>
      <c r="J97" s="8">
        <f t="shared" si="5"/>
        <v>222.87537885949683</v>
      </c>
      <c r="K97" s="8">
        <f t="shared" si="5"/>
        <v>187.35282490245623</v>
      </c>
      <c r="L97" s="8">
        <f t="shared" si="5"/>
        <v>33.803720701054786</v>
      </c>
      <c r="M97" s="8">
        <f t="shared" si="5"/>
        <v>13.750666047886693</v>
      </c>
      <c r="N97" s="8">
        <f t="shared" si="5"/>
        <v>16.615388141196423</v>
      </c>
      <c r="O97" s="8">
        <f t="shared" si="5"/>
        <v>9.167110698591129</v>
      </c>
      <c r="P97" s="8">
        <f t="shared" si="5"/>
        <v>14.323610466548642</v>
      </c>
      <c r="Q97" s="8">
        <f t="shared" si="5"/>
        <v>37.241387213026464</v>
      </c>
      <c r="R97" s="8">
        <f t="shared" si="5"/>
        <v>23.490721165139771</v>
      </c>
      <c r="S97" s="8">
        <f t="shared" si="5"/>
        <v>18.334221397182258</v>
      </c>
      <c r="T97" s="8">
        <f t="shared" si="5"/>
        <v>1.1458888373238911</v>
      </c>
      <c r="U97" s="8">
        <f t="shared" si="5"/>
        <v>13.750666047886693</v>
      </c>
      <c r="V97" s="8">
        <f t="shared" si="5"/>
        <v>4.5835553492955645</v>
      </c>
      <c r="W97" s="8">
        <f t="shared" si="5"/>
        <v>94.535829079221031</v>
      </c>
      <c r="X97" s="8">
        <f t="shared" si="5"/>
        <v>1.1458888373238911</v>
      </c>
      <c r="Y97" s="8">
        <f t="shared" si="5"/>
        <v>7.4482774426052929</v>
      </c>
      <c r="Z97" s="8">
        <f t="shared" si="5"/>
        <v>10.312999535915022</v>
      </c>
      <c r="AA97" s="8">
        <f t="shared" si="5"/>
        <v>13.750666047886693</v>
      </c>
      <c r="AB97" s="8">
        <f t="shared" si="5"/>
        <v>85.3687183806299</v>
      </c>
      <c r="AC97" s="8">
        <f t="shared" si="5"/>
        <v>1.1458888373238911</v>
      </c>
      <c r="AD97" s="6"/>
      <c r="AE97" s="6"/>
      <c r="AF97" s="8">
        <f t="shared" si="11"/>
        <v>1067.0156574231278</v>
      </c>
      <c r="AG97" s="8">
        <f t="shared" si="6"/>
        <v>806.45161290322574</v>
      </c>
      <c r="AH97" s="8">
        <f t="shared" si="6"/>
        <v>54.824561403508767</v>
      </c>
      <c r="AI97" s="8">
        <f t="shared" si="6"/>
        <v>21.811922278815317</v>
      </c>
      <c r="AJ97" s="8">
        <f t="shared" si="6"/>
        <v>11.790228258819091</v>
      </c>
      <c r="AK97" s="8">
        <f t="shared" si="6"/>
        <v>15.327296736464818</v>
      </c>
      <c r="AL97" s="8">
        <f t="shared" si="6"/>
        <v>31.244104885870591</v>
      </c>
      <c r="AM97" s="8">
        <f t="shared" si="6"/>
        <v>126.15544236936427</v>
      </c>
      <c r="AN97" s="8">
        <f t="shared" si="6"/>
        <v>13.558762497641954</v>
      </c>
      <c r="AO97" s="8">
        <f t="shared" si="6"/>
        <v>2.9475570647047729</v>
      </c>
      <c r="AP97" s="8">
        <f t="shared" si="6"/>
        <v>2.9475570647047729</v>
      </c>
      <c r="AQ97" s="8">
        <f t="shared" si="6"/>
        <v>219.88775702697603</v>
      </c>
      <c r="AR97" s="8">
        <f t="shared" si="6"/>
        <v>1.1790228258819091</v>
      </c>
      <c r="AS97" s="8">
        <f t="shared" si="6"/>
        <v>81.942086398792682</v>
      </c>
      <c r="AT97" s="8">
        <f t="shared" si="6"/>
        <v>40.676287492925859</v>
      </c>
      <c r="AU97" s="8">
        <f t="shared" si="6"/>
        <v>43.034333144689683</v>
      </c>
      <c r="AV97" s="8">
        <f t="shared" si="6"/>
        <v>183.33804942463686</v>
      </c>
      <c r="AW97" s="8">
        <f t="shared" si="6"/>
        <v>1.1790228258819091</v>
      </c>
      <c r="AX97" s="6"/>
      <c r="AY97" s="6"/>
      <c r="AZ97" s="8">
        <f t="shared" si="7"/>
        <v>15.313123936179609</v>
      </c>
      <c r="BA97" s="5"/>
      <c r="BB97" s="5"/>
      <c r="BC97" s="5"/>
      <c r="BD97" s="5"/>
      <c r="BE97" s="5"/>
      <c r="BF97" s="5"/>
      <c r="BG97" s="5"/>
      <c r="BH97" s="5"/>
      <c r="BI97" s="8">
        <f t="shared" ref="BI97:BJ97" si="19">BI12/$D12*100000</f>
        <v>34.160045703785286</v>
      </c>
      <c r="BJ97" s="8">
        <f t="shared" si="19"/>
        <v>202.60440900176098</v>
      </c>
      <c r="BK97" s="5"/>
      <c r="BL97" s="5"/>
      <c r="BM97" s="5"/>
      <c r="BN97" s="5"/>
      <c r="BO97" s="5"/>
      <c r="BP97" s="5"/>
      <c r="BQ97" s="8">
        <f t="shared" si="9"/>
        <v>38.282809840449026</v>
      </c>
      <c r="BR97" s="5"/>
      <c r="CB97" s="10">
        <v>142.43588913543769</v>
      </c>
    </row>
    <row r="98" spans="3:80" x14ac:dyDescent="0.35">
      <c r="C98" s="1" t="s">
        <v>9</v>
      </c>
      <c r="D98" s="18"/>
      <c r="E98" s="18"/>
      <c r="F98" s="18"/>
      <c r="G98" s="18">
        <v>10</v>
      </c>
      <c r="H98" s="1" t="s">
        <v>9</v>
      </c>
      <c r="I98" s="8">
        <f t="shared" si="10"/>
        <v>855.41148505962894</v>
      </c>
      <c r="J98" s="8">
        <f t="shared" si="5"/>
        <v>367.77082929516541</v>
      </c>
      <c r="K98" s="8">
        <f t="shared" si="5"/>
        <v>299.41952398926782</v>
      </c>
      <c r="L98" s="8">
        <f t="shared" si="5"/>
        <v>85.69417381634922</v>
      </c>
      <c r="M98" s="8">
        <f t="shared" si="5"/>
        <v>44.37734001203799</v>
      </c>
      <c r="N98" s="8">
        <f t="shared" si="5"/>
        <v>27.544555869540822</v>
      </c>
      <c r="O98" s="8">
        <f t="shared" si="5"/>
        <v>17.34286851045163</v>
      </c>
      <c r="P98" s="8">
        <f t="shared" si="5"/>
        <v>23.973965293859607</v>
      </c>
      <c r="Q98" s="8">
        <f t="shared" si="5"/>
        <v>53.048774267263809</v>
      </c>
      <c r="R98" s="8">
        <f t="shared" si="5"/>
        <v>60.700039786580703</v>
      </c>
      <c r="S98" s="8">
        <f t="shared" si="5"/>
        <v>64.780714730216374</v>
      </c>
      <c r="T98" s="8">
        <f t="shared" si="5"/>
        <v>2.5504218397722984</v>
      </c>
      <c r="U98" s="8">
        <f t="shared" si="5"/>
        <v>85.69417381634922</v>
      </c>
      <c r="V98" s="8">
        <f t="shared" si="5"/>
        <v>29.584893341358658</v>
      </c>
      <c r="W98" s="8">
        <f t="shared" si="5"/>
        <v>273.91530559154484</v>
      </c>
      <c r="X98" s="8">
        <f t="shared" si="5"/>
        <v>7.141181151362435</v>
      </c>
      <c r="Y98" s="8">
        <f t="shared" si="5"/>
        <v>21.933627822041768</v>
      </c>
      <c r="Z98" s="8">
        <f t="shared" si="5"/>
        <v>18.363037246360548</v>
      </c>
      <c r="AA98" s="8">
        <f t="shared" si="5"/>
        <v>19.38320598226947</v>
      </c>
      <c r="AB98" s="8">
        <f t="shared" si="5"/>
        <v>147.92446670679331</v>
      </c>
      <c r="AC98" s="8">
        <f t="shared" si="5"/>
        <v>6.1210124154535155</v>
      </c>
      <c r="AD98" s="6"/>
      <c r="AE98" s="6"/>
      <c r="AF98" s="8">
        <f t="shared" si="11"/>
        <v>839.22809630181189</v>
      </c>
      <c r="AG98" s="8">
        <f t="shared" si="6"/>
        <v>445.20972946140478</v>
      </c>
      <c r="AH98" s="8">
        <f t="shared" si="6"/>
        <v>136.5103003226607</v>
      </c>
      <c r="AI98" s="8">
        <f t="shared" si="6"/>
        <v>27.405476958715976</v>
      </c>
      <c r="AJ98" s="8">
        <f t="shared" si="6"/>
        <v>17.063787540332587</v>
      </c>
      <c r="AK98" s="8">
        <f t="shared" si="6"/>
        <v>10.341689418383387</v>
      </c>
      <c r="AL98" s="8">
        <f t="shared" si="6"/>
        <v>11.375858360221725</v>
      </c>
      <c r="AM98" s="8">
        <f t="shared" si="6"/>
        <v>127.71986431703483</v>
      </c>
      <c r="AN98" s="8">
        <f t="shared" si="6"/>
        <v>21.200463307685943</v>
      </c>
      <c r="AO98" s="8">
        <f t="shared" si="6"/>
        <v>5.1708447091916936</v>
      </c>
      <c r="AP98" s="8">
        <f t="shared" si="6"/>
        <v>4.6537602382725245</v>
      </c>
      <c r="AQ98" s="8">
        <f t="shared" si="6"/>
        <v>304.56275337139078</v>
      </c>
      <c r="AR98" s="8">
        <f t="shared" si="6"/>
        <v>4.1366757673533554</v>
      </c>
      <c r="AS98" s="8">
        <f t="shared" si="6"/>
        <v>115.30983701497476</v>
      </c>
      <c r="AT98" s="8">
        <f t="shared" si="6"/>
        <v>27.922561429635145</v>
      </c>
      <c r="AU98" s="8">
        <f t="shared" si="6"/>
        <v>44.469264499048563</v>
      </c>
      <c r="AV98" s="8">
        <f t="shared" si="6"/>
        <v>218.72673119880866</v>
      </c>
      <c r="AW98" s="8">
        <f t="shared" si="6"/>
        <v>1.0341689418383389</v>
      </c>
      <c r="AX98" s="6"/>
      <c r="AY98" s="6"/>
      <c r="AZ98" s="8">
        <f t="shared" si="7"/>
        <v>28.988308049086868</v>
      </c>
      <c r="BA98" s="5"/>
      <c r="BB98" s="5"/>
      <c r="BC98" s="5"/>
      <c r="BD98" s="5"/>
      <c r="BE98" s="5"/>
      <c r="BF98" s="5"/>
      <c r="BG98" s="5"/>
      <c r="BH98" s="5"/>
      <c r="BI98" s="8">
        <f t="shared" ref="BI98:BJ98" si="20">BI13/$D13*100000</f>
        <v>87.982057763018034</v>
      </c>
      <c r="BJ98" s="8">
        <f t="shared" si="20"/>
        <v>440.41885562296886</v>
      </c>
      <c r="BK98" s="5"/>
      <c r="BL98" s="5"/>
      <c r="BM98" s="5"/>
      <c r="BN98" s="5"/>
      <c r="BO98" s="5"/>
      <c r="BP98" s="5"/>
      <c r="BQ98" s="8">
        <f t="shared" si="9"/>
        <v>100.18766115210725</v>
      </c>
      <c r="BR98" s="5"/>
      <c r="CB98" s="10">
        <v>130.13949326934809</v>
      </c>
    </row>
    <row r="99" spans="3:80" x14ac:dyDescent="0.35">
      <c r="C99" s="1" t="s">
        <v>10</v>
      </c>
      <c r="D99" s="18"/>
      <c r="E99" s="18"/>
      <c r="F99" s="18"/>
      <c r="G99" s="18">
        <v>11</v>
      </c>
      <c r="H99" s="1" t="s">
        <v>10</v>
      </c>
      <c r="I99" s="8">
        <f t="shared" si="10"/>
        <v>860.92715231788077</v>
      </c>
      <c r="J99" s="8">
        <f t="shared" si="5"/>
        <v>347.68211920529802</v>
      </c>
      <c r="K99" s="8">
        <f t="shared" si="5"/>
        <v>215.23178807947019</v>
      </c>
      <c r="L99" s="8">
        <f t="shared" si="5"/>
        <v>33.11258278145695</v>
      </c>
      <c r="M99" s="8">
        <f t="shared" si="5"/>
        <v>33.11258278145695</v>
      </c>
      <c r="N99" s="8">
        <f t="shared" si="5"/>
        <v>33.11258278145695</v>
      </c>
      <c r="O99" s="8">
        <f t="shared" si="5"/>
        <v>33.11258278145695</v>
      </c>
      <c r="P99" s="8">
        <f t="shared" si="5"/>
        <v>33.11258278145695</v>
      </c>
      <c r="Q99" s="8">
        <f t="shared" si="5"/>
        <v>33.11258278145695</v>
      </c>
      <c r="R99" s="8">
        <f t="shared" si="5"/>
        <v>115.89403973509935</v>
      </c>
      <c r="S99" s="8">
        <f t="shared" si="5"/>
        <v>0</v>
      </c>
      <c r="T99" s="8">
        <f t="shared" si="5"/>
        <v>99.337748344370866</v>
      </c>
      <c r="U99" s="8">
        <f t="shared" si="5"/>
        <v>0</v>
      </c>
      <c r="V99" s="8">
        <f t="shared" si="5"/>
        <v>0</v>
      </c>
      <c r="W99" s="8">
        <f t="shared" si="5"/>
        <v>248.34437086092717</v>
      </c>
      <c r="X99" s="8">
        <f t="shared" si="5"/>
        <v>33.11258278145695</v>
      </c>
      <c r="Y99" s="8">
        <f t="shared" si="5"/>
        <v>33.11258278145695</v>
      </c>
      <c r="Z99" s="8">
        <f t="shared" si="5"/>
        <v>33.11258278145695</v>
      </c>
      <c r="AA99" s="8">
        <f t="shared" si="5"/>
        <v>82.78145695364239</v>
      </c>
      <c r="AB99" s="8">
        <f t="shared" si="5"/>
        <v>198.67549668874173</v>
      </c>
      <c r="AC99" s="8">
        <f t="shared" si="5"/>
        <v>0</v>
      </c>
      <c r="AD99" s="6"/>
      <c r="AE99" s="6"/>
      <c r="AF99" s="8">
        <f t="shared" si="11"/>
        <v>686.27450980392155</v>
      </c>
      <c r="AG99" s="8">
        <f t="shared" si="6"/>
        <v>539.21568627450984</v>
      </c>
      <c r="AH99" s="8">
        <f t="shared" si="6"/>
        <v>32.679738562091501</v>
      </c>
      <c r="AI99" s="8">
        <f t="shared" si="6"/>
        <v>32.679738562091501</v>
      </c>
      <c r="AJ99" s="8">
        <f t="shared" si="6"/>
        <v>32.679738562091501</v>
      </c>
      <c r="AK99" s="8">
        <f t="shared" si="6"/>
        <v>32.679738562091501</v>
      </c>
      <c r="AL99" s="8">
        <f t="shared" si="6"/>
        <v>32.679738562091501</v>
      </c>
      <c r="AM99" s="8">
        <f t="shared" si="6"/>
        <v>81.699346405228766</v>
      </c>
      <c r="AN99" s="8">
        <f t="shared" si="6"/>
        <v>0</v>
      </c>
      <c r="AO99" s="8">
        <f t="shared" si="6"/>
        <v>0</v>
      </c>
      <c r="AP99" s="8">
        <f t="shared" si="6"/>
        <v>0</v>
      </c>
      <c r="AQ99" s="8">
        <f t="shared" si="6"/>
        <v>114.37908496732027</v>
      </c>
      <c r="AR99" s="8">
        <f t="shared" si="6"/>
        <v>32.679738562091501</v>
      </c>
      <c r="AS99" s="8">
        <f t="shared" si="6"/>
        <v>0</v>
      </c>
      <c r="AT99" s="8">
        <f t="shared" si="6"/>
        <v>32.679738562091501</v>
      </c>
      <c r="AU99" s="8">
        <f t="shared" si="6"/>
        <v>0</v>
      </c>
      <c r="AV99" s="8">
        <f t="shared" si="6"/>
        <v>32.679738562091501</v>
      </c>
      <c r="AW99" s="8">
        <f t="shared" si="6"/>
        <v>0</v>
      </c>
      <c r="AX99" s="6"/>
      <c r="AY99" s="6"/>
      <c r="AZ99" s="8">
        <f t="shared" si="7"/>
        <v>0</v>
      </c>
      <c r="BA99" s="5"/>
      <c r="BB99" s="5"/>
      <c r="BC99" s="5"/>
      <c r="BD99" s="5"/>
      <c r="BE99" s="5"/>
      <c r="BF99" s="5"/>
      <c r="BG99" s="5"/>
      <c r="BH99" s="5"/>
      <c r="BI99" s="8">
        <f t="shared" ref="BI99:BJ99" si="21">BI14/$D14*100000</f>
        <v>146.77103718199606</v>
      </c>
      <c r="BJ99" s="8">
        <f t="shared" si="21"/>
        <v>472.92889758643179</v>
      </c>
      <c r="BK99" s="5"/>
      <c r="BL99" s="5"/>
      <c r="BM99" s="5"/>
      <c r="BN99" s="5"/>
      <c r="BO99" s="5"/>
      <c r="BP99" s="5"/>
      <c r="BQ99" s="8">
        <f t="shared" si="9"/>
        <v>97.847358121330714</v>
      </c>
      <c r="BR99" s="5"/>
      <c r="CB99" s="10">
        <v>261.01141924959217</v>
      </c>
    </row>
    <row r="100" spans="3:80" x14ac:dyDescent="0.35">
      <c r="C100" s="1" t="s">
        <v>11</v>
      </c>
      <c r="D100" s="18"/>
      <c r="E100" s="18"/>
      <c r="F100" s="18"/>
      <c r="G100" s="18">
        <v>12</v>
      </c>
      <c r="H100" s="1" t="s">
        <v>11</v>
      </c>
      <c r="I100" s="8">
        <f t="shared" si="10"/>
        <v>1054.8578291861406</v>
      </c>
      <c r="J100" s="8">
        <f t="shared" si="5"/>
        <v>592.70477035953945</v>
      </c>
      <c r="K100" s="8">
        <f t="shared" si="5"/>
        <v>501.31857228648266</v>
      </c>
      <c r="L100" s="8">
        <f t="shared" si="5"/>
        <v>91.386198073056732</v>
      </c>
      <c r="M100" s="8">
        <f t="shared" si="5"/>
        <v>52.22068461317528</v>
      </c>
      <c r="N100" s="8">
        <f t="shared" si="5"/>
        <v>31.332410767905166</v>
      </c>
      <c r="O100" s="8">
        <f t="shared" si="5"/>
        <v>18.277239614611346</v>
      </c>
      <c r="P100" s="8">
        <f t="shared" si="5"/>
        <v>33.943444998563933</v>
      </c>
      <c r="Q100" s="8">
        <f t="shared" si="5"/>
        <v>33.943444998563933</v>
      </c>
      <c r="R100" s="8">
        <f t="shared" si="5"/>
        <v>96.608266534374266</v>
      </c>
      <c r="S100" s="8">
        <f t="shared" si="5"/>
        <v>18.277239614611346</v>
      </c>
      <c r="T100" s="8">
        <f t="shared" si="5"/>
        <v>5.2220684613175274</v>
      </c>
      <c r="U100" s="8">
        <f t="shared" si="5"/>
        <v>5.2220684613175274</v>
      </c>
      <c r="V100" s="8">
        <f t="shared" si="5"/>
        <v>5.2220684613175274</v>
      </c>
      <c r="W100" s="8">
        <f t="shared" si="5"/>
        <v>237.60411498994753</v>
      </c>
      <c r="X100" s="8">
        <f t="shared" si="5"/>
        <v>5.2220684613175274</v>
      </c>
      <c r="Y100" s="8">
        <f t="shared" si="5"/>
        <v>15.666205383952583</v>
      </c>
      <c r="Z100" s="8">
        <f t="shared" si="5"/>
        <v>26.11034230658764</v>
      </c>
      <c r="AA100" s="8">
        <f t="shared" si="5"/>
        <v>33.943444998563933</v>
      </c>
      <c r="AB100" s="8">
        <f t="shared" si="5"/>
        <v>140.99584845557325</v>
      </c>
      <c r="AC100" s="8">
        <f t="shared" si="5"/>
        <v>0</v>
      </c>
      <c r="AD100" s="6"/>
      <c r="AE100" s="6"/>
      <c r="AF100" s="8">
        <f t="shared" si="11"/>
        <v>749.5590828924162</v>
      </c>
      <c r="AG100" s="8">
        <f t="shared" si="6"/>
        <v>443.51073762838467</v>
      </c>
      <c r="AH100" s="8">
        <f t="shared" si="6"/>
        <v>62.247121070650486</v>
      </c>
      <c r="AI100" s="8">
        <f t="shared" si="6"/>
        <v>36.310820624546118</v>
      </c>
      <c r="AJ100" s="8">
        <f t="shared" si="6"/>
        <v>15.561780267662622</v>
      </c>
      <c r="AK100" s="8">
        <f t="shared" si="6"/>
        <v>20.749040356883494</v>
      </c>
      <c r="AL100" s="8">
        <f t="shared" si="6"/>
        <v>12.968150223052183</v>
      </c>
      <c r="AM100" s="8">
        <f t="shared" si="6"/>
        <v>108.93246187363836</v>
      </c>
      <c r="AN100" s="8">
        <f t="shared" si="6"/>
        <v>0</v>
      </c>
      <c r="AO100" s="8">
        <f t="shared" si="6"/>
        <v>0</v>
      </c>
      <c r="AP100" s="8">
        <f t="shared" si="6"/>
        <v>5.1872600892208736</v>
      </c>
      <c r="AQ100" s="8">
        <f t="shared" si="6"/>
        <v>254.17574437182279</v>
      </c>
      <c r="AR100" s="8">
        <f t="shared" si="6"/>
        <v>5.1872600892208736</v>
      </c>
      <c r="AS100" s="8">
        <f t="shared" si="6"/>
        <v>54.46623093681918</v>
      </c>
      <c r="AT100" s="8">
        <f t="shared" si="6"/>
        <v>15.561780267662622</v>
      </c>
      <c r="AU100" s="8">
        <f t="shared" si="6"/>
        <v>20.749040356883494</v>
      </c>
      <c r="AV100" s="8">
        <f t="shared" si="6"/>
        <v>165.99232285506795</v>
      </c>
      <c r="AW100" s="8">
        <f t="shared" si="6"/>
        <v>5.1872600892208736</v>
      </c>
      <c r="AX100" s="6"/>
      <c r="AY100" s="6"/>
      <c r="AZ100" s="8">
        <f t="shared" si="7"/>
        <v>57.059860981429615</v>
      </c>
      <c r="BA100" s="5"/>
      <c r="BB100" s="5"/>
      <c r="BC100" s="5"/>
      <c r="BD100" s="5"/>
      <c r="BE100" s="5"/>
      <c r="BF100" s="5"/>
      <c r="BG100" s="5"/>
      <c r="BH100" s="5"/>
      <c r="BI100" s="8">
        <f t="shared" ref="BI100:BJ100" si="22">BI15/$D15*100000</f>
        <v>199.70951343500363</v>
      </c>
      <c r="BJ100" s="8">
        <f t="shared" si="22"/>
        <v>396.82539682539681</v>
      </c>
      <c r="BK100" s="5"/>
      <c r="BL100" s="5"/>
      <c r="BM100" s="5"/>
      <c r="BN100" s="5"/>
      <c r="BO100" s="5"/>
      <c r="BP100" s="5"/>
      <c r="BQ100" s="8">
        <f t="shared" si="9"/>
        <v>181.5541031227306</v>
      </c>
      <c r="BR100" s="5"/>
      <c r="CB100" s="10">
        <v>197.17213646387339</v>
      </c>
    </row>
    <row r="101" spans="3:80" x14ac:dyDescent="0.35">
      <c r="C101" s="1" t="s">
        <v>12</v>
      </c>
      <c r="D101" s="18"/>
      <c r="E101" s="18"/>
      <c r="F101" s="18"/>
      <c r="G101" s="18">
        <v>13</v>
      </c>
      <c r="H101" s="1" t="s">
        <v>12</v>
      </c>
      <c r="I101" s="8">
        <f t="shared" si="10"/>
        <v>615.94202898550725</v>
      </c>
      <c r="J101" s="8">
        <f t="shared" si="5"/>
        <v>273.31442974165094</v>
      </c>
      <c r="K101" s="8">
        <f t="shared" si="5"/>
        <v>223.6925015752993</v>
      </c>
      <c r="L101" s="8">
        <f t="shared" si="5"/>
        <v>51.984877126654062</v>
      </c>
      <c r="M101" s="8">
        <f t="shared" si="5"/>
        <v>28.355387523629489</v>
      </c>
      <c r="N101" s="8">
        <f t="shared" si="5"/>
        <v>20.478890989287965</v>
      </c>
      <c r="O101" s="8">
        <f t="shared" si="5"/>
        <v>15.75299306868305</v>
      </c>
      <c r="P101" s="8">
        <f t="shared" si="5"/>
        <v>15.75299306868305</v>
      </c>
      <c r="Q101" s="8">
        <f t="shared" si="5"/>
        <v>30.718336483931946</v>
      </c>
      <c r="R101" s="8">
        <f t="shared" si="5"/>
        <v>47.258979206049148</v>
      </c>
      <c r="S101" s="8">
        <f t="shared" si="5"/>
        <v>44.108380592312535</v>
      </c>
      <c r="T101" s="8">
        <f t="shared" si="5"/>
        <v>3.9382482671707626</v>
      </c>
      <c r="U101" s="8">
        <f t="shared" si="5"/>
        <v>9.4517958412098295</v>
      </c>
      <c r="V101" s="8">
        <f t="shared" si="5"/>
        <v>1.575299306868305</v>
      </c>
      <c r="W101" s="8">
        <f t="shared" si="5"/>
        <v>145.71518588531822</v>
      </c>
      <c r="X101" s="8">
        <f t="shared" si="5"/>
        <v>5.5135475740390669</v>
      </c>
      <c r="Y101" s="8">
        <f t="shared" si="5"/>
        <v>20.478890989287965</v>
      </c>
      <c r="Z101" s="8">
        <f t="shared" si="5"/>
        <v>11.814744801512287</v>
      </c>
      <c r="AA101" s="8">
        <f t="shared" si="5"/>
        <v>14.177693761814744</v>
      </c>
      <c r="AB101" s="8">
        <f t="shared" si="5"/>
        <v>110.27095148078135</v>
      </c>
      <c r="AC101" s="8">
        <f t="shared" si="5"/>
        <v>1.575299306868305</v>
      </c>
      <c r="AD101" s="6"/>
      <c r="AE101" s="6"/>
      <c r="AF101" s="8">
        <f t="shared" si="11"/>
        <v>611.29557318092895</v>
      </c>
      <c r="AG101" s="8">
        <f t="shared" si="6"/>
        <v>385.61141734520749</v>
      </c>
      <c r="AH101" s="8">
        <f t="shared" si="6"/>
        <v>98.229434734252848</v>
      </c>
      <c r="AI101" s="8">
        <f t="shared" si="6"/>
        <v>30.037099877416157</v>
      </c>
      <c r="AJ101" s="8">
        <f t="shared" si="6"/>
        <v>16.236270204008736</v>
      </c>
      <c r="AK101" s="8">
        <f t="shared" si="6"/>
        <v>12.989016163206989</v>
      </c>
      <c r="AL101" s="8">
        <f t="shared" si="6"/>
        <v>8.1181351020043682</v>
      </c>
      <c r="AM101" s="8">
        <f t="shared" si="6"/>
        <v>69.815961877237569</v>
      </c>
      <c r="AN101" s="8">
        <f t="shared" si="6"/>
        <v>15.424456693808299</v>
      </c>
      <c r="AO101" s="8">
        <f t="shared" si="6"/>
        <v>4.0590675510021841</v>
      </c>
      <c r="AP101" s="8">
        <f t="shared" si="6"/>
        <v>1.6236270204008736</v>
      </c>
      <c r="AQ101" s="8">
        <f t="shared" si="6"/>
        <v>185.0934803256996</v>
      </c>
      <c r="AR101" s="8">
        <f t="shared" si="6"/>
        <v>4.8708810612026205</v>
      </c>
      <c r="AS101" s="8">
        <f t="shared" si="6"/>
        <v>43.026116040623144</v>
      </c>
      <c r="AT101" s="8">
        <f t="shared" si="6"/>
        <v>34.907980938618785</v>
      </c>
      <c r="AU101" s="8">
        <f t="shared" si="6"/>
        <v>23.542591795812665</v>
      </c>
      <c r="AV101" s="8">
        <f t="shared" si="6"/>
        <v>135.57285620347292</v>
      </c>
      <c r="AW101" s="8">
        <f t="shared" si="6"/>
        <v>0</v>
      </c>
      <c r="AX101" s="6"/>
      <c r="AY101" s="6"/>
      <c r="AZ101" s="8">
        <f t="shared" si="7"/>
        <v>29.270822008312916</v>
      </c>
      <c r="BA101" s="5"/>
      <c r="BB101" s="5"/>
      <c r="BC101" s="5"/>
      <c r="BD101" s="5"/>
      <c r="BE101" s="5"/>
      <c r="BF101" s="5"/>
      <c r="BG101" s="5"/>
      <c r="BH101" s="5"/>
      <c r="BI101" s="8">
        <f t="shared" ref="BI101:BJ101" si="23">BI16/$D16*100000</f>
        <v>75.267828021376062</v>
      </c>
      <c r="BJ101" s="8">
        <f t="shared" si="23"/>
        <v>337.03260769571727</v>
      </c>
      <c r="BK101" s="5"/>
      <c r="BL101" s="5"/>
      <c r="BM101" s="5"/>
      <c r="BN101" s="5"/>
      <c r="BO101" s="5"/>
      <c r="BP101" s="5"/>
      <c r="BQ101" s="8">
        <f t="shared" si="9"/>
        <v>107.88388683063903</v>
      </c>
      <c r="BR101" s="5"/>
      <c r="CB101" s="10">
        <v>107.93082387195555</v>
      </c>
    </row>
    <row r="102" spans="3:80" x14ac:dyDescent="0.35">
      <c r="C102" s="1" t="s">
        <v>13</v>
      </c>
      <c r="D102" s="18"/>
      <c r="E102" s="18"/>
      <c r="F102" s="18"/>
      <c r="G102" s="18">
        <v>14</v>
      </c>
      <c r="H102" s="1" t="s">
        <v>13</v>
      </c>
      <c r="I102" s="8">
        <f t="shared" si="10"/>
        <v>607.22756369386138</v>
      </c>
      <c r="J102" s="8">
        <f t="shared" si="5"/>
        <v>269.31218280584534</v>
      </c>
      <c r="K102" s="8">
        <f t="shared" si="5"/>
        <v>224.42681900487111</v>
      </c>
      <c r="L102" s="8">
        <f t="shared" si="5"/>
        <v>53.046339037514983</v>
      </c>
      <c r="M102" s="8">
        <f t="shared" si="5"/>
        <v>28.053352375608888</v>
      </c>
      <c r="N102" s="8">
        <f t="shared" si="5"/>
        <v>19.63734666292622</v>
      </c>
      <c r="O102" s="8">
        <f t="shared" si="5"/>
        <v>19.89237713906812</v>
      </c>
      <c r="P102" s="8">
        <f t="shared" si="5"/>
        <v>19.89237713906812</v>
      </c>
      <c r="Q102" s="8">
        <f t="shared" si="5"/>
        <v>35.959297136007756</v>
      </c>
      <c r="R102" s="8">
        <f t="shared" si="5"/>
        <v>56.616765703501571</v>
      </c>
      <c r="S102" s="8">
        <f t="shared" si="5"/>
        <v>44.375302848690417</v>
      </c>
      <c r="T102" s="8">
        <f t="shared" ref="J102:AC115" si="24">T17/$F17*100000</f>
        <v>3.0603657137027875</v>
      </c>
      <c r="U102" s="8">
        <f t="shared" si="24"/>
        <v>10.966310474101656</v>
      </c>
      <c r="V102" s="8">
        <f t="shared" si="24"/>
        <v>4.3355180944122829</v>
      </c>
      <c r="W102" s="8">
        <f t="shared" si="24"/>
        <v>159.13901711254496</v>
      </c>
      <c r="X102" s="8">
        <f t="shared" si="24"/>
        <v>4.5905485705541818</v>
      </c>
      <c r="Y102" s="8">
        <f t="shared" si="24"/>
        <v>14.281706663946343</v>
      </c>
      <c r="Z102" s="8">
        <f t="shared" si="24"/>
        <v>14.536737140088242</v>
      </c>
      <c r="AA102" s="8">
        <f t="shared" si="24"/>
        <v>17.597102853791029</v>
      </c>
      <c r="AB102" s="8">
        <f t="shared" si="24"/>
        <v>108.13292188416516</v>
      </c>
      <c r="AC102" s="8">
        <f t="shared" si="24"/>
        <v>4.3355180944122829</v>
      </c>
      <c r="AD102" s="6"/>
      <c r="AE102" s="6"/>
      <c r="AF102" s="8">
        <f t="shared" si="11"/>
        <v>567.39047860217772</v>
      </c>
      <c r="AG102" s="8">
        <f t="shared" si="6"/>
        <v>340.80357896513885</v>
      </c>
      <c r="AH102" s="8">
        <f t="shared" si="6"/>
        <v>51.964632396387266</v>
      </c>
      <c r="AI102" s="8">
        <f t="shared" si="6"/>
        <v>36.401620663459106</v>
      </c>
      <c r="AJ102" s="8">
        <f t="shared" si="6"/>
        <v>13.7165527137672</v>
      </c>
      <c r="AK102" s="8">
        <f t="shared" si="6"/>
        <v>15.826791592808304</v>
      </c>
      <c r="AL102" s="8">
        <f t="shared" si="6"/>
        <v>16.354351312568586</v>
      </c>
      <c r="AM102" s="8">
        <f t="shared" si="6"/>
        <v>66.20874482991475</v>
      </c>
      <c r="AN102" s="8">
        <f t="shared" si="6"/>
        <v>22.421288089811767</v>
      </c>
      <c r="AO102" s="8">
        <f t="shared" si="6"/>
        <v>2.1102388790411077</v>
      </c>
      <c r="AP102" s="8">
        <f t="shared" si="6"/>
        <v>0.52755971976027694</v>
      </c>
      <c r="AQ102" s="8">
        <f t="shared" si="6"/>
        <v>147.18916181311724</v>
      </c>
      <c r="AR102" s="8">
        <f t="shared" si="6"/>
        <v>3.4291381784418</v>
      </c>
      <c r="AS102" s="8">
        <f t="shared" si="6"/>
        <v>42.996117160462568</v>
      </c>
      <c r="AT102" s="8">
        <f t="shared" si="6"/>
        <v>29.279564446695364</v>
      </c>
      <c r="AU102" s="8">
        <f t="shared" si="6"/>
        <v>18.728370051489829</v>
      </c>
      <c r="AV102" s="8">
        <f t="shared" si="6"/>
        <v>149.03562083227823</v>
      </c>
      <c r="AW102" s="8">
        <f t="shared" si="6"/>
        <v>0.52755971976027694</v>
      </c>
      <c r="AX102" s="6"/>
      <c r="AY102" s="6"/>
      <c r="AZ102" s="8">
        <f t="shared" si="7"/>
        <v>27.871132542117884</v>
      </c>
      <c r="BA102" s="5"/>
      <c r="BB102" s="5"/>
      <c r="BC102" s="5"/>
      <c r="BD102" s="5"/>
      <c r="BE102" s="5"/>
      <c r="BF102" s="5"/>
      <c r="BG102" s="5"/>
      <c r="BH102" s="5"/>
      <c r="BI102" s="8">
        <f t="shared" ref="BI102:BJ102" si="25">BI17/$D17*100000</f>
        <v>84.966365225485575</v>
      </c>
      <c r="BJ102" s="8">
        <f t="shared" si="25"/>
        <v>396.41950654565727</v>
      </c>
      <c r="BK102" s="5"/>
      <c r="BL102" s="5"/>
      <c r="BM102" s="5"/>
      <c r="BN102" s="5"/>
      <c r="BO102" s="5"/>
      <c r="BP102" s="5"/>
      <c r="BQ102" s="8">
        <f t="shared" si="9"/>
        <v>112.83749776760347</v>
      </c>
      <c r="BR102" s="5"/>
      <c r="CB102" s="10">
        <v>93.922636979534602</v>
      </c>
    </row>
    <row r="103" spans="3:80" x14ac:dyDescent="0.35">
      <c r="C103" s="1" t="s">
        <v>14</v>
      </c>
      <c r="D103" s="18"/>
      <c r="E103" s="18"/>
      <c r="F103" s="18"/>
      <c r="G103" s="18">
        <v>15</v>
      </c>
      <c r="H103" s="1" t="s">
        <v>14</v>
      </c>
      <c r="I103" s="8">
        <f t="shared" si="10"/>
        <v>1547.0752909974951</v>
      </c>
      <c r="J103" s="8">
        <f t="shared" si="24"/>
        <v>780.9046706939738</v>
      </c>
      <c r="K103" s="8">
        <f t="shared" si="24"/>
        <v>655.66524237512886</v>
      </c>
      <c r="L103" s="8">
        <f t="shared" si="24"/>
        <v>73.67025195226168</v>
      </c>
      <c r="M103" s="8">
        <f t="shared" si="24"/>
        <v>44.202151171357009</v>
      </c>
      <c r="N103" s="8">
        <f t="shared" si="24"/>
        <v>36.83512597613084</v>
      </c>
      <c r="O103" s="8">
        <f t="shared" si="24"/>
        <v>66.303226757035517</v>
      </c>
      <c r="P103" s="8">
        <f t="shared" si="24"/>
        <v>51.569176366583172</v>
      </c>
      <c r="Q103" s="8">
        <f t="shared" si="24"/>
        <v>110.50537792839251</v>
      </c>
      <c r="R103" s="8">
        <f t="shared" si="24"/>
        <v>147.34050390452336</v>
      </c>
      <c r="S103" s="8">
        <f t="shared" si="24"/>
        <v>44.202151171357009</v>
      </c>
      <c r="T103" s="8">
        <f t="shared" si="24"/>
        <v>14.734050390452333</v>
      </c>
      <c r="U103" s="8">
        <f t="shared" si="24"/>
        <v>14.734050390452333</v>
      </c>
      <c r="V103" s="8">
        <f t="shared" si="24"/>
        <v>0</v>
      </c>
      <c r="W103" s="8">
        <f t="shared" si="24"/>
        <v>243.11183144246354</v>
      </c>
      <c r="X103" s="8">
        <f t="shared" si="24"/>
        <v>0</v>
      </c>
      <c r="Y103" s="8">
        <f t="shared" si="24"/>
        <v>14.734050390452333</v>
      </c>
      <c r="Z103" s="8">
        <f t="shared" si="24"/>
        <v>14.734050390452333</v>
      </c>
      <c r="AA103" s="8">
        <f t="shared" si="24"/>
        <v>14.734050390452333</v>
      </c>
      <c r="AB103" s="8">
        <f t="shared" si="24"/>
        <v>272.57993222336819</v>
      </c>
      <c r="AC103" s="8">
        <f t="shared" si="24"/>
        <v>0</v>
      </c>
      <c r="AD103" s="6"/>
      <c r="AE103" s="6"/>
      <c r="AF103" s="8">
        <f t="shared" si="11"/>
        <v>1139.0532544378698</v>
      </c>
      <c r="AG103" s="8">
        <f t="shared" si="6"/>
        <v>791.42011834319533</v>
      </c>
      <c r="AH103" s="8">
        <f t="shared" si="6"/>
        <v>51.775147928994087</v>
      </c>
      <c r="AI103" s="8">
        <f t="shared" si="6"/>
        <v>51.775147928994087</v>
      </c>
      <c r="AJ103" s="8">
        <f t="shared" si="6"/>
        <v>51.775147928994087</v>
      </c>
      <c r="AK103" s="8">
        <f t="shared" si="6"/>
        <v>51.775147928994087</v>
      </c>
      <c r="AL103" s="8">
        <f t="shared" si="6"/>
        <v>44.378698224852066</v>
      </c>
      <c r="AM103" s="8">
        <f t="shared" si="6"/>
        <v>184.91124260355028</v>
      </c>
      <c r="AN103" s="8">
        <f t="shared" si="6"/>
        <v>0</v>
      </c>
      <c r="AO103" s="8">
        <f t="shared" si="6"/>
        <v>0</v>
      </c>
      <c r="AP103" s="8">
        <f t="shared" si="6"/>
        <v>0</v>
      </c>
      <c r="AQ103" s="8">
        <f t="shared" si="6"/>
        <v>266.27218934911241</v>
      </c>
      <c r="AR103" s="8">
        <f t="shared" si="6"/>
        <v>14.792899408284024</v>
      </c>
      <c r="AS103" s="8">
        <f t="shared" si="6"/>
        <v>118.34319526627219</v>
      </c>
      <c r="AT103" s="8">
        <f t="shared" si="6"/>
        <v>59.171597633136095</v>
      </c>
      <c r="AU103" s="8">
        <f t="shared" si="6"/>
        <v>14.792899408284024</v>
      </c>
      <c r="AV103" s="8">
        <f t="shared" si="6"/>
        <v>251.47928994082841</v>
      </c>
      <c r="AW103" s="8">
        <f t="shared" si="6"/>
        <v>0</v>
      </c>
      <c r="AX103" s="6"/>
      <c r="AY103" s="6"/>
      <c r="AZ103" s="8">
        <f t="shared" si="7"/>
        <v>52.285628921422173</v>
      </c>
      <c r="BA103" s="5"/>
      <c r="BB103" s="5"/>
      <c r="BC103" s="5"/>
      <c r="BD103" s="5"/>
      <c r="BE103" s="5"/>
      <c r="BF103" s="5"/>
      <c r="BG103" s="5"/>
      <c r="BH103" s="5"/>
      <c r="BI103" s="8">
        <f t="shared" ref="BI103:BJ103" si="26">BI18/$D18*100000</f>
        <v>149.38751120406334</v>
      </c>
      <c r="BJ103" s="8">
        <f t="shared" si="26"/>
        <v>492.978786973409</v>
      </c>
      <c r="BK103" s="5"/>
      <c r="BL103" s="5"/>
      <c r="BM103" s="5"/>
      <c r="BN103" s="5"/>
      <c r="BO103" s="5"/>
      <c r="BP103" s="5"/>
      <c r="BQ103" s="8">
        <f t="shared" si="9"/>
        <v>433.22378249178371</v>
      </c>
      <c r="BR103" s="5"/>
      <c r="CB103" s="10">
        <v>246.59991032730534</v>
      </c>
    </row>
    <row r="104" spans="3:80" x14ac:dyDescent="0.35">
      <c r="C104" s="1" t="s">
        <v>15</v>
      </c>
      <c r="D104" s="18"/>
      <c r="E104" s="18"/>
      <c r="F104" s="18"/>
      <c r="G104" s="18">
        <v>16</v>
      </c>
      <c r="H104" s="1" t="s">
        <v>15</v>
      </c>
      <c r="I104" s="8">
        <f t="shared" si="10"/>
        <v>857.54051991200117</v>
      </c>
      <c r="J104" s="8">
        <f t="shared" si="24"/>
        <v>475.91253984645084</v>
      </c>
      <c r="K104" s="8">
        <f t="shared" si="24"/>
        <v>417.54590760113138</v>
      </c>
      <c r="L104" s="8">
        <f t="shared" si="24"/>
        <v>35.9179275355812</v>
      </c>
      <c r="M104" s="8">
        <f t="shared" si="24"/>
        <v>26.9384456516859</v>
      </c>
      <c r="N104" s="8">
        <f t="shared" si="24"/>
        <v>8.9794818838952999</v>
      </c>
      <c r="O104" s="8">
        <f t="shared" si="24"/>
        <v>26.9384456516859</v>
      </c>
      <c r="P104" s="8">
        <f t="shared" si="24"/>
        <v>8.9794818838952999</v>
      </c>
      <c r="Q104" s="8">
        <f t="shared" si="24"/>
        <v>26.9384456516859</v>
      </c>
      <c r="R104" s="8">
        <f t="shared" si="24"/>
        <v>58.366632245319437</v>
      </c>
      <c r="S104" s="8">
        <f t="shared" si="24"/>
        <v>8.9794818838952999</v>
      </c>
      <c r="T104" s="8">
        <f t="shared" si="24"/>
        <v>0</v>
      </c>
      <c r="U104" s="8">
        <f t="shared" si="24"/>
        <v>8.9794818838952999</v>
      </c>
      <c r="V104" s="8">
        <f t="shared" si="24"/>
        <v>8.9794818838952999</v>
      </c>
      <c r="W104" s="8">
        <f t="shared" si="24"/>
        <v>125.71274637453419</v>
      </c>
      <c r="X104" s="8">
        <f t="shared" si="24"/>
        <v>8.9794818838952999</v>
      </c>
      <c r="Y104" s="8">
        <f t="shared" si="24"/>
        <v>8.9794818838952999</v>
      </c>
      <c r="Z104" s="8">
        <f t="shared" si="24"/>
        <v>8.9794818838952999</v>
      </c>
      <c r="AA104" s="8">
        <f t="shared" si="24"/>
        <v>8.9794818838952999</v>
      </c>
      <c r="AB104" s="8">
        <f t="shared" si="24"/>
        <v>143.6717101423248</v>
      </c>
      <c r="AC104" s="8">
        <f t="shared" si="24"/>
        <v>0</v>
      </c>
      <c r="AD104" s="6"/>
      <c r="AE104" s="6"/>
      <c r="AF104" s="8">
        <f t="shared" si="11"/>
        <v>887.4673393999459</v>
      </c>
      <c r="AG104" s="8">
        <f t="shared" si="6"/>
        <v>675.73655284259837</v>
      </c>
      <c r="AH104" s="8">
        <f t="shared" si="6"/>
        <v>72.078565636543829</v>
      </c>
      <c r="AI104" s="8">
        <f t="shared" si="6"/>
        <v>9.0098207045679786</v>
      </c>
      <c r="AJ104" s="8">
        <f t="shared" si="6"/>
        <v>9.0098207045679786</v>
      </c>
      <c r="AK104" s="8">
        <f t="shared" si="6"/>
        <v>9.0098207045679786</v>
      </c>
      <c r="AL104" s="8">
        <f t="shared" si="6"/>
        <v>9.0098207045679786</v>
      </c>
      <c r="AM104" s="8">
        <f t="shared" si="6"/>
        <v>90.098207045679786</v>
      </c>
      <c r="AN104" s="8">
        <f t="shared" si="6"/>
        <v>9.0098207045679786</v>
      </c>
      <c r="AO104" s="8">
        <f t="shared" si="6"/>
        <v>0</v>
      </c>
      <c r="AP104" s="8">
        <f t="shared" si="6"/>
        <v>0</v>
      </c>
      <c r="AQ104" s="8">
        <f t="shared" si="6"/>
        <v>193.71114514821153</v>
      </c>
      <c r="AR104" s="8">
        <f t="shared" si="6"/>
        <v>0</v>
      </c>
      <c r="AS104" s="8">
        <f t="shared" si="6"/>
        <v>36.039282818271914</v>
      </c>
      <c r="AT104" s="8">
        <f t="shared" si="6"/>
        <v>9.0098207045679786</v>
      </c>
      <c r="AU104" s="8">
        <f t="shared" si="6"/>
        <v>9.0098207045679786</v>
      </c>
      <c r="AV104" s="8">
        <f t="shared" ref="AG104:AW119" si="27">AV19/$E19*100000</f>
        <v>117.12766915938373</v>
      </c>
      <c r="AW104" s="8">
        <f t="shared" si="27"/>
        <v>9.0098207045679786</v>
      </c>
      <c r="AX104" s="6"/>
      <c r="AY104" s="6"/>
      <c r="AZ104" s="8">
        <f t="shared" si="7"/>
        <v>89.649917073826714</v>
      </c>
      <c r="BA104" s="5"/>
      <c r="BB104" s="5"/>
      <c r="BC104" s="5"/>
      <c r="BD104" s="5"/>
      <c r="BE104" s="5"/>
      <c r="BF104" s="5"/>
      <c r="BG104" s="5"/>
      <c r="BH104" s="5"/>
      <c r="BI104" s="8">
        <f t="shared" ref="BI104:BJ104" si="28">BI19/$D19*100000</f>
        <v>152.4048590255054</v>
      </c>
      <c r="BJ104" s="8">
        <f t="shared" si="28"/>
        <v>389.97713927114614</v>
      </c>
      <c r="BK104" s="5"/>
      <c r="BL104" s="5"/>
      <c r="BM104" s="5"/>
      <c r="BN104" s="5"/>
      <c r="BO104" s="5"/>
      <c r="BP104" s="5"/>
      <c r="BQ104" s="8">
        <f t="shared" si="9"/>
        <v>233.08978439194942</v>
      </c>
      <c r="BR104" s="5"/>
      <c r="CB104" s="10">
        <v>224.17503586800572</v>
      </c>
    </row>
    <row r="105" spans="3:80" x14ac:dyDescent="0.35">
      <c r="C105" s="1" t="s">
        <v>16</v>
      </c>
      <c r="D105" s="18"/>
      <c r="E105" s="18"/>
      <c r="F105" s="18"/>
      <c r="G105" s="18">
        <v>17</v>
      </c>
      <c r="H105" s="1" t="s">
        <v>16</v>
      </c>
      <c r="I105" s="8">
        <f t="shared" si="10"/>
        <v>771.25658389766738</v>
      </c>
      <c r="J105" s="8">
        <f t="shared" si="24"/>
        <v>420.11537496864815</v>
      </c>
      <c r="K105" s="8">
        <f t="shared" si="24"/>
        <v>344.87083019814401</v>
      </c>
      <c r="L105" s="8">
        <f t="shared" si="24"/>
        <v>56.433408577878097</v>
      </c>
      <c r="M105" s="8">
        <f t="shared" si="24"/>
        <v>50.163029847002754</v>
      </c>
      <c r="N105" s="8">
        <f t="shared" si="24"/>
        <v>50.163029847002754</v>
      </c>
      <c r="O105" s="8">
        <f t="shared" si="24"/>
        <v>12.540757461750689</v>
      </c>
      <c r="P105" s="8">
        <f t="shared" si="24"/>
        <v>12.540757461750689</v>
      </c>
      <c r="Q105" s="8">
        <f t="shared" si="24"/>
        <v>12.540757461750689</v>
      </c>
      <c r="R105" s="8">
        <f t="shared" si="24"/>
        <v>56.433408577878097</v>
      </c>
      <c r="S105" s="8">
        <f t="shared" si="24"/>
        <v>31.351893654376724</v>
      </c>
      <c r="T105" s="8">
        <f t="shared" si="24"/>
        <v>0</v>
      </c>
      <c r="U105" s="8">
        <f t="shared" si="24"/>
        <v>12.540757461750689</v>
      </c>
      <c r="V105" s="8">
        <f t="shared" si="24"/>
        <v>12.540757461750689</v>
      </c>
      <c r="W105" s="8">
        <f t="shared" si="24"/>
        <v>150.48908954100827</v>
      </c>
      <c r="X105" s="8">
        <f t="shared" si="24"/>
        <v>0</v>
      </c>
      <c r="Y105" s="8">
        <f t="shared" si="24"/>
        <v>43.892651116127411</v>
      </c>
      <c r="Z105" s="8">
        <f t="shared" si="24"/>
        <v>31.351893654376724</v>
      </c>
      <c r="AA105" s="8">
        <f t="shared" si="24"/>
        <v>12.540757461750689</v>
      </c>
      <c r="AB105" s="8">
        <f t="shared" si="24"/>
        <v>144.21871081013293</v>
      </c>
      <c r="AC105" s="8">
        <f t="shared" si="24"/>
        <v>0</v>
      </c>
      <c r="AD105" s="6"/>
      <c r="AE105" s="6"/>
      <c r="AF105" s="8">
        <f t="shared" si="11"/>
        <v>1006.3128945559097</v>
      </c>
      <c r="AG105" s="8">
        <f t="shared" si="27"/>
        <v>762.54765922870183</v>
      </c>
      <c r="AH105" s="8">
        <f t="shared" si="27"/>
        <v>68.754297143571478</v>
      </c>
      <c r="AI105" s="8">
        <f t="shared" si="27"/>
        <v>43.752734545909121</v>
      </c>
      <c r="AJ105" s="8">
        <f t="shared" si="27"/>
        <v>12.500781298831177</v>
      </c>
      <c r="AK105" s="8">
        <f t="shared" si="27"/>
        <v>12.500781298831177</v>
      </c>
      <c r="AL105" s="8">
        <f t="shared" si="27"/>
        <v>12.500781298831177</v>
      </c>
      <c r="AM105" s="8">
        <f t="shared" si="27"/>
        <v>100.00625039064941</v>
      </c>
      <c r="AN105" s="8">
        <f t="shared" si="27"/>
        <v>12.500781298831177</v>
      </c>
      <c r="AO105" s="8">
        <f t="shared" si="27"/>
        <v>0</v>
      </c>
      <c r="AP105" s="8">
        <f t="shared" si="27"/>
        <v>0</v>
      </c>
      <c r="AQ105" s="8">
        <f t="shared" si="27"/>
        <v>243.76523532720793</v>
      </c>
      <c r="AR105" s="8">
        <f t="shared" si="27"/>
        <v>0</v>
      </c>
      <c r="AS105" s="8">
        <f t="shared" si="27"/>
        <v>43.752734545909121</v>
      </c>
      <c r="AT105" s="8">
        <f t="shared" si="27"/>
        <v>12.500781298831177</v>
      </c>
      <c r="AU105" s="8">
        <f t="shared" si="27"/>
        <v>12.500781298831177</v>
      </c>
      <c r="AV105" s="8">
        <f t="shared" si="27"/>
        <v>131.25820363772738</v>
      </c>
      <c r="AW105" s="8">
        <f t="shared" si="27"/>
        <v>12.500781298831177</v>
      </c>
      <c r="AX105" s="6"/>
      <c r="AY105" s="6"/>
      <c r="AZ105" s="8">
        <f t="shared" si="7"/>
        <v>93.574547723019336</v>
      </c>
      <c r="BA105" s="5"/>
      <c r="BB105" s="5"/>
      <c r="BC105" s="5"/>
      <c r="BD105" s="5"/>
      <c r="BE105" s="5"/>
      <c r="BF105" s="5"/>
      <c r="BG105" s="5"/>
      <c r="BH105" s="5"/>
      <c r="BI105" s="8">
        <f t="shared" ref="BI105:BJ105" si="29">BI20/$D20*100000</f>
        <v>112.28945726762321</v>
      </c>
      <c r="BJ105" s="8">
        <f t="shared" si="29"/>
        <v>311.91515907673113</v>
      </c>
      <c r="BK105" s="5"/>
      <c r="BL105" s="5"/>
      <c r="BM105" s="5"/>
      <c r="BN105" s="5"/>
      <c r="BO105" s="5"/>
      <c r="BP105" s="5"/>
      <c r="BQ105" s="8">
        <f t="shared" si="9"/>
        <v>174.67248908296943</v>
      </c>
      <c r="BR105" s="5"/>
      <c r="CB105" s="10">
        <v>268.26377191340697</v>
      </c>
    </row>
    <row r="106" spans="3:80" x14ac:dyDescent="0.35">
      <c r="C106" s="1" t="s">
        <v>17</v>
      </c>
      <c r="D106" s="18"/>
      <c r="E106" s="18"/>
      <c r="F106" s="18"/>
      <c r="G106" s="18">
        <v>18</v>
      </c>
      <c r="H106" s="1" t="s">
        <v>17</v>
      </c>
      <c r="I106" s="8">
        <f t="shared" si="10"/>
        <v>959.00001926992672</v>
      </c>
      <c r="J106" s="8">
        <f t="shared" si="24"/>
        <v>431.64635830501726</v>
      </c>
      <c r="K106" s="8">
        <f t="shared" si="24"/>
        <v>351.99732790349623</v>
      </c>
      <c r="L106" s="8">
        <f t="shared" si="24"/>
        <v>104.69993512458008</v>
      </c>
      <c r="M106" s="8">
        <f t="shared" si="24"/>
        <v>50.744140336452922</v>
      </c>
      <c r="N106" s="8">
        <f t="shared" si="24"/>
        <v>25.050904723059038</v>
      </c>
      <c r="O106" s="8">
        <f t="shared" si="24"/>
        <v>19.912257600380261</v>
      </c>
      <c r="P106" s="8">
        <f t="shared" si="24"/>
        <v>26.977897394063579</v>
      </c>
      <c r="Q106" s="8">
        <f t="shared" si="24"/>
        <v>65.517750814154397</v>
      </c>
      <c r="R106" s="8">
        <f t="shared" si="24"/>
        <v>91.853317317883139</v>
      </c>
      <c r="S106" s="8">
        <f t="shared" si="24"/>
        <v>62.306096362480162</v>
      </c>
      <c r="T106" s="8">
        <f t="shared" si="24"/>
        <v>5.1386471226787762</v>
      </c>
      <c r="U106" s="8">
        <f t="shared" si="24"/>
        <v>43.678500542769605</v>
      </c>
      <c r="V106" s="8">
        <f t="shared" si="24"/>
        <v>16.058272258371176</v>
      </c>
      <c r="W106" s="8">
        <f t="shared" si="24"/>
        <v>294.18754777336</v>
      </c>
      <c r="X106" s="8">
        <f t="shared" si="24"/>
        <v>7.7079706840181652</v>
      </c>
      <c r="Y106" s="8">
        <f t="shared" si="24"/>
        <v>17.985264929375717</v>
      </c>
      <c r="Z106" s="8">
        <f t="shared" si="24"/>
        <v>25.050904723059038</v>
      </c>
      <c r="AA106" s="8">
        <f t="shared" si="24"/>
        <v>30.189551845737814</v>
      </c>
      <c r="AB106" s="8">
        <f t="shared" si="24"/>
        <v>157.37106813203755</v>
      </c>
      <c r="AC106" s="8">
        <f t="shared" si="24"/>
        <v>3.8539853420090826</v>
      </c>
      <c r="AD106" s="6"/>
      <c r="AE106" s="6"/>
      <c r="AF106" s="8">
        <f t="shared" si="11"/>
        <v>1106.8689618538563</v>
      </c>
      <c r="AG106" s="8">
        <f t="shared" si="27"/>
        <v>721.09159722452773</v>
      </c>
      <c r="AH106" s="8">
        <f t="shared" si="27"/>
        <v>115.53401281497958</v>
      </c>
      <c r="AI106" s="8">
        <f t="shared" si="27"/>
        <v>43.159257660768233</v>
      </c>
      <c r="AJ106" s="8">
        <f t="shared" si="27"/>
        <v>28.551508914046678</v>
      </c>
      <c r="AK106" s="8">
        <f t="shared" si="27"/>
        <v>23.239600278875205</v>
      </c>
      <c r="AL106" s="8">
        <f t="shared" si="27"/>
        <v>34.527406128614587</v>
      </c>
      <c r="AM106" s="8">
        <f t="shared" si="27"/>
        <v>102.2542412270509</v>
      </c>
      <c r="AN106" s="8">
        <f t="shared" si="27"/>
        <v>47.143189137146841</v>
      </c>
      <c r="AO106" s="8">
        <f t="shared" si="27"/>
        <v>4.6479200557750406</v>
      </c>
      <c r="AP106" s="8">
        <f t="shared" si="27"/>
        <v>7.3038743733607783</v>
      </c>
      <c r="AQ106" s="8">
        <f t="shared" si="27"/>
        <v>330.00232396002787</v>
      </c>
      <c r="AR106" s="8">
        <f t="shared" si="27"/>
        <v>4.6479200557750406</v>
      </c>
      <c r="AS106" s="8">
        <f t="shared" si="27"/>
        <v>73.038743733607788</v>
      </c>
      <c r="AT106" s="8">
        <f t="shared" si="27"/>
        <v>31.207463231632417</v>
      </c>
      <c r="AU106" s="8">
        <f t="shared" si="27"/>
        <v>57.767006407489788</v>
      </c>
      <c r="AV106" s="8">
        <f t="shared" si="27"/>
        <v>207.82842535108395</v>
      </c>
      <c r="AW106" s="8">
        <f t="shared" si="27"/>
        <v>1.3279771587928688</v>
      </c>
      <c r="AX106" s="6"/>
      <c r="AY106" s="6"/>
      <c r="AZ106" s="8">
        <f t="shared" si="7"/>
        <v>21.291318464895937</v>
      </c>
      <c r="BA106" s="5"/>
      <c r="BB106" s="5"/>
      <c r="BC106" s="5"/>
      <c r="BD106" s="5"/>
      <c r="BE106" s="5"/>
      <c r="BF106" s="5"/>
      <c r="BG106" s="5"/>
      <c r="BH106" s="5"/>
      <c r="BI106" s="8">
        <f t="shared" ref="BI106:BJ106" si="30">BI21/$D21*100000</f>
        <v>77.18102943524778</v>
      </c>
      <c r="BJ106" s="8">
        <f t="shared" si="30"/>
        <v>363.28312130728699</v>
      </c>
      <c r="BK106" s="5"/>
      <c r="BL106" s="5"/>
      <c r="BM106" s="5"/>
      <c r="BN106" s="5"/>
      <c r="BO106" s="5"/>
      <c r="BP106" s="5"/>
      <c r="BQ106" s="8">
        <f t="shared" si="9"/>
        <v>95.145579390003718</v>
      </c>
      <c r="BR106" s="5"/>
      <c r="CB106" s="10">
        <v>138.35766787507899</v>
      </c>
    </row>
    <row r="107" spans="3:80" x14ac:dyDescent="0.35">
      <c r="C107" s="1" t="s">
        <v>18</v>
      </c>
      <c r="D107" s="18"/>
      <c r="E107" s="18"/>
      <c r="F107" s="18"/>
      <c r="G107" s="18">
        <v>19</v>
      </c>
      <c r="H107" s="1" t="s">
        <v>18</v>
      </c>
      <c r="I107" s="8">
        <f t="shared" si="10"/>
        <v>1217.9995526545883</v>
      </c>
      <c r="J107" s="8">
        <f t="shared" si="24"/>
        <v>624.25018808841173</v>
      </c>
      <c r="K107" s="8">
        <f t="shared" si="24"/>
        <v>520.54738811281243</v>
      </c>
      <c r="L107" s="8">
        <f t="shared" si="24"/>
        <v>99.636023505967998</v>
      </c>
      <c r="M107" s="8">
        <f t="shared" si="24"/>
        <v>63.035035279285871</v>
      </c>
      <c r="N107" s="8">
        <f t="shared" si="24"/>
        <v>40.667764696313469</v>
      </c>
      <c r="O107" s="8">
        <f t="shared" si="24"/>
        <v>36.600988226682119</v>
      </c>
      <c r="P107" s="8">
        <f t="shared" si="24"/>
        <v>40.667764696313469</v>
      </c>
      <c r="Q107" s="8">
        <f t="shared" si="24"/>
        <v>71.168588218548564</v>
      </c>
      <c r="R107" s="8">
        <f t="shared" si="24"/>
        <v>105.73618821041501</v>
      </c>
      <c r="S107" s="8">
        <f t="shared" si="24"/>
        <v>28.467435287419427</v>
      </c>
      <c r="T107" s="8">
        <f t="shared" si="24"/>
        <v>12.20032940889404</v>
      </c>
      <c r="U107" s="8">
        <f t="shared" si="24"/>
        <v>10.166941174078367</v>
      </c>
      <c r="V107" s="8">
        <f t="shared" si="24"/>
        <v>4.0667764696313471</v>
      </c>
      <c r="W107" s="8">
        <f t="shared" si="24"/>
        <v>233.83964700380244</v>
      </c>
      <c r="X107" s="8">
        <f t="shared" si="24"/>
        <v>4.0667764696313471</v>
      </c>
      <c r="Y107" s="8">
        <f t="shared" si="24"/>
        <v>44.734541165944819</v>
      </c>
      <c r="Z107" s="8">
        <f t="shared" si="24"/>
        <v>26.434047052603752</v>
      </c>
      <c r="AA107" s="8">
        <f t="shared" si="24"/>
        <v>4.0667764696313471</v>
      </c>
      <c r="AB107" s="8">
        <f t="shared" si="24"/>
        <v>221.63931759490839</v>
      </c>
      <c r="AC107" s="8">
        <f t="shared" si="24"/>
        <v>4.0667764696313471</v>
      </c>
      <c r="AD107" s="6"/>
      <c r="AE107" s="6"/>
      <c r="AF107" s="8">
        <f t="shared" si="11"/>
        <v>968.5526880402133</v>
      </c>
      <c r="AG107" s="8">
        <f t="shared" si="27"/>
        <v>690.65571425652342</v>
      </c>
      <c r="AH107" s="8">
        <f t="shared" si="27"/>
        <v>69.474243445922468</v>
      </c>
      <c r="AI107" s="8">
        <f t="shared" si="27"/>
        <v>46.997282331065207</v>
      </c>
      <c r="AJ107" s="8">
        <f t="shared" si="27"/>
        <v>22.476961114857271</v>
      </c>
      <c r="AK107" s="8">
        <f t="shared" si="27"/>
        <v>18.390240912155949</v>
      </c>
      <c r="AL107" s="8">
        <f t="shared" si="27"/>
        <v>18.390240912155949</v>
      </c>
      <c r="AM107" s="8">
        <f t="shared" si="27"/>
        <v>175.72896871615686</v>
      </c>
      <c r="AN107" s="8">
        <f t="shared" si="27"/>
        <v>4.0867202027013221</v>
      </c>
      <c r="AO107" s="8">
        <f t="shared" si="27"/>
        <v>4.0867202027013221</v>
      </c>
      <c r="AP107" s="8">
        <f t="shared" si="27"/>
        <v>0</v>
      </c>
      <c r="AQ107" s="8">
        <f t="shared" si="27"/>
        <v>277.89697378368987</v>
      </c>
      <c r="AR107" s="8">
        <f t="shared" si="27"/>
        <v>0</v>
      </c>
      <c r="AS107" s="8">
        <f t="shared" si="27"/>
        <v>57.214082837818509</v>
      </c>
      <c r="AT107" s="8">
        <f t="shared" si="27"/>
        <v>30.650401520259916</v>
      </c>
      <c r="AU107" s="8">
        <f t="shared" si="27"/>
        <v>26.563681317558594</v>
      </c>
      <c r="AV107" s="8">
        <f t="shared" si="27"/>
        <v>155.29536770265022</v>
      </c>
      <c r="AW107" s="8">
        <f t="shared" si="27"/>
        <v>0</v>
      </c>
      <c r="AX107" s="6"/>
      <c r="AY107" s="6"/>
      <c r="AZ107" s="8">
        <f t="shared" si="7"/>
        <v>14.439837448687006</v>
      </c>
      <c r="BA107" s="5"/>
      <c r="BB107" s="5"/>
      <c r="BC107" s="5"/>
      <c r="BD107" s="5"/>
      <c r="BE107" s="5"/>
      <c r="BF107" s="5"/>
      <c r="BG107" s="5"/>
      <c r="BH107" s="5"/>
      <c r="BI107" s="8">
        <f t="shared" ref="BI107:BJ107" si="31">BI22/$D22*100000</f>
        <v>202.1577242816181</v>
      </c>
      <c r="BJ107" s="8">
        <f t="shared" si="31"/>
        <v>705.48920106442233</v>
      </c>
      <c r="BK107" s="5"/>
      <c r="BL107" s="5"/>
      <c r="BM107" s="5"/>
      <c r="BN107" s="5"/>
      <c r="BO107" s="5"/>
      <c r="BP107" s="5"/>
      <c r="BQ107" s="8">
        <f t="shared" si="9"/>
        <v>552.83949089258829</v>
      </c>
      <c r="BR107" s="5"/>
      <c r="CB107" s="10">
        <v>227.02412647307699</v>
      </c>
    </row>
    <row r="108" spans="3:80" x14ac:dyDescent="0.35">
      <c r="C108" s="1" t="s">
        <v>19</v>
      </c>
      <c r="D108" s="18"/>
      <c r="E108" s="18"/>
      <c r="F108" s="18"/>
      <c r="G108" s="18">
        <v>20</v>
      </c>
      <c r="H108" s="1" t="s">
        <v>19</v>
      </c>
      <c r="I108" s="8">
        <f t="shared" si="10"/>
        <v>1290.3813031240811</v>
      </c>
      <c r="J108" s="8">
        <f t="shared" si="24"/>
        <v>598.63050144931594</v>
      </c>
      <c r="K108" s="8">
        <f t="shared" si="24"/>
        <v>473.30318009326038</v>
      </c>
      <c r="L108" s="8">
        <f t="shared" si="24"/>
        <v>150.53281615392157</v>
      </c>
      <c r="M108" s="8">
        <f t="shared" si="24"/>
        <v>82.618010726338341</v>
      </c>
      <c r="N108" s="8">
        <f t="shared" si="24"/>
        <v>37.808242196798901</v>
      </c>
      <c r="O108" s="8">
        <f t="shared" si="24"/>
        <v>33.60732639715458</v>
      </c>
      <c r="P108" s="8">
        <f t="shared" si="24"/>
        <v>33.60732639715458</v>
      </c>
      <c r="Q108" s="8">
        <f t="shared" si="24"/>
        <v>87.519079159256719</v>
      </c>
      <c r="R108" s="8">
        <f t="shared" si="24"/>
        <v>119.02594765658912</v>
      </c>
      <c r="S108" s="8">
        <f t="shared" si="24"/>
        <v>111.32426869057454</v>
      </c>
      <c r="T108" s="8">
        <f t="shared" si="24"/>
        <v>6.3013736994664837</v>
      </c>
      <c r="U108" s="8">
        <f t="shared" si="24"/>
        <v>30.806715864058365</v>
      </c>
      <c r="V108" s="8">
        <f t="shared" si="24"/>
        <v>15.403357932029182</v>
      </c>
      <c r="W108" s="8">
        <f t="shared" si="24"/>
        <v>387.88455883382574</v>
      </c>
      <c r="X108" s="8">
        <f t="shared" si="24"/>
        <v>14.70320529875513</v>
      </c>
      <c r="Y108" s="8">
        <f t="shared" si="24"/>
        <v>28.00610533096215</v>
      </c>
      <c r="Z108" s="8">
        <f t="shared" si="24"/>
        <v>38.508394830072952</v>
      </c>
      <c r="AA108" s="8">
        <f t="shared" si="24"/>
        <v>23.105036898043775</v>
      </c>
      <c r="AB108" s="8">
        <f t="shared" si="24"/>
        <v>229.65006371388964</v>
      </c>
      <c r="AC108" s="8">
        <f t="shared" si="24"/>
        <v>14.70320529875513</v>
      </c>
      <c r="AD108" s="6"/>
      <c r="AE108" s="6"/>
      <c r="AF108" s="8">
        <f t="shared" si="11"/>
        <v>1440.9078994906527</v>
      </c>
      <c r="AG108" s="8">
        <f t="shared" si="27"/>
        <v>864.96978627241242</v>
      </c>
      <c r="AH108" s="8">
        <f t="shared" si="27"/>
        <v>155.14200097760713</v>
      </c>
      <c r="AI108" s="8">
        <f t="shared" si="27"/>
        <v>81.467260787327945</v>
      </c>
      <c r="AJ108" s="8">
        <f t="shared" si="27"/>
        <v>26.919616607986626</v>
      </c>
      <c r="AK108" s="8">
        <f t="shared" si="27"/>
        <v>43.921479728820287</v>
      </c>
      <c r="AL108" s="8">
        <f t="shared" si="27"/>
        <v>60.923342849653942</v>
      </c>
      <c r="AM108" s="8">
        <f t="shared" si="27"/>
        <v>151.59994616076676</v>
      </c>
      <c r="AN108" s="8">
        <f t="shared" si="27"/>
        <v>62.340164776390075</v>
      </c>
      <c r="AO108" s="8">
        <f t="shared" si="27"/>
        <v>5.6672877069445526</v>
      </c>
      <c r="AP108" s="8">
        <f t="shared" si="27"/>
        <v>7.0841096336806908</v>
      </c>
      <c r="AQ108" s="8">
        <f t="shared" si="27"/>
        <v>410.87835875348009</v>
      </c>
      <c r="AR108" s="8">
        <f t="shared" si="27"/>
        <v>5.6672877069445526</v>
      </c>
      <c r="AS108" s="8">
        <f t="shared" si="27"/>
        <v>135.3064940033012</v>
      </c>
      <c r="AT108" s="8">
        <f t="shared" si="27"/>
        <v>123.26350762604402</v>
      </c>
      <c r="AU108" s="8">
        <f t="shared" si="27"/>
        <v>65.17380862986235</v>
      </c>
      <c r="AV108" s="8">
        <f t="shared" si="27"/>
        <v>393.16808466927836</v>
      </c>
      <c r="AW108" s="8">
        <f t="shared" si="27"/>
        <v>6.3756986703126222</v>
      </c>
      <c r="AX108" s="6"/>
      <c r="AY108" s="6"/>
      <c r="AZ108" s="8">
        <f t="shared" si="7"/>
        <v>25.563824348122481</v>
      </c>
      <c r="BA108" s="5"/>
      <c r="BB108" s="5"/>
      <c r="BC108" s="5"/>
      <c r="BD108" s="5"/>
      <c r="BE108" s="5"/>
      <c r="BF108" s="5"/>
      <c r="BG108" s="5"/>
      <c r="BH108" s="5"/>
      <c r="BI108" s="8">
        <f t="shared" ref="BI108:BJ108" si="32">BI23/$D23*100000</f>
        <v>104.3856160881668</v>
      </c>
      <c r="BJ108" s="8">
        <f t="shared" si="32"/>
        <v>522.63818667272619</v>
      </c>
      <c r="BK108" s="5"/>
      <c r="BL108" s="5"/>
      <c r="BM108" s="5"/>
      <c r="BN108" s="5"/>
      <c r="BO108" s="5"/>
      <c r="BP108" s="5"/>
      <c r="BQ108" s="8">
        <f t="shared" si="9"/>
        <v>186.75793898767256</v>
      </c>
      <c r="BR108" s="5"/>
      <c r="CB108" s="10">
        <v>151.97892180187347</v>
      </c>
    </row>
    <row r="109" spans="3:80" x14ac:dyDescent="0.35">
      <c r="C109" s="1" t="s">
        <v>20</v>
      </c>
      <c r="D109" s="18"/>
      <c r="E109" s="18"/>
      <c r="F109" s="18"/>
      <c r="G109" s="18">
        <v>21</v>
      </c>
      <c r="H109" s="1" t="s">
        <v>20</v>
      </c>
      <c r="I109" s="8">
        <f t="shared" si="10"/>
        <v>556.62188099808054</v>
      </c>
      <c r="J109" s="8">
        <f t="shared" si="24"/>
        <v>326.29558541266795</v>
      </c>
      <c r="K109" s="8">
        <f t="shared" si="24"/>
        <v>287.90786948176583</v>
      </c>
      <c r="L109" s="8">
        <f t="shared" si="24"/>
        <v>19.193857965451055</v>
      </c>
      <c r="M109" s="8">
        <f t="shared" si="24"/>
        <v>19.193857965451055</v>
      </c>
      <c r="N109" s="8">
        <f t="shared" si="24"/>
        <v>19.193857965451055</v>
      </c>
      <c r="O109" s="8">
        <f t="shared" si="24"/>
        <v>19.193857965451055</v>
      </c>
      <c r="P109" s="8">
        <f t="shared" si="24"/>
        <v>19.193857965451055</v>
      </c>
      <c r="Q109" s="8">
        <f t="shared" si="24"/>
        <v>19.193857965451055</v>
      </c>
      <c r="R109" s="8">
        <f t="shared" si="24"/>
        <v>47.984644913627641</v>
      </c>
      <c r="S109" s="8">
        <f t="shared" si="24"/>
        <v>19.193857965451055</v>
      </c>
      <c r="T109" s="8">
        <f t="shared" si="24"/>
        <v>0</v>
      </c>
      <c r="U109" s="8">
        <f t="shared" si="24"/>
        <v>0</v>
      </c>
      <c r="V109" s="8">
        <f t="shared" si="24"/>
        <v>0</v>
      </c>
      <c r="W109" s="8">
        <f t="shared" si="24"/>
        <v>95.969289827255281</v>
      </c>
      <c r="X109" s="8">
        <f t="shared" si="24"/>
        <v>0</v>
      </c>
      <c r="Y109" s="8">
        <f t="shared" si="24"/>
        <v>19.193857965451055</v>
      </c>
      <c r="Z109" s="8">
        <f t="shared" si="24"/>
        <v>0</v>
      </c>
      <c r="AA109" s="8">
        <f t="shared" si="24"/>
        <v>0</v>
      </c>
      <c r="AB109" s="8">
        <f t="shared" si="24"/>
        <v>95.969289827255281</v>
      </c>
      <c r="AC109" s="8">
        <f t="shared" si="24"/>
        <v>0</v>
      </c>
      <c r="AD109" s="6"/>
      <c r="AE109" s="6"/>
      <c r="AF109" s="8">
        <f t="shared" si="11"/>
        <v>522.11885323713693</v>
      </c>
      <c r="AG109" s="8">
        <f t="shared" si="27"/>
        <v>360.73666223656733</v>
      </c>
      <c r="AH109" s="8">
        <f t="shared" si="27"/>
        <v>18.986140117714069</v>
      </c>
      <c r="AI109" s="8">
        <f t="shared" si="27"/>
        <v>18.986140117714069</v>
      </c>
      <c r="AJ109" s="8">
        <f t="shared" si="27"/>
        <v>0</v>
      </c>
      <c r="AK109" s="8">
        <f t="shared" si="27"/>
        <v>18.986140117714069</v>
      </c>
      <c r="AL109" s="8">
        <f t="shared" si="27"/>
        <v>0</v>
      </c>
      <c r="AM109" s="8">
        <f t="shared" si="27"/>
        <v>47.465350294285173</v>
      </c>
      <c r="AN109" s="8">
        <f t="shared" si="27"/>
        <v>0</v>
      </c>
      <c r="AO109" s="8">
        <f t="shared" si="27"/>
        <v>0</v>
      </c>
      <c r="AP109" s="8">
        <f t="shared" si="27"/>
        <v>0</v>
      </c>
      <c r="AQ109" s="8">
        <f t="shared" si="27"/>
        <v>123.40991076514145</v>
      </c>
      <c r="AR109" s="8">
        <f t="shared" si="27"/>
        <v>0</v>
      </c>
      <c r="AS109" s="8">
        <f t="shared" si="27"/>
        <v>18.986140117714069</v>
      </c>
      <c r="AT109" s="8">
        <f t="shared" si="27"/>
        <v>0</v>
      </c>
      <c r="AU109" s="8">
        <f t="shared" si="27"/>
        <v>18.986140117714069</v>
      </c>
      <c r="AV109" s="8">
        <f t="shared" si="27"/>
        <v>94.930700588570346</v>
      </c>
      <c r="AW109" s="8">
        <f t="shared" si="27"/>
        <v>0</v>
      </c>
      <c r="AX109" s="6"/>
      <c r="AY109" s="6"/>
      <c r="AZ109" s="8">
        <f t="shared" si="7"/>
        <v>18.841262364578427</v>
      </c>
      <c r="BA109" s="5"/>
      <c r="BB109" s="5"/>
      <c r="BC109" s="5"/>
      <c r="BD109" s="5"/>
      <c r="BE109" s="5"/>
      <c r="BF109" s="5"/>
      <c r="BG109" s="5"/>
      <c r="BH109" s="5"/>
      <c r="BI109" s="8">
        <f t="shared" ref="BI109:BJ109" si="33">BI24/$D24*100000</f>
        <v>197.83325482807348</v>
      </c>
      <c r="BJ109" s="8">
        <f t="shared" si="33"/>
        <v>499.29345266132833</v>
      </c>
      <c r="BK109" s="5"/>
      <c r="BL109" s="5"/>
      <c r="BM109" s="5"/>
      <c r="BN109" s="5"/>
      <c r="BO109" s="5"/>
      <c r="BP109" s="5"/>
      <c r="BQ109" s="8">
        <f t="shared" si="9"/>
        <v>254.35704192180876</v>
      </c>
      <c r="BR109" s="5"/>
      <c r="CB109" s="10">
        <v>273.2755371277799</v>
      </c>
    </row>
    <row r="110" spans="3:80" x14ac:dyDescent="0.35">
      <c r="C110" s="1" t="s">
        <v>21</v>
      </c>
      <c r="D110" s="18"/>
      <c r="E110" s="18"/>
      <c r="F110" s="18"/>
      <c r="G110" s="18">
        <v>22</v>
      </c>
      <c r="H110" s="1" t="s">
        <v>21</v>
      </c>
      <c r="I110" s="8">
        <f t="shared" si="10"/>
        <v>498.60683384660507</v>
      </c>
      <c r="J110" s="8">
        <f t="shared" si="24"/>
        <v>228.26246357683456</v>
      </c>
      <c r="K110" s="8">
        <f t="shared" si="24"/>
        <v>177.25409182782124</v>
      </c>
      <c r="L110" s="8">
        <f t="shared" si="24"/>
        <v>42.719511339798643</v>
      </c>
      <c r="M110" s="8">
        <f t="shared" si="24"/>
        <v>17.85293011215466</v>
      </c>
      <c r="N110" s="8">
        <f t="shared" si="24"/>
        <v>11.476883643527993</v>
      </c>
      <c r="O110" s="8">
        <f t="shared" si="24"/>
        <v>15.302511524703993</v>
      </c>
      <c r="P110" s="8">
        <f t="shared" si="24"/>
        <v>12.114488290390661</v>
      </c>
      <c r="Q110" s="8">
        <f t="shared" si="24"/>
        <v>47.18274386783731</v>
      </c>
      <c r="R110" s="8">
        <f t="shared" si="24"/>
        <v>38.256278811759977</v>
      </c>
      <c r="S110" s="8">
        <f t="shared" si="24"/>
        <v>33.793046283721317</v>
      </c>
      <c r="T110" s="8">
        <f t="shared" si="24"/>
        <v>3.8256278811759983</v>
      </c>
      <c r="U110" s="8">
        <f t="shared" si="24"/>
        <v>19.765744052742654</v>
      </c>
      <c r="V110" s="8">
        <f t="shared" si="24"/>
        <v>8.9264650560773298</v>
      </c>
      <c r="W110" s="8">
        <f t="shared" si="24"/>
        <v>134.53458048802261</v>
      </c>
      <c r="X110" s="8">
        <f t="shared" si="24"/>
        <v>5.7384418217639963</v>
      </c>
      <c r="Y110" s="8">
        <f t="shared" si="24"/>
        <v>15.302511524703993</v>
      </c>
      <c r="Z110" s="8">
        <f t="shared" si="24"/>
        <v>10.839278996665328</v>
      </c>
      <c r="AA110" s="8">
        <f t="shared" si="24"/>
        <v>15.940116171566659</v>
      </c>
      <c r="AB110" s="8">
        <f t="shared" si="24"/>
        <v>96.915906323125284</v>
      </c>
      <c r="AC110" s="8">
        <f t="shared" si="24"/>
        <v>5.1008371749013302</v>
      </c>
      <c r="AD110" s="6"/>
      <c r="AE110" s="6"/>
      <c r="AF110" s="8">
        <f t="shared" si="11"/>
        <v>1049.899884076299</v>
      </c>
      <c r="AG110" s="8">
        <f t="shared" si="27"/>
        <v>704.1047528717462</v>
      </c>
      <c r="AH110" s="8">
        <f t="shared" si="27"/>
        <v>108.01981241437453</v>
      </c>
      <c r="AI110" s="8">
        <f t="shared" si="27"/>
        <v>32.27421224575825</v>
      </c>
      <c r="AJ110" s="8">
        <f t="shared" si="27"/>
        <v>16.466434819264411</v>
      </c>
      <c r="AK110" s="8">
        <f t="shared" si="27"/>
        <v>15.149120033723257</v>
      </c>
      <c r="AL110" s="8">
        <f t="shared" si="27"/>
        <v>28.322267889134789</v>
      </c>
      <c r="AM110" s="8">
        <f t="shared" si="27"/>
        <v>105.38518284329223</v>
      </c>
      <c r="AN110" s="8">
        <f t="shared" si="27"/>
        <v>33.5915270312994</v>
      </c>
      <c r="AO110" s="8">
        <f t="shared" si="27"/>
        <v>1.3173147855411529</v>
      </c>
      <c r="AP110" s="8">
        <f t="shared" si="27"/>
        <v>3.2932869638528821</v>
      </c>
      <c r="AQ110" s="8">
        <f t="shared" si="27"/>
        <v>293.76119717567713</v>
      </c>
      <c r="AR110" s="8">
        <f t="shared" si="27"/>
        <v>4.6106017493940357</v>
      </c>
      <c r="AS110" s="8">
        <f t="shared" si="27"/>
        <v>113.94772894930973</v>
      </c>
      <c r="AT110" s="8">
        <f t="shared" si="27"/>
        <v>44.130045315628628</v>
      </c>
      <c r="AU110" s="8">
        <f t="shared" si="27"/>
        <v>84.966803667404363</v>
      </c>
      <c r="AV110" s="8">
        <f t="shared" si="27"/>
        <v>222.62619875645487</v>
      </c>
      <c r="AW110" s="8">
        <f t="shared" si="27"/>
        <v>1.3173147855411529</v>
      </c>
      <c r="AX110" s="6"/>
      <c r="AY110" s="6"/>
      <c r="AZ110" s="8">
        <f t="shared" si="7"/>
        <v>16.596078014843531</v>
      </c>
      <c r="BA110" s="5"/>
      <c r="BB110" s="5"/>
      <c r="BC110" s="5"/>
      <c r="BD110" s="5"/>
      <c r="BE110" s="5"/>
      <c r="BF110" s="5"/>
      <c r="BG110" s="5"/>
      <c r="BH110" s="5"/>
      <c r="BI110" s="8">
        <f t="shared" ref="BI110:BJ110" si="34">BI25/$D25*100000</f>
        <v>33.192156029687062</v>
      </c>
      <c r="BJ110" s="8">
        <f t="shared" si="34"/>
        <v>229.02587660484073</v>
      </c>
      <c r="BK110" s="5"/>
      <c r="BL110" s="5"/>
      <c r="BM110" s="5"/>
      <c r="BN110" s="5"/>
      <c r="BO110" s="5"/>
      <c r="BP110" s="5"/>
      <c r="BQ110" s="8">
        <f t="shared" si="9"/>
        <v>46.469018441561893</v>
      </c>
      <c r="BR110" s="5"/>
      <c r="CB110" s="10">
        <v>145.3362975744102</v>
      </c>
    </row>
    <row r="111" spans="3:80" x14ac:dyDescent="0.35">
      <c r="C111" s="1" t="s">
        <v>22</v>
      </c>
      <c r="D111" s="18"/>
      <c r="E111" s="18"/>
      <c r="F111" s="18"/>
      <c r="G111" s="18">
        <v>23</v>
      </c>
      <c r="H111" s="1" t="s">
        <v>22</v>
      </c>
      <c r="I111" s="8">
        <f t="shared" si="10"/>
        <v>1383.4781740085905</v>
      </c>
      <c r="J111" s="8">
        <f t="shared" si="24"/>
        <v>859.0550394565978</v>
      </c>
      <c r="K111" s="8">
        <f t="shared" si="24"/>
        <v>779.14294276296073</v>
      </c>
      <c r="L111" s="8">
        <f t="shared" si="24"/>
        <v>84.906602736989313</v>
      </c>
      <c r="M111" s="8">
        <f t="shared" si="24"/>
        <v>44.950554390170815</v>
      </c>
      <c r="N111" s="8">
        <f t="shared" si="24"/>
        <v>44.950554390170815</v>
      </c>
      <c r="O111" s="8">
        <f t="shared" si="24"/>
        <v>34.961542303466189</v>
      </c>
      <c r="P111" s="8">
        <f t="shared" si="24"/>
        <v>24.972530216761566</v>
      </c>
      <c r="Q111" s="8">
        <f t="shared" si="24"/>
        <v>59.934072520227751</v>
      </c>
      <c r="R111" s="8">
        <f t="shared" si="24"/>
        <v>109.87913295375088</v>
      </c>
      <c r="S111" s="8">
        <f t="shared" si="24"/>
        <v>39.956048346818498</v>
      </c>
      <c r="T111" s="8">
        <f t="shared" si="24"/>
        <v>0</v>
      </c>
      <c r="U111" s="8">
        <f t="shared" si="24"/>
        <v>9.9890120867046246</v>
      </c>
      <c r="V111" s="8">
        <f t="shared" si="24"/>
        <v>9.9890120867046246</v>
      </c>
      <c r="W111" s="8">
        <f t="shared" si="24"/>
        <v>229.74727799420637</v>
      </c>
      <c r="X111" s="8">
        <f t="shared" si="24"/>
        <v>0</v>
      </c>
      <c r="Y111" s="8">
        <f t="shared" si="24"/>
        <v>24.972530216761566</v>
      </c>
      <c r="Z111" s="8">
        <f t="shared" si="24"/>
        <v>9.9890120867046246</v>
      </c>
      <c r="AA111" s="8">
        <f t="shared" si="24"/>
        <v>9.9890120867046246</v>
      </c>
      <c r="AB111" s="8">
        <f t="shared" si="24"/>
        <v>199.78024173409253</v>
      </c>
      <c r="AC111" s="8">
        <f t="shared" si="24"/>
        <v>0</v>
      </c>
      <c r="AD111" s="6"/>
      <c r="AE111" s="6"/>
      <c r="AF111" s="8">
        <f t="shared" si="11"/>
        <v>907.77594892513332</v>
      </c>
      <c r="AG111" s="8">
        <f t="shared" si="27"/>
        <v>643.42361215023186</v>
      </c>
      <c r="AH111" s="8">
        <f t="shared" si="27"/>
        <v>29.926679634894509</v>
      </c>
      <c r="AI111" s="8">
        <f t="shared" si="27"/>
        <v>9.9755598782981689</v>
      </c>
      <c r="AJ111" s="8">
        <f t="shared" si="27"/>
        <v>9.9755598782981689</v>
      </c>
      <c r="AK111" s="8">
        <f t="shared" si="27"/>
        <v>9.9755598782981689</v>
      </c>
      <c r="AL111" s="8">
        <f t="shared" si="27"/>
        <v>9.9755598782981689</v>
      </c>
      <c r="AM111" s="8">
        <f t="shared" si="27"/>
        <v>74.816699087236273</v>
      </c>
      <c r="AN111" s="8">
        <f t="shared" si="27"/>
        <v>9.9755598782981689</v>
      </c>
      <c r="AO111" s="8">
        <f t="shared" si="27"/>
        <v>0</v>
      </c>
      <c r="AP111" s="8">
        <f t="shared" si="27"/>
        <v>9.9755598782981689</v>
      </c>
      <c r="AQ111" s="8">
        <f t="shared" si="27"/>
        <v>214.47453738341065</v>
      </c>
      <c r="AR111" s="8">
        <f t="shared" si="27"/>
        <v>0</v>
      </c>
      <c r="AS111" s="8">
        <f t="shared" si="27"/>
        <v>39.902239513192676</v>
      </c>
      <c r="AT111" s="8">
        <f t="shared" si="27"/>
        <v>9.9755598782981689</v>
      </c>
      <c r="AU111" s="8">
        <f t="shared" si="27"/>
        <v>9.9755598782981689</v>
      </c>
      <c r="AV111" s="8">
        <f t="shared" si="27"/>
        <v>149.63339817447255</v>
      </c>
      <c r="AW111" s="8">
        <f t="shared" si="27"/>
        <v>0</v>
      </c>
      <c r="AX111" s="6"/>
      <c r="AY111" s="6"/>
      <c r="AZ111" s="8">
        <f t="shared" si="7"/>
        <v>64.812045069299032</v>
      </c>
      <c r="BA111" s="5"/>
      <c r="BB111" s="5"/>
      <c r="BC111" s="5"/>
      <c r="BD111" s="5"/>
      <c r="BE111" s="5"/>
      <c r="BF111" s="5"/>
      <c r="BG111" s="5"/>
      <c r="BH111" s="5"/>
      <c r="BI111" s="8">
        <f t="shared" ref="BI111:BJ111" si="35">BI26/$D26*100000</f>
        <v>184.46505135108188</v>
      </c>
      <c r="BJ111" s="8">
        <f t="shared" si="35"/>
        <v>493.5686509123542</v>
      </c>
      <c r="BK111" s="5"/>
      <c r="BL111" s="5"/>
      <c r="BM111" s="5"/>
      <c r="BN111" s="5"/>
      <c r="BO111" s="5"/>
      <c r="BP111" s="5"/>
      <c r="BQ111" s="8">
        <f t="shared" si="9"/>
        <v>134.60963206700569</v>
      </c>
      <c r="BR111" s="5"/>
      <c r="CB111" s="10">
        <v>249.30195452732349</v>
      </c>
    </row>
    <row r="112" spans="3:80" x14ac:dyDescent="0.35">
      <c r="C112" s="1" t="s">
        <v>23</v>
      </c>
      <c r="D112" s="18"/>
      <c r="E112" s="18"/>
      <c r="F112" s="18"/>
      <c r="G112" s="18">
        <v>24</v>
      </c>
      <c r="H112" s="1" t="s">
        <v>23</v>
      </c>
      <c r="I112" s="8">
        <f t="shared" si="10"/>
        <v>371.83360446200328</v>
      </c>
      <c r="J112" s="8">
        <f t="shared" si="24"/>
        <v>174.29700209156402</v>
      </c>
      <c r="K112" s="8">
        <f t="shared" si="24"/>
        <v>139.43760167325121</v>
      </c>
      <c r="L112" s="8">
        <f t="shared" si="24"/>
        <v>19.366333565729335</v>
      </c>
      <c r="M112" s="8">
        <f t="shared" si="24"/>
        <v>7.7465334262917347</v>
      </c>
      <c r="N112" s="8">
        <f t="shared" si="24"/>
        <v>7.7465334262917347</v>
      </c>
      <c r="O112" s="8">
        <f t="shared" si="24"/>
        <v>7.7465334262917347</v>
      </c>
      <c r="P112" s="8">
        <f t="shared" si="24"/>
        <v>19.366333565729335</v>
      </c>
      <c r="Q112" s="8">
        <f t="shared" si="24"/>
        <v>27.112866992021072</v>
      </c>
      <c r="R112" s="8">
        <f t="shared" si="24"/>
        <v>27.112866992021072</v>
      </c>
      <c r="S112" s="8">
        <f t="shared" si="24"/>
        <v>0</v>
      </c>
      <c r="T112" s="8">
        <f t="shared" si="24"/>
        <v>7.7465334262917347</v>
      </c>
      <c r="U112" s="8">
        <f t="shared" si="24"/>
        <v>7.7465334262917347</v>
      </c>
      <c r="V112" s="8">
        <f t="shared" si="24"/>
        <v>0</v>
      </c>
      <c r="W112" s="8">
        <f t="shared" si="24"/>
        <v>81.338600976063205</v>
      </c>
      <c r="X112" s="8">
        <f t="shared" si="24"/>
        <v>7.7465334262917347</v>
      </c>
      <c r="Y112" s="8">
        <f t="shared" si="24"/>
        <v>7.7465334262917347</v>
      </c>
      <c r="Z112" s="8">
        <f t="shared" si="24"/>
        <v>7.7465334262917347</v>
      </c>
      <c r="AA112" s="8">
        <f t="shared" si="24"/>
        <v>19.366333565729335</v>
      </c>
      <c r="AB112" s="8">
        <f t="shared" si="24"/>
        <v>81.338600976063205</v>
      </c>
      <c r="AC112" s="8">
        <f t="shared" si="24"/>
        <v>7.7465334262917347</v>
      </c>
      <c r="AD112" s="6"/>
      <c r="AE112" s="6"/>
      <c r="AF112" s="8">
        <f t="shared" si="11"/>
        <v>572.64720982583617</v>
      </c>
      <c r="AG112" s="8">
        <f t="shared" si="27"/>
        <v>422.57414794044467</v>
      </c>
      <c r="AH112" s="8">
        <f t="shared" si="27"/>
        <v>67.137948738201487</v>
      </c>
      <c r="AI112" s="8">
        <f t="shared" si="27"/>
        <v>35.543619920224316</v>
      </c>
      <c r="AJ112" s="8">
        <f t="shared" si="27"/>
        <v>7.8985822044942928</v>
      </c>
      <c r="AK112" s="8">
        <f t="shared" si="27"/>
        <v>7.8985822044942928</v>
      </c>
      <c r="AL112" s="8">
        <f t="shared" si="27"/>
        <v>7.8985822044942928</v>
      </c>
      <c r="AM112" s="8">
        <f t="shared" si="27"/>
        <v>51.340784329212909</v>
      </c>
      <c r="AN112" s="8">
        <f t="shared" si="27"/>
        <v>51.340784329212909</v>
      </c>
      <c r="AO112" s="8">
        <f t="shared" si="27"/>
        <v>0</v>
      </c>
      <c r="AP112" s="8">
        <f t="shared" si="27"/>
        <v>0</v>
      </c>
      <c r="AQ112" s="8">
        <f t="shared" si="27"/>
        <v>138.22518857865015</v>
      </c>
      <c r="AR112" s="8">
        <f t="shared" si="27"/>
        <v>0</v>
      </c>
      <c r="AS112" s="8">
        <f t="shared" si="27"/>
        <v>51.340784329212909</v>
      </c>
      <c r="AT112" s="8">
        <f t="shared" si="27"/>
        <v>51.340784329212909</v>
      </c>
      <c r="AU112" s="8">
        <f t="shared" si="27"/>
        <v>7.8985822044942928</v>
      </c>
      <c r="AV112" s="8">
        <f t="shared" si="27"/>
        <v>150.07306188539155</v>
      </c>
      <c r="AW112" s="8">
        <f t="shared" si="27"/>
        <v>0</v>
      </c>
      <c r="AX112" s="6"/>
      <c r="AY112" s="6"/>
      <c r="AZ112" s="8">
        <f t="shared" si="7"/>
        <v>36.156194761369115</v>
      </c>
      <c r="BA112" s="5"/>
      <c r="BB112" s="5"/>
      <c r="BC112" s="5"/>
      <c r="BD112" s="5"/>
      <c r="BE112" s="5"/>
      <c r="BF112" s="5"/>
      <c r="BG112" s="5"/>
      <c r="BH112" s="5"/>
      <c r="BI112" s="8">
        <f t="shared" ref="BI112:BJ112" si="36">BI27/$D27*100000</f>
        <v>36.156194761369115</v>
      </c>
      <c r="BJ112" s="8">
        <f t="shared" si="36"/>
        <v>140.60742407199101</v>
      </c>
      <c r="BK112" s="5"/>
      <c r="BL112" s="5"/>
      <c r="BM112" s="5"/>
      <c r="BN112" s="5"/>
      <c r="BO112" s="5"/>
      <c r="BP112" s="5"/>
      <c r="BQ112" s="8">
        <f t="shared" si="9"/>
        <v>108.46858428410734</v>
      </c>
      <c r="BR112" s="5"/>
      <c r="CB112" s="10">
        <v>100.48635395313316</v>
      </c>
    </row>
    <row r="113" spans="3:80" x14ac:dyDescent="0.35">
      <c r="C113" s="1" t="s">
        <v>24</v>
      </c>
      <c r="D113" s="18"/>
      <c r="E113" s="18"/>
      <c r="F113" s="18"/>
      <c r="G113" s="18">
        <v>25</v>
      </c>
      <c r="H113" s="1" t="s">
        <v>24</v>
      </c>
      <c r="I113" s="8">
        <f t="shared" si="10"/>
        <v>983.29763074395601</v>
      </c>
      <c r="J113" s="8">
        <f t="shared" si="24"/>
        <v>481.58229581071726</v>
      </c>
      <c r="K113" s="8">
        <f t="shared" si="24"/>
        <v>387.35967271731602</v>
      </c>
      <c r="L113" s="8">
        <f t="shared" si="24"/>
        <v>89.390693703996007</v>
      </c>
      <c r="M113" s="8">
        <f t="shared" si="24"/>
        <v>37.044791985439787</v>
      </c>
      <c r="N113" s="8">
        <f t="shared" si="24"/>
        <v>35.434148855638057</v>
      </c>
      <c r="O113" s="8">
        <f t="shared" si="24"/>
        <v>37.044791985439787</v>
      </c>
      <c r="P113" s="8">
        <f t="shared" si="24"/>
        <v>51.540580153655355</v>
      </c>
      <c r="Q113" s="8">
        <f t="shared" si="24"/>
        <v>57.983152672862268</v>
      </c>
      <c r="R113" s="8">
        <f t="shared" si="24"/>
        <v>93.417301528500332</v>
      </c>
      <c r="S113" s="8">
        <f t="shared" si="24"/>
        <v>56.372509543060545</v>
      </c>
      <c r="T113" s="8">
        <f t="shared" si="24"/>
        <v>4.0266078245043246</v>
      </c>
      <c r="U113" s="8">
        <f t="shared" si="24"/>
        <v>23.354325382125083</v>
      </c>
      <c r="V113" s="8">
        <f t="shared" si="24"/>
        <v>9.6638587788103791</v>
      </c>
      <c r="W113" s="8">
        <f t="shared" si="24"/>
        <v>249.64968511926813</v>
      </c>
      <c r="X113" s="8">
        <f t="shared" si="24"/>
        <v>10.469180343711244</v>
      </c>
      <c r="Y113" s="8">
        <f t="shared" si="24"/>
        <v>30.602219466232867</v>
      </c>
      <c r="Z113" s="8">
        <f t="shared" si="24"/>
        <v>27.380933206629408</v>
      </c>
      <c r="AA113" s="8">
        <f t="shared" si="24"/>
        <v>20.938360687422488</v>
      </c>
      <c r="AB113" s="8">
        <f t="shared" si="24"/>
        <v>208.578285309324</v>
      </c>
      <c r="AC113" s="8">
        <f t="shared" si="24"/>
        <v>5.6372509543060545</v>
      </c>
      <c r="AD113" s="6"/>
      <c r="AE113" s="6"/>
      <c r="AF113" s="8">
        <f t="shared" si="11"/>
        <v>779.92567479462775</v>
      </c>
      <c r="AG113" s="8">
        <f t="shared" si="27"/>
        <v>477.57204329117229</v>
      </c>
      <c r="AH113" s="8">
        <f t="shared" si="27"/>
        <v>96.166384143956193</v>
      </c>
      <c r="AI113" s="8">
        <f t="shared" si="27"/>
        <v>34.228713000391188</v>
      </c>
      <c r="AJ113" s="8">
        <f t="shared" si="27"/>
        <v>30.968835571782503</v>
      </c>
      <c r="AK113" s="8">
        <f t="shared" si="27"/>
        <v>21.189203285956449</v>
      </c>
      <c r="AL113" s="8">
        <f t="shared" si="27"/>
        <v>25.2640500717173</v>
      </c>
      <c r="AM113" s="8">
        <f t="shared" si="27"/>
        <v>88.01669057243447</v>
      </c>
      <c r="AN113" s="8">
        <f t="shared" si="27"/>
        <v>15.484417785891251</v>
      </c>
      <c r="AO113" s="8">
        <f t="shared" si="27"/>
        <v>1.629938714304342</v>
      </c>
      <c r="AP113" s="8">
        <f t="shared" si="27"/>
        <v>1.629938714304342</v>
      </c>
      <c r="AQ113" s="8">
        <f t="shared" si="27"/>
        <v>235.52614421697743</v>
      </c>
      <c r="AR113" s="8">
        <f t="shared" si="27"/>
        <v>4.8898161429130269</v>
      </c>
      <c r="AS113" s="8">
        <f t="shared" si="27"/>
        <v>40.748467857608553</v>
      </c>
      <c r="AT113" s="8">
        <f t="shared" si="27"/>
        <v>30.15386621463033</v>
      </c>
      <c r="AU113" s="8">
        <f t="shared" si="27"/>
        <v>22.81914200026079</v>
      </c>
      <c r="AV113" s="8">
        <f t="shared" si="27"/>
        <v>173.58847307341242</v>
      </c>
      <c r="AW113" s="8">
        <f t="shared" si="27"/>
        <v>1.629938714304342</v>
      </c>
      <c r="AX113" s="6"/>
      <c r="AY113" s="6"/>
      <c r="AZ113" s="8">
        <f t="shared" si="7"/>
        <v>32.1591133979814</v>
      </c>
      <c r="BA113" s="5"/>
      <c r="BB113" s="5"/>
      <c r="BC113" s="5"/>
      <c r="BD113" s="5"/>
      <c r="BE113" s="5"/>
      <c r="BF113" s="5"/>
      <c r="BG113" s="5"/>
      <c r="BH113" s="5"/>
      <c r="BI113" s="8">
        <f t="shared" ref="BI113:BJ113" si="37">BI28/$D28*100000</f>
        <v>123.68889768454383</v>
      </c>
      <c r="BJ113" s="8">
        <f t="shared" si="37"/>
        <v>488.15884952833301</v>
      </c>
      <c r="BK113" s="5"/>
      <c r="BL113" s="5"/>
      <c r="BM113" s="5"/>
      <c r="BN113" s="5"/>
      <c r="BO113" s="5"/>
      <c r="BP113" s="5"/>
      <c r="BQ113" s="8">
        <f t="shared" si="9"/>
        <v>230.8859423444818</v>
      </c>
      <c r="BR113" s="5"/>
      <c r="CB113" s="10">
        <v>213.65934945265261</v>
      </c>
    </row>
    <row r="114" spans="3:80" x14ac:dyDescent="0.35">
      <c r="C114" s="1" t="s">
        <v>25</v>
      </c>
      <c r="D114" s="18"/>
      <c r="E114" s="18"/>
      <c r="F114" s="18"/>
      <c r="G114" s="18">
        <v>26</v>
      </c>
      <c r="H114" s="1" t="s">
        <v>25</v>
      </c>
      <c r="I114" s="8">
        <f t="shared" si="10"/>
        <v>978.68027742502693</v>
      </c>
      <c r="J114" s="8">
        <f t="shared" si="24"/>
        <v>410.88697860701382</v>
      </c>
      <c r="K114" s="8">
        <f t="shared" si="24"/>
        <v>355.32870958288561</v>
      </c>
      <c r="L114" s="8">
        <f t="shared" si="24"/>
        <v>138.59040734590212</v>
      </c>
      <c r="M114" s="8">
        <f t="shared" si="24"/>
        <v>78.147894891081364</v>
      </c>
      <c r="N114" s="8">
        <f t="shared" si="24"/>
        <v>23.200156295789782</v>
      </c>
      <c r="O114" s="8">
        <f t="shared" si="24"/>
        <v>17.705382436260624</v>
      </c>
      <c r="P114" s="8">
        <f t="shared" si="24"/>
        <v>15.873791149750904</v>
      </c>
      <c r="Q114" s="8">
        <f t="shared" si="24"/>
        <v>44.568721305069843</v>
      </c>
      <c r="R114" s="8">
        <f t="shared" si="24"/>
        <v>87.305851323629966</v>
      </c>
      <c r="S114" s="8">
        <f t="shared" si="24"/>
        <v>68.379408029696208</v>
      </c>
      <c r="T114" s="8">
        <f t="shared" si="24"/>
        <v>3.6631825730194394</v>
      </c>
      <c r="U114" s="8">
        <f t="shared" si="24"/>
        <v>85.47426003712026</v>
      </c>
      <c r="V114" s="8">
        <f t="shared" si="24"/>
        <v>37.852886587867538</v>
      </c>
      <c r="W114" s="8">
        <f t="shared" si="24"/>
        <v>337.623327146625</v>
      </c>
      <c r="X114" s="8">
        <f t="shared" si="24"/>
        <v>1.2210608576731463</v>
      </c>
      <c r="Y114" s="8">
        <f t="shared" si="24"/>
        <v>15.26326072091433</v>
      </c>
      <c r="Z114" s="8">
        <f t="shared" si="24"/>
        <v>12.210608576731463</v>
      </c>
      <c r="AA114" s="8">
        <f t="shared" si="24"/>
        <v>12.210608576731463</v>
      </c>
      <c r="AB114" s="8">
        <f t="shared" si="24"/>
        <v>128.21139005568037</v>
      </c>
      <c r="AC114" s="8">
        <f t="shared" si="24"/>
        <v>6.7158347172023056</v>
      </c>
      <c r="AD114" s="6"/>
      <c r="AE114" s="6"/>
      <c r="AF114" s="8">
        <f t="shared" si="11"/>
        <v>762.7405928660213</v>
      </c>
      <c r="AG114" s="8">
        <f t="shared" si="27"/>
        <v>436.92794455535051</v>
      </c>
      <c r="AH114" s="8">
        <f t="shared" si="27"/>
        <v>117.39299659748642</v>
      </c>
      <c r="AI114" s="8">
        <f t="shared" si="27"/>
        <v>43.316132434366644</v>
      </c>
      <c r="AJ114" s="8">
        <f t="shared" si="27"/>
        <v>18.833101058420279</v>
      </c>
      <c r="AK114" s="8">
        <f t="shared" si="27"/>
        <v>14.438710811455547</v>
      </c>
      <c r="AL114" s="8">
        <f t="shared" si="27"/>
        <v>16.322020917297575</v>
      </c>
      <c r="AM114" s="8">
        <f t="shared" si="27"/>
        <v>73.449094127839089</v>
      </c>
      <c r="AN114" s="8">
        <f t="shared" si="27"/>
        <v>18.833101058420279</v>
      </c>
      <c r="AO114" s="8">
        <f t="shared" si="27"/>
        <v>1.255540070561352</v>
      </c>
      <c r="AP114" s="8">
        <f t="shared" si="27"/>
        <v>1.255540070561352</v>
      </c>
      <c r="AQ114" s="8">
        <f t="shared" si="27"/>
        <v>222.85836252464</v>
      </c>
      <c r="AR114" s="8">
        <f t="shared" si="27"/>
        <v>5.649930317526084</v>
      </c>
      <c r="AS114" s="8">
        <f t="shared" si="27"/>
        <v>69.682473916155033</v>
      </c>
      <c r="AT114" s="8">
        <f t="shared" si="27"/>
        <v>28.249651587630421</v>
      </c>
      <c r="AU114" s="8">
        <f t="shared" si="27"/>
        <v>23.227491305385012</v>
      </c>
      <c r="AV114" s="8">
        <f t="shared" si="27"/>
        <v>202.14195136037767</v>
      </c>
      <c r="AW114" s="8">
        <f t="shared" si="27"/>
        <v>1.255540070561352</v>
      </c>
      <c r="AX114" s="6"/>
      <c r="AY114" s="6"/>
      <c r="AZ114" s="8">
        <f t="shared" si="7"/>
        <v>44.3472829481574</v>
      </c>
      <c r="BA114" s="5"/>
      <c r="BB114" s="5"/>
      <c r="BC114" s="5"/>
      <c r="BD114" s="5"/>
      <c r="BE114" s="5"/>
      <c r="BF114" s="5"/>
      <c r="BG114" s="5"/>
      <c r="BH114" s="5"/>
      <c r="BI114" s="8">
        <f t="shared" ref="BI114:BJ114" si="38">BI29/$D29*100000</f>
        <v>96.814490943160521</v>
      </c>
      <c r="BJ114" s="8">
        <f t="shared" si="38"/>
        <v>644.59712679575273</v>
      </c>
      <c r="BK114" s="5"/>
      <c r="BL114" s="5"/>
      <c r="BM114" s="5"/>
      <c r="BN114" s="5"/>
      <c r="BO114" s="5"/>
      <c r="BP114" s="5"/>
      <c r="BQ114" s="8">
        <f t="shared" si="9"/>
        <v>113.6789506558401</v>
      </c>
      <c r="BR114" s="5"/>
      <c r="CB114" s="10">
        <v>140.474867485375</v>
      </c>
    </row>
    <row r="115" spans="3:80" x14ac:dyDescent="0.35">
      <c r="C115" s="1" t="s">
        <v>26</v>
      </c>
      <c r="D115" s="18"/>
      <c r="E115" s="18"/>
      <c r="F115" s="18"/>
      <c r="G115" s="18">
        <v>27</v>
      </c>
      <c r="H115" s="1" t="s">
        <v>26</v>
      </c>
      <c r="I115" s="8">
        <f t="shared" si="10"/>
        <v>1151.3070658996</v>
      </c>
      <c r="J115" s="8">
        <f t="shared" si="24"/>
        <v>496.09453730256109</v>
      </c>
      <c r="K115" s="8">
        <f t="shared" si="24"/>
        <v>383.29756125158679</v>
      </c>
      <c r="L115" s="8">
        <f t="shared" si="24"/>
        <v>114.21135819581413</v>
      </c>
      <c r="M115" s="8">
        <f t="shared" si="24"/>
        <v>54.100117040122484</v>
      </c>
      <c r="N115" s="8">
        <f t="shared" si="24"/>
        <v>47.028206315923462</v>
      </c>
      <c r="O115" s="8">
        <f t="shared" ref="J115:AC127" si="39">O30/$F30*100000</f>
        <v>37.481126838254795</v>
      </c>
      <c r="P115" s="8">
        <f t="shared" si="39"/>
        <v>38.188317910674698</v>
      </c>
      <c r="Q115" s="8">
        <f t="shared" si="39"/>
        <v>78.851804574819056</v>
      </c>
      <c r="R115" s="8">
        <f t="shared" si="39"/>
        <v>108.20023408024497</v>
      </c>
      <c r="S115" s="8">
        <f t="shared" si="39"/>
        <v>81.326973328288702</v>
      </c>
      <c r="T115" s="8">
        <f t="shared" si="39"/>
        <v>8.4862928690388202</v>
      </c>
      <c r="U115" s="8">
        <f t="shared" si="39"/>
        <v>34.652362548575184</v>
      </c>
      <c r="V115" s="8">
        <f t="shared" si="39"/>
        <v>16.265394665657741</v>
      </c>
      <c r="W115" s="8">
        <f t="shared" si="39"/>
        <v>328.4902531390444</v>
      </c>
      <c r="X115" s="8">
        <f t="shared" si="39"/>
        <v>8.1326973328288705</v>
      </c>
      <c r="Y115" s="8">
        <f t="shared" si="39"/>
        <v>29.348429505425923</v>
      </c>
      <c r="Z115" s="8">
        <f t="shared" si="39"/>
        <v>29.348429505425923</v>
      </c>
      <c r="AA115" s="8">
        <f t="shared" si="39"/>
        <v>24.044496462276658</v>
      </c>
      <c r="AB115" s="8">
        <f t="shared" si="39"/>
        <v>231.60507621751785</v>
      </c>
      <c r="AC115" s="8">
        <f t="shared" si="39"/>
        <v>8.4862928690388202</v>
      </c>
      <c r="AD115" s="6"/>
      <c r="AE115" s="6"/>
      <c r="AF115" s="8">
        <f t="shared" si="11"/>
        <v>1030.0035068564466</v>
      </c>
      <c r="AG115" s="8">
        <f t="shared" si="27"/>
        <v>634.48794472905013</v>
      </c>
      <c r="AH115" s="8">
        <f t="shared" si="27"/>
        <v>91.829024479304124</v>
      </c>
      <c r="AI115" s="8">
        <f t="shared" si="27"/>
        <v>65.075686638876931</v>
      </c>
      <c r="AJ115" s="8">
        <f t="shared" si="27"/>
        <v>40.853069945517191</v>
      </c>
      <c r="AK115" s="8">
        <f t="shared" si="27"/>
        <v>36.514690836258723</v>
      </c>
      <c r="AL115" s="8">
        <f t="shared" si="27"/>
        <v>37.599285613573343</v>
      </c>
      <c r="AM115" s="8">
        <f t="shared" si="27"/>
        <v>114.60551480291105</v>
      </c>
      <c r="AN115" s="8">
        <f t="shared" si="27"/>
        <v>25.668743063112572</v>
      </c>
      <c r="AO115" s="8">
        <f t="shared" si="27"/>
        <v>3.6153159243820521</v>
      </c>
      <c r="AP115" s="8">
        <f t="shared" si="27"/>
        <v>4.3383791092584625</v>
      </c>
      <c r="AQ115" s="8">
        <f t="shared" si="27"/>
        <v>287.41761598837314</v>
      </c>
      <c r="AR115" s="8">
        <f t="shared" si="27"/>
        <v>4.3383791092584625</v>
      </c>
      <c r="AS115" s="8">
        <f t="shared" si="27"/>
        <v>71.22172371032643</v>
      </c>
      <c r="AT115" s="8">
        <f t="shared" si="27"/>
        <v>51.337486126225144</v>
      </c>
      <c r="AU115" s="8">
        <f t="shared" si="27"/>
        <v>37.599285613573343</v>
      </c>
      <c r="AV115" s="8">
        <f t="shared" si="27"/>
        <v>283.07923687911466</v>
      </c>
      <c r="AW115" s="8">
        <f t="shared" si="27"/>
        <v>2.8922527395056417</v>
      </c>
      <c r="AX115" s="6"/>
      <c r="AY115" s="6"/>
      <c r="AZ115" s="8">
        <f t="shared" si="7"/>
        <v>52.042578949699561</v>
      </c>
      <c r="BA115" s="5"/>
      <c r="BB115" s="5"/>
      <c r="BC115" s="5"/>
      <c r="BD115" s="5"/>
      <c r="BE115" s="5"/>
      <c r="BF115" s="5"/>
      <c r="BG115" s="5"/>
      <c r="BH115" s="5"/>
      <c r="BI115" s="8">
        <f t="shared" ref="BI115:BJ115" si="40">BI30/$D30*100000</f>
        <v>105.56154311783031</v>
      </c>
      <c r="BJ115" s="8">
        <f t="shared" si="40"/>
        <v>391.24208288426621</v>
      </c>
      <c r="BK115" s="5"/>
      <c r="BL115" s="5"/>
      <c r="BM115" s="5"/>
      <c r="BN115" s="5"/>
      <c r="BO115" s="5"/>
      <c r="BP115" s="5"/>
      <c r="BQ115" s="8">
        <f t="shared" si="9"/>
        <v>189.71550056840832</v>
      </c>
      <c r="BR115" s="5"/>
      <c r="CB115" s="10">
        <v>169.5128076343546</v>
      </c>
    </row>
    <row r="116" spans="3:80" x14ac:dyDescent="0.35">
      <c r="C116" s="1" t="s">
        <v>27</v>
      </c>
      <c r="D116" s="18"/>
      <c r="E116" s="18"/>
      <c r="F116" s="18"/>
      <c r="G116" s="18">
        <v>28</v>
      </c>
      <c r="H116" s="1" t="s">
        <v>27</v>
      </c>
      <c r="I116" s="8">
        <f t="shared" si="10"/>
        <v>1262.7467997396398</v>
      </c>
      <c r="J116" s="8">
        <f t="shared" si="39"/>
        <v>571.34591740796986</v>
      </c>
      <c r="K116" s="8">
        <f t="shared" si="39"/>
        <v>454.18384320532294</v>
      </c>
      <c r="L116" s="8">
        <f t="shared" si="39"/>
        <v>99.804729876328921</v>
      </c>
      <c r="M116" s="8">
        <f t="shared" si="39"/>
        <v>47.732696897374701</v>
      </c>
      <c r="N116" s="8">
        <f t="shared" si="39"/>
        <v>50.625587618427708</v>
      </c>
      <c r="O116" s="8">
        <f t="shared" si="39"/>
        <v>49.179142257901205</v>
      </c>
      <c r="P116" s="8">
        <f t="shared" si="39"/>
        <v>81.000940189484339</v>
      </c>
      <c r="Q116" s="8">
        <f t="shared" si="39"/>
        <v>78.108049468431332</v>
      </c>
      <c r="R116" s="8">
        <f t="shared" si="39"/>
        <v>127.28719172633255</v>
      </c>
      <c r="S116" s="8">
        <f t="shared" si="39"/>
        <v>41.94691545526868</v>
      </c>
      <c r="T116" s="8">
        <f t="shared" si="39"/>
        <v>2.8928907210530124</v>
      </c>
      <c r="U116" s="8">
        <f t="shared" si="39"/>
        <v>7.23222680263253</v>
      </c>
      <c r="V116" s="8">
        <f t="shared" si="39"/>
        <v>0</v>
      </c>
      <c r="W116" s="8">
        <f t="shared" si="39"/>
        <v>277.71750922108919</v>
      </c>
      <c r="X116" s="8">
        <f t="shared" si="39"/>
        <v>10.125117523685542</v>
      </c>
      <c r="Y116" s="8">
        <f t="shared" si="39"/>
        <v>40.50047009474217</v>
      </c>
      <c r="Z116" s="8">
        <f t="shared" si="39"/>
        <v>31.821797931583138</v>
      </c>
      <c r="AA116" s="8">
        <f t="shared" si="39"/>
        <v>34.714688652636148</v>
      </c>
      <c r="AB116" s="8">
        <f t="shared" si="39"/>
        <v>276.27106386056266</v>
      </c>
      <c r="AC116" s="8">
        <f t="shared" si="39"/>
        <v>2.8928907210530124</v>
      </c>
      <c r="AD116" s="6"/>
      <c r="AE116" s="6"/>
      <c r="AF116" s="8">
        <f t="shared" si="11"/>
        <v>851.16872571196564</v>
      </c>
      <c r="AG116" s="8">
        <f t="shared" si="27"/>
        <v>449.50988921756277</v>
      </c>
      <c r="AH116" s="8">
        <f t="shared" si="27"/>
        <v>81.201786439301671</v>
      </c>
      <c r="AI116" s="8">
        <f t="shared" si="27"/>
        <v>42.050925120352645</v>
      </c>
      <c r="AJ116" s="8">
        <f t="shared" si="27"/>
        <v>14.500319007018154</v>
      </c>
      <c r="AK116" s="8">
        <f t="shared" si="27"/>
        <v>26.100574212632679</v>
      </c>
      <c r="AL116" s="8">
        <f t="shared" si="27"/>
        <v>14.500319007018154</v>
      </c>
      <c r="AM116" s="8">
        <f t="shared" si="27"/>
        <v>189.95417899193782</v>
      </c>
      <c r="AN116" s="8">
        <f t="shared" si="27"/>
        <v>10.150223304912709</v>
      </c>
      <c r="AO116" s="8">
        <f t="shared" si="27"/>
        <v>2.9000638014036308</v>
      </c>
      <c r="AP116" s="8">
        <f t="shared" si="27"/>
        <v>0</v>
      </c>
      <c r="AQ116" s="8">
        <f t="shared" si="27"/>
        <v>349.45768806913753</v>
      </c>
      <c r="AR116" s="8">
        <f t="shared" si="27"/>
        <v>2.9000638014036308</v>
      </c>
      <c r="AS116" s="8">
        <f t="shared" si="27"/>
        <v>42.050925120352645</v>
      </c>
      <c r="AT116" s="8">
        <f t="shared" si="27"/>
        <v>29.000638014036308</v>
      </c>
      <c r="AU116" s="8">
        <f t="shared" si="27"/>
        <v>39.150861318949019</v>
      </c>
      <c r="AV116" s="8">
        <f t="shared" si="27"/>
        <v>181.25398758772693</v>
      </c>
      <c r="AW116" s="8">
        <f t="shared" si="27"/>
        <v>0</v>
      </c>
      <c r="AX116" s="6"/>
      <c r="AY116" s="6"/>
      <c r="AZ116" s="8">
        <f t="shared" si="7"/>
        <v>33.563902752240026</v>
      </c>
      <c r="BA116" s="5"/>
      <c r="BB116" s="5"/>
      <c r="BC116" s="5"/>
      <c r="BD116" s="5"/>
      <c r="BE116" s="5"/>
      <c r="BF116" s="5"/>
      <c r="BG116" s="5"/>
      <c r="BH116" s="5"/>
      <c r="BI116" s="8">
        <f t="shared" ref="BI116:BJ116" si="41">BI31/$D31*100000</f>
        <v>170.73811400052534</v>
      </c>
      <c r="BJ116" s="8">
        <f t="shared" si="41"/>
        <v>639.17345241222313</v>
      </c>
      <c r="BK116" s="5"/>
      <c r="BL116" s="5"/>
      <c r="BM116" s="5"/>
      <c r="BN116" s="5"/>
      <c r="BO116" s="5"/>
      <c r="BP116" s="5"/>
      <c r="BQ116" s="8">
        <f t="shared" si="9"/>
        <v>277.26702273589586</v>
      </c>
      <c r="BR116" s="5"/>
      <c r="CB116" s="10">
        <v>189.72008989813492</v>
      </c>
    </row>
    <row r="117" spans="3:80" x14ac:dyDescent="0.35">
      <c r="C117" s="1" t="s">
        <v>28</v>
      </c>
      <c r="D117" s="18"/>
      <c r="E117" s="18"/>
      <c r="F117" s="18"/>
      <c r="G117" s="18">
        <v>29</v>
      </c>
      <c r="H117" s="1" t="s">
        <v>28</v>
      </c>
      <c r="I117" s="8">
        <f t="shared" si="10"/>
        <v>833.83323335332932</v>
      </c>
      <c r="J117" s="8">
        <f t="shared" si="39"/>
        <v>413.91721655668869</v>
      </c>
      <c r="K117" s="8">
        <f t="shared" si="39"/>
        <v>323.93521295740851</v>
      </c>
      <c r="L117" s="8">
        <f t="shared" si="39"/>
        <v>41.991601679664065</v>
      </c>
      <c r="M117" s="8">
        <f t="shared" si="39"/>
        <v>29.994001199760046</v>
      </c>
      <c r="N117" s="8">
        <f t="shared" si="39"/>
        <v>29.994001199760046</v>
      </c>
      <c r="O117" s="8">
        <f t="shared" si="39"/>
        <v>41.991601679664065</v>
      </c>
      <c r="P117" s="8">
        <f t="shared" si="39"/>
        <v>11.997600479904019</v>
      </c>
      <c r="Q117" s="8">
        <f t="shared" si="39"/>
        <v>65.986802639472103</v>
      </c>
      <c r="R117" s="8">
        <f t="shared" si="39"/>
        <v>65.986802639472103</v>
      </c>
      <c r="S117" s="8">
        <f t="shared" si="39"/>
        <v>11.997600479904019</v>
      </c>
      <c r="T117" s="8">
        <f t="shared" si="39"/>
        <v>11.997600479904019</v>
      </c>
      <c r="U117" s="8">
        <f t="shared" si="39"/>
        <v>11.997600479904019</v>
      </c>
      <c r="V117" s="8">
        <f t="shared" si="39"/>
        <v>0</v>
      </c>
      <c r="W117" s="8">
        <f t="shared" si="39"/>
        <v>161.96760647870425</v>
      </c>
      <c r="X117" s="8">
        <f t="shared" si="39"/>
        <v>11.997600479904019</v>
      </c>
      <c r="Y117" s="8">
        <f t="shared" si="39"/>
        <v>11.997600479904019</v>
      </c>
      <c r="Z117" s="8">
        <f t="shared" si="39"/>
        <v>11.997600479904019</v>
      </c>
      <c r="AA117" s="8">
        <f t="shared" si="39"/>
        <v>53.989202159568087</v>
      </c>
      <c r="AB117" s="8">
        <f t="shared" si="39"/>
        <v>191.9616076784643</v>
      </c>
      <c r="AC117" s="8">
        <f t="shared" si="39"/>
        <v>11.997600479904019</v>
      </c>
      <c r="AD117" s="6"/>
      <c r="AE117" s="6"/>
      <c r="AF117" s="8">
        <f t="shared" si="11"/>
        <v>718.03535871598388</v>
      </c>
      <c r="AG117" s="8">
        <f t="shared" si="27"/>
        <v>537.01804139262651</v>
      </c>
      <c r="AH117" s="8">
        <f t="shared" si="27"/>
        <v>12.067821154890485</v>
      </c>
      <c r="AI117" s="8">
        <f t="shared" si="27"/>
        <v>12.067821154890485</v>
      </c>
      <c r="AJ117" s="8">
        <f t="shared" si="27"/>
        <v>12.067821154890485</v>
      </c>
      <c r="AK117" s="8">
        <f t="shared" si="27"/>
        <v>12.067821154890485</v>
      </c>
      <c r="AL117" s="8">
        <f t="shared" si="27"/>
        <v>12.067821154890485</v>
      </c>
      <c r="AM117" s="8">
        <f t="shared" si="27"/>
        <v>72.406926929342902</v>
      </c>
      <c r="AN117" s="8">
        <f t="shared" si="27"/>
        <v>12.067821154890485</v>
      </c>
      <c r="AO117" s="8">
        <f t="shared" si="27"/>
        <v>0</v>
      </c>
      <c r="AP117" s="8">
        <f t="shared" si="27"/>
        <v>12.067821154890485</v>
      </c>
      <c r="AQ117" s="8">
        <f t="shared" si="27"/>
        <v>144.8138538586858</v>
      </c>
      <c r="AR117" s="8">
        <f t="shared" si="27"/>
        <v>0</v>
      </c>
      <c r="AS117" s="8">
        <f t="shared" si="27"/>
        <v>42.237374042116699</v>
      </c>
      <c r="AT117" s="8">
        <f t="shared" si="27"/>
        <v>12.067821154890485</v>
      </c>
      <c r="AU117" s="8">
        <f t="shared" si="27"/>
        <v>12.067821154890485</v>
      </c>
      <c r="AV117" s="8">
        <f t="shared" si="27"/>
        <v>126.7121221263501</v>
      </c>
      <c r="AW117" s="8">
        <f t="shared" si="27"/>
        <v>0</v>
      </c>
      <c r="AX117" s="6"/>
      <c r="AY117" s="6"/>
      <c r="AZ117" s="8">
        <f t="shared" si="7"/>
        <v>60.661207158022449</v>
      </c>
      <c r="BA117" s="5"/>
      <c r="BB117" s="5"/>
      <c r="BC117" s="5"/>
      <c r="BD117" s="5"/>
      <c r="BE117" s="5"/>
      <c r="BF117" s="5"/>
      <c r="BG117" s="5"/>
      <c r="BH117" s="5"/>
      <c r="BI117" s="8">
        <f t="shared" ref="BI117:BJ117" si="42">BI32/$D32*100000</f>
        <v>133.45465574764938</v>
      </c>
      <c r="BJ117" s="8">
        <f t="shared" si="42"/>
        <v>248.71094934789204</v>
      </c>
      <c r="BK117" s="5"/>
      <c r="BL117" s="5"/>
      <c r="BM117" s="5"/>
      <c r="BN117" s="5"/>
      <c r="BO117" s="5"/>
      <c r="BP117" s="5"/>
      <c r="BQ117" s="8">
        <f t="shared" si="9"/>
        <v>109.1901728844404</v>
      </c>
      <c r="BR117" s="5"/>
      <c r="CB117" s="10">
        <v>194.22189851905802</v>
      </c>
    </row>
    <row r="118" spans="3:80" x14ac:dyDescent="0.35">
      <c r="C118" s="1" t="s">
        <v>29</v>
      </c>
      <c r="D118" s="18"/>
      <c r="E118" s="18"/>
      <c r="F118" s="18"/>
      <c r="G118" s="18">
        <v>30</v>
      </c>
      <c r="H118" s="1" t="s">
        <v>29</v>
      </c>
      <c r="I118" s="8">
        <f t="shared" si="10"/>
        <v>521.67656053246981</v>
      </c>
      <c r="J118" s="8">
        <f t="shared" si="39"/>
        <v>269.83270372369134</v>
      </c>
      <c r="K118" s="8">
        <f t="shared" si="39"/>
        <v>233.8550098938658</v>
      </c>
      <c r="L118" s="8">
        <f t="shared" si="39"/>
        <v>35.977693829825512</v>
      </c>
      <c r="M118" s="8">
        <f t="shared" si="39"/>
        <v>0</v>
      </c>
      <c r="N118" s="8">
        <f t="shared" si="39"/>
        <v>0</v>
      </c>
      <c r="O118" s="8">
        <f>O33/$F33*100000</f>
        <v>35.977693829825512</v>
      </c>
      <c r="P118" s="8">
        <f t="shared" si="39"/>
        <v>35.977693829825512</v>
      </c>
      <c r="Q118" s="8">
        <f t="shared" si="39"/>
        <v>35.977693829825512</v>
      </c>
      <c r="R118" s="8">
        <f t="shared" si="39"/>
        <v>35.977693829825512</v>
      </c>
      <c r="S118" s="8">
        <f t="shared" si="39"/>
        <v>0</v>
      </c>
      <c r="T118" s="8">
        <f t="shared" si="39"/>
        <v>0</v>
      </c>
      <c r="U118" s="8">
        <f t="shared" si="39"/>
        <v>0</v>
      </c>
      <c r="V118" s="8">
        <f t="shared" si="39"/>
        <v>0</v>
      </c>
      <c r="W118" s="8">
        <f t="shared" si="39"/>
        <v>35.977693829825512</v>
      </c>
      <c r="X118" s="8">
        <f t="shared" si="39"/>
        <v>0</v>
      </c>
      <c r="Y118" s="8">
        <f t="shared" si="39"/>
        <v>0</v>
      </c>
      <c r="Z118" s="8">
        <f t="shared" si="39"/>
        <v>35.977693829825512</v>
      </c>
      <c r="AA118" s="8">
        <f t="shared" si="39"/>
        <v>0</v>
      </c>
      <c r="AB118" s="8">
        <f t="shared" si="39"/>
        <v>125.92192840438928</v>
      </c>
      <c r="AC118" s="8">
        <f t="shared" si="39"/>
        <v>0</v>
      </c>
      <c r="AD118" s="6"/>
      <c r="AE118" s="6"/>
      <c r="AF118" s="8">
        <f t="shared" si="11"/>
        <v>589.1805034815211</v>
      </c>
      <c r="AG118" s="8">
        <f t="shared" si="27"/>
        <v>339.22513836814858</v>
      </c>
      <c r="AH118" s="8">
        <f t="shared" si="27"/>
        <v>35.707909301910369</v>
      </c>
      <c r="AI118" s="8">
        <f t="shared" si="27"/>
        <v>35.707909301910369</v>
      </c>
      <c r="AJ118" s="8">
        <f t="shared" si="27"/>
        <v>0</v>
      </c>
      <c r="AK118" s="8">
        <f t="shared" si="27"/>
        <v>35.707909301910369</v>
      </c>
      <c r="AL118" s="8">
        <f t="shared" si="27"/>
        <v>0</v>
      </c>
      <c r="AM118" s="8">
        <f t="shared" si="27"/>
        <v>35.707909301910369</v>
      </c>
      <c r="AN118" s="8">
        <f t="shared" si="27"/>
        <v>0</v>
      </c>
      <c r="AO118" s="8">
        <f t="shared" si="27"/>
        <v>0</v>
      </c>
      <c r="AP118" s="8">
        <f t="shared" si="27"/>
        <v>0</v>
      </c>
      <c r="AQ118" s="8">
        <f t="shared" si="27"/>
        <v>107.12372790573112</v>
      </c>
      <c r="AR118" s="8">
        <f t="shared" si="27"/>
        <v>35.707909301910369</v>
      </c>
      <c r="AS118" s="8">
        <f t="shared" si="27"/>
        <v>35.707909301910369</v>
      </c>
      <c r="AT118" s="8">
        <f t="shared" si="27"/>
        <v>0</v>
      </c>
      <c r="AU118" s="8">
        <f t="shared" si="27"/>
        <v>0</v>
      </c>
      <c r="AV118" s="8">
        <f t="shared" si="27"/>
        <v>160.68559185859667</v>
      </c>
      <c r="AW118" s="8">
        <f t="shared" si="27"/>
        <v>0</v>
      </c>
      <c r="AX118" s="6"/>
      <c r="AY118" s="6"/>
      <c r="AZ118" s="8">
        <f t="shared" si="7"/>
        <v>35.360678925035359</v>
      </c>
      <c r="BA118" s="5"/>
      <c r="BB118" s="5"/>
      <c r="BC118" s="5"/>
      <c r="BD118" s="5"/>
      <c r="BE118" s="5"/>
      <c r="BF118" s="5"/>
      <c r="BG118" s="5"/>
      <c r="BH118" s="5"/>
      <c r="BI118" s="8">
        <f t="shared" ref="BI118:BJ118" si="43">BI33/$D33*100000</f>
        <v>0</v>
      </c>
      <c r="BJ118" s="8">
        <f t="shared" si="43"/>
        <v>371.28712871287127</v>
      </c>
      <c r="BK118" s="5"/>
      <c r="BL118" s="5"/>
      <c r="BM118" s="5"/>
      <c r="BN118" s="5"/>
      <c r="BO118" s="5"/>
      <c r="BP118" s="5"/>
      <c r="BQ118" s="8">
        <f t="shared" si="9"/>
        <v>335.92644978783596</v>
      </c>
      <c r="BR118" s="5"/>
      <c r="CB118" s="10">
        <v>318.24611032531828</v>
      </c>
    </row>
    <row r="119" spans="3:80" x14ac:dyDescent="0.35">
      <c r="C119" s="1" t="s">
        <v>30</v>
      </c>
      <c r="D119" s="18"/>
      <c r="E119" s="18"/>
      <c r="F119" s="18"/>
      <c r="G119" s="18">
        <v>31</v>
      </c>
      <c r="H119" s="1" t="s">
        <v>30</v>
      </c>
      <c r="I119" s="8">
        <f t="shared" si="10"/>
        <v>701.95651710085554</v>
      </c>
      <c r="J119" s="8">
        <f t="shared" si="39"/>
        <v>297.63809767650258</v>
      </c>
      <c r="K119" s="8">
        <f t="shared" si="39"/>
        <v>245.3647400200559</v>
      </c>
      <c r="L119" s="8">
        <f t="shared" si="39"/>
        <v>67.208602701145736</v>
      </c>
      <c r="M119" s="8">
        <f t="shared" si="39"/>
        <v>38.404915829226141</v>
      </c>
      <c r="N119" s="8">
        <f t="shared" si="39"/>
        <v>21.33606434957008</v>
      </c>
      <c r="O119" s="8">
        <f t="shared" si="39"/>
        <v>23.469670784527086</v>
      </c>
      <c r="P119" s="8">
        <f t="shared" si="39"/>
        <v>26.6700804369626</v>
      </c>
      <c r="Q119" s="8">
        <f t="shared" si="39"/>
        <v>33.070899741833621</v>
      </c>
      <c r="R119" s="8">
        <f t="shared" si="39"/>
        <v>64.008193048710226</v>
      </c>
      <c r="S119" s="8">
        <f t="shared" si="39"/>
        <v>49.072948004011181</v>
      </c>
      <c r="T119" s="8">
        <f t="shared" si="39"/>
        <v>6.4008193048710238</v>
      </c>
      <c r="U119" s="8">
        <f t="shared" si="39"/>
        <v>28.803686871919606</v>
      </c>
      <c r="V119" s="8">
        <f t="shared" si="39"/>
        <v>9.6012289573065352</v>
      </c>
      <c r="W119" s="8">
        <f t="shared" si="39"/>
        <v>195.22498879856622</v>
      </c>
      <c r="X119" s="8">
        <f t="shared" si="39"/>
        <v>5.33401608739252</v>
      </c>
      <c r="Y119" s="8">
        <f t="shared" si="39"/>
        <v>14.935245044699055</v>
      </c>
      <c r="Z119" s="8">
        <f t="shared" si="39"/>
        <v>12.801638609742048</v>
      </c>
      <c r="AA119" s="8">
        <f t="shared" si="39"/>
        <v>13.868441827220551</v>
      </c>
      <c r="AB119" s="8">
        <f t="shared" si="39"/>
        <v>128.01638609742045</v>
      </c>
      <c r="AC119" s="8">
        <f t="shared" si="39"/>
        <v>9.6012289573065352</v>
      </c>
      <c r="AD119" s="6"/>
      <c r="AE119" s="6"/>
      <c r="AF119" s="8">
        <f t="shared" si="11"/>
        <v>720.63049725681446</v>
      </c>
      <c r="AG119" s="8">
        <f t="shared" si="27"/>
        <v>544.28285291300188</v>
      </c>
      <c r="AH119" s="8">
        <f t="shared" si="27"/>
        <v>23.94844552817208</v>
      </c>
      <c r="AI119" s="8">
        <f t="shared" si="27"/>
        <v>13.062788469912043</v>
      </c>
      <c r="AJ119" s="8">
        <f t="shared" si="27"/>
        <v>6.5313942349560214</v>
      </c>
      <c r="AK119" s="8">
        <f t="shared" si="27"/>
        <v>8.7085256466080292</v>
      </c>
      <c r="AL119" s="8">
        <f t="shared" si="27"/>
        <v>6.5313942349560214</v>
      </c>
      <c r="AM119" s="8">
        <f t="shared" si="27"/>
        <v>72.933902290342246</v>
      </c>
      <c r="AN119" s="8">
        <f t="shared" si="27"/>
        <v>13.062788469912043</v>
      </c>
      <c r="AO119" s="8">
        <f t="shared" si="27"/>
        <v>0</v>
      </c>
      <c r="AP119" s="8">
        <f t="shared" si="27"/>
        <v>2.1771314116520073</v>
      </c>
      <c r="AQ119" s="8">
        <f t="shared" si="27"/>
        <v>141.51354175738049</v>
      </c>
      <c r="AR119" s="8">
        <f t="shared" si="27"/>
        <v>2.1771314116520073</v>
      </c>
      <c r="AS119" s="8">
        <f t="shared" si="27"/>
        <v>52.251153879648172</v>
      </c>
      <c r="AT119" s="8">
        <f t="shared" si="27"/>
        <v>28.302708351476095</v>
      </c>
      <c r="AU119" s="8">
        <f t="shared" si="27"/>
        <v>16.328485587390055</v>
      </c>
      <c r="AV119" s="8">
        <f t="shared" ref="AG119:AW134" si="44">AV34/$E34*100000</f>
        <v>125.18505616999042</v>
      </c>
      <c r="AW119" s="8">
        <f t="shared" si="44"/>
        <v>2.1771314116520073</v>
      </c>
      <c r="AX119" s="6"/>
      <c r="AY119" s="6"/>
      <c r="AZ119" s="8">
        <f t="shared" si="7"/>
        <v>23.843844494781447</v>
      </c>
      <c r="BA119" s="5"/>
      <c r="BB119" s="5"/>
      <c r="BC119" s="5"/>
      <c r="BD119" s="5"/>
      <c r="BE119" s="5"/>
      <c r="BF119" s="5"/>
      <c r="BG119" s="5"/>
      <c r="BH119" s="5"/>
      <c r="BI119" s="8">
        <f t="shared" ref="BI119:BJ119" si="45">BI34/$D34*100000</f>
        <v>79.118211278138446</v>
      </c>
      <c r="BJ119" s="8">
        <f t="shared" si="45"/>
        <v>347.90336740112934</v>
      </c>
      <c r="BK119" s="5"/>
      <c r="BL119" s="5"/>
      <c r="BM119" s="5"/>
      <c r="BN119" s="5"/>
      <c r="BO119" s="5"/>
      <c r="BP119" s="5"/>
      <c r="BQ119" s="8">
        <f t="shared" si="9"/>
        <v>109.46492245331484</v>
      </c>
      <c r="BR119" s="5"/>
      <c r="CB119" s="10">
        <v>125.71118937957193</v>
      </c>
    </row>
    <row r="120" spans="3:80" x14ac:dyDescent="0.35">
      <c r="C120" s="1" t="s">
        <v>31</v>
      </c>
      <c r="D120" s="18"/>
      <c r="E120" s="18"/>
      <c r="F120" s="18"/>
      <c r="G120" s="18">
        <v>32</v>
      </c>
      <c r="H120" s="1" t="s">
        <v>31</v>
      </c>
      <c r="I120" s="8">
        <f t="shared" si="10"/>
        <v>1319.2222495692838</v>
      </c>
      <c r="J120" s="8">
        <f t="shared" si="39"/>
        <v>836.82008368200832</v>
      </c>
      <c r="K120" s="8">
        <f t="shared" si="39"/>
        <v>723.60324883091312</v>
      </c>
      <c r="L120" s="8">
        <f t="shared" si="39"/>
        <v>54.147181885306424</v>
      </c>
      <c r="M120" s="8">
        <f t="shared" si="39"/>
        <v>9.8449421609648038</v>
      </c>
      <c r="N120" s="8">
        <f t="shared" si="39"/>
        <v>34.457297563376812</v>
      </c>
      <c r="O120" s="8">
        <f t="shared" si="39"/>
        <v>9.8449421609648038</v>
      </c>
      <c r="P120" s="8">
        <f t="shared" si="39"/>
        <v>9.8449421609648038</v>
      </c>
      <c r="Q120" s="8">
        <f t="shared" si="39"/>
        <v>68.914595126753625</v>
      </c>
      <c r="R120" s="8">
        <f t="shared" si="39"/>
        <v>137.82919025350725</v>
      </c>
      <c r="S120" s="8">
        <f t="shared" si="39"/>
        <v>9.8449421609648038</v>
      </c>
      <c r="T120" s="8">
        <f t="shared" si="39"/>
        <v>9.8449421609648038</v>
      </c>
      <c r="U120" s="8">
        <f t="shared" si="39"/>
        <v>0</v>
      </c>
      <c r="V120" s="8">
        <f t="shared" si="39"/>
        <v>0</v>
      </c>
      <c r="W120" s="8">
        <f t="shared" si="39"/>
        <v>201.82131429977852</v>
      </c>
      <c r="X120" s="8">
        <f t="shared" si="39"/>
        <v>9.8449421609648038</v>
      </c>
      <c r="Y120" s="8">
        <f t="shared" si="39"/>
        <v>29.53482648289441</v>
      </c>
      <c r="Z120" s="8">
        <f t="shared" si="39"/>
        <v>9.8449421609648038</v>
      </c>
      <c r="AA120" s="8">
        <f t="shared" si="39"/>
        <v>9.8449421609648038</v>
      </c>
      <c r="AB120" s="8">
        <f t="shared" si="39"/>
        <v>157.51907457543686</v>
      </c>
      <c r="AC120" s="8">
        <f t="shared" si="39"/>
        <v>0</v>
      </c>
      <c r="AD120" s="6"/>
      <c r="AE120" s="6"/>
      <c r="AF120" s="8">
        <f t="shared" si="11"/>
        <v>697.85728327108313</v>
      </c>
      <c r="AG120" s="8">
        <f t="shared" si="44"/>
        <v>570.08059760172989</v>
      </c>
      <c r="AH120" s="8">
        <f t="shared" si="44"/>
        <v>34.401415372518187</v>
      </c>
      <c r="AI120" s="8">
        <f t="shared" si="44"/>
        <v>24.572439551798702</v>
      </c>
      <c r="AJ120" s="8">
        <f t="shared" si="44"/>
        <v>24.572439551798702</v>
      </c>
      <c r="AK120" s="8">
        <f t="shared" si="44"/>
        <v>9.8289758207194815</v>
      </c>
      <c r="AL120" s="8">
        <f t="shared" si="44"/>
        <v>9.8289758207194815</v>
      </c>
      <c r="AM120" s="8">
        <f t="shared" si="44"/>
        <v>78.631806565755852</v>
      </c>
      <c r="AN120" s="8">
        <f t="shared" si="44"/>
        <v>0</v>
      </c>
      <c r="AO120" s="8">
        <f t="shared" si="44"/>
        <v>0</v>
      </c>
      <c r="AP120" s="8">
        <f t="shared" si="44"/>
        <v>0</v>
      </c>
      <c r="AQ120" s="8">
        <f t="shared" si="44"/>
        <v>113.03322193827402</v>
      </c>
      <c r="AR120" s="8">
        <f t="shared" si="44"/>
        <v>0</v>
      </c>
      <c r="AS120" s="8">
        <f t="shared" si="44"/>
        <v>24.572439551798702</v>
      </c>
      <c r="AT120" s="8">
        <f t="shared" si="44"/>
        <v>9.8289758207194815</v>
      </c>
      <c r="AU120" s="8">
        <f t="shared" si="44"/>
        <v>9.8289758207194815</v>
      </c>
      <c r="AV120" s="8">
        <f t="shared" si="44"/>
        <v>83.546294476115591</v>
      </c>
      <c r="AW120" s="8">
        <f t="shared" si="44"/>
        <v>0</v>
      </c>
      <c r="AX120" s="6"/>
      <c r="AY120" s="6"/>
      <c r="AZ120" s="8">
        <f t="shared" si="7"/>
        <v>24.538672948566941</v>
      </c>
      <c r="BA120" s="5"/>
      <c r="BB120" s="5"/>
      <c r="BC120" s="5"/>
      <c r="BD120" s="5"/>
      <c r="BE120" s="5"/>
      <c r="BF120" s="5"/>
      <c r="BG120" s="5"/>
      <c r="BH120" s="5"/>
      <c r="BI120" s="8">
        <f t="shared" ref="BI120:BJ120" si="46">BI35/$D35*100000</f>
        <v>250.29446407538279</v>
      </c>
      <c r="BJ120" s="8">
        <f t="shared" si="46"/>
        <v>790.14526894385551</v>
      </c>
      <c r="BK120" s="5"/>
      <c r="BL120" s="5"/>
      <c r="BM120" s="5"/>
      <c r="BN120" s="5"/>
      <c r="BO120" s="5"/>
      <c r="BP120" s="5"/>
      <c r="BQ120" s="8">
        <f t="shared" si="9"/>
        <v>328.81821751079701</v>
      </c>
      <c r="BR120" s="5"/>
      <c r="CB120" s="10">
        <v>201.28626834896167</v>
      </c>
    </row>
    <row r="121" spans="3:80" x14ac:dyDescent="0.35">
      <c r="C121" s="1" t="s">
        <v>32</v>
      </c>
      <c r="D121" s="18"/>
      <c r="E121" s="18"/>
      <c r="F121" s="18"/>
      <c r="G121" s="18">
        <v>33</v>
      </c>
      <c r="H121" s="1" t="s">
        <v>32</v>
      </c>
      <c r="I121" s="8">
        <f t="shared" si="10"/>
        <v>659.90774992008039</v>
      </c>
      <c r="J121" s="8">
        <f t="shared" si="39"/>
        <v>280.47982219786576</v>
      </c>
      <c r="K121" s="8">
        <f t="shared" si="39"/>
        <v>239.37830144159778</v>
      </c>
      <c r="L121" s="8">
        <f t="shared" si="39"/>
        <v>66.98025604725153</v>
      </c>
      <c r="M121" s="8">
        <f t="shared" si="39"/>
        <v>31.587279840465211</v>
      </c>
      <c r="N121" s="8">
        <f t="shared" si="39"/>
        <v>29.30386202067254</v>
      </c>
      <c r="O121" s="8">
        <f t="shared" si="39"/>
        <v>20.55076037813399</v>
      </c>
      <c r="P121" s="8">
        <f t="shared" si="39"/>
        <v>18.267342558341323</v>
      </c>
      <c r="Q121" s="8">
        <f t="shared" si="39"/>
        <v>46.810065305749646</v>
      </c>
      <c r="R121" s="8">
        <f t="shared" si="39"/>
        <v>54.040888401759752</v>
      </c>
      <c r="S121" s="8">
        <f t="shared" si="39"/>
        <v>52.518609855231311</v>
      </c>
      <c r="T121" s="8">
        <f t="shared" si="39"/>
        <v>2.6639874564247767</v>
      </c>
      <c r="U121" s="8">
        <f t="shared" si="39"/>
        <v>15.98392473854866</v>
      </c>
      <c r="V121" s="8">
        <f t="shared" si="39"/>
        <v>5.3279749128495535</v>
      </c>
      <c r="W121" s="8">
        <f t="shared" si="39"/>
        <v>183.43456485667747</v>
      </c>
      <c r="X121" s="8">
        <f t="shared" si="39"/>
        <v>7.9919623692743302</v>
      </c>
      <c r="Y121" s="8">
        <f t="shared" si="39"/>
        <v>20.9313300147661</v>
      </c>
      <c r="Z121" s="8">
        <f t="shared" si="39"/>
        <v>15.222785465284439</v>
      </c>
      <c r="AA121" s="8">
        <f t="shared" si="39"/>
        <v>26.639874564247766</v>
      </c>
      <c r="AB121" s="8">
        <f t="shared" si="39"/>
        <v>132.43823354797459</v>
      </c>
      <c r="AC121" s="8">
        <f t="shared" si="39"/>
        <v>4.5668356395853307</v>
      </c>
      <c r="AD121" s="6"/>
      <c r="AE121" s="6"/>
      <c r="AF121" s="8">
        <f t="shared" si="11"/>
        <v>576.26529532115239</v>
      </c>
      <c r="AG121" s="8">
        <f t="shared" si="44"/>
        <v>311.23855566351477</v>
      </c>
      <c r="AH121" s="8">
        <f t="shared" si="44"/>
        <v>77.414666129503686</v>
      </c>
      <c r="AI121" s="8">
        <f t="shared" si="44"/>
        <v>29.622958978126409</v>
      </c>
      <c r="AJ121" s="8">
        <f t="shared" si="44"/>
        <v>13.824047523125657</v>
      </c>
      <c r="AK121" s="8">
        <f t="shared" si="44"/>
        <v>12.639129164000602</v>
      </c>
      <c r="AL121" s="8">
        <f t="shared" si="44"/>
        <v>15.79891145500075</v>
      </c>
      <c r="AM121" s="8">
        <f t="shared" si="44"/>
        <v>78.599584488628736</v>
      </c>
      <c r="AN121" s="8">
        <f t="shared" si="44"/>
        <v>26.463176687126253</v>
      </c>
      <c r="AO121" s="8">
        <f t="shared" si="44"/>
        <v>5.5296190092502622</v>
      </c>
      <c r="AP121" s="8">
        <f t="shared" si="44"/>
        <v>2.3698367182501126</v>
      </c>
      <c r="AQ121" s="8">
        <f t="shared" si="44"/>
        <v>203.01601219675962</v>
      </c>
      <c r="AR121" s="8">
        <f t="shared" si="44"/>
        <v>6.319564582000301</v>
      </c>
      <c r="AS121" s="8">
        <f t="shared" si="44"/>
        <v>47.001761578627232</v>
      </c>
      <c r="AT121" s="8">
        <f t="shared" si="44"/>
        <v>22.908421609751088</v>
      </c>
      <c r="AU121" s="8">
        <f t="shared" si="44"/>
        <v>33.177714055501575</v>
      </c>
      <c r="AV121" s="8">
        <f t="shared" si="44"/>
        <v>143.77009424050684</v>
      </c>
      <c r="AW121" s="8">
        <f t="shared" si="44"/>
        <v>0.78994557275003763</v>
      </c>
      <c r="AX121" s="6"/>
      <c r="AY121" s="6"/>
      <c r="AZ121" s="8">
        <f t="shared" si="7"/>
        <v>34.424104973270694</v>
      </c>
      <c r="BA121" s="5"/>
      <c r="BB121" s="5"/>
      <c r="BC121" s="5"/>
      <c r="BD121" s="5"/>
      <c r="BE121" s="5"/>
      <c r="BF121" s="5"/>
      <c r="BG121" s="5"/>
      <c r="BH121" s="5"/>
      <c r="BI121" s="8">
        <f t="shared" ref="BI121:BJ121" si="47">BI36/$D36*100000</f>
        <v>78.162967762838164</v>
      </c>
      <c r="BJ121" s="8">
        <f t="shared" si="47"/>
        <v>449.53831200388794</v>
      </c>
      <c r="BK121" s="5"/>
      <c r="BL121" s="5"/>
      <c r="BM121" s="5"/>
      <c r="BN121" s="5"/>
      <c r="BO121" s="5"/>
      <c r="BP121" s="5"/>
      <c r="BQ121" s="8">
        <f t="shared" si="9"/>
        <v>83.022841406123447</v>
      </c>
      <c r="BR121" s="5"/>
      <c r="CB121" s="10">
        <v>89.122949159408549</v>
      </c>
    </row>
    <row r="122" spans="3:80" x14ac:dyDescent="0.35">
      <c r="C122" s="1" t="s">
        <v>33</v>
      </c>
      <c r="D122" s="18"/>
      <c r="E122" s="18"/>
      <c r="F122" s="18"/>
      <c r="G122" s="18">
        <v>34</v>
      </c>
      <c r="H122" s="1" t="s">
        <v>33</v>
      </c>
      <c r="I122" s="8">
        <f t="shared" si="10"/>
        <v>430.30234401540031</v>
      </c>
      <c r="J122" s="8">
        <f t="shared" si="39"/>
        <v>186.84180726984485</v>
      </c>
      <c r="K122" s="8">
        <f t="shared" si="39"/>
        <v>164.19431547956063</v>
      </c>
      <c r="L122" s="8">
        <f t="shared" si="39"/>
        <v>28.309364737855283</v>
      </c>
      <c r="M122" s="8">
        <f t="shared" si="39"/>
        <v>11.323745895142112</v>
      </c>
      <c r="N122" s="8">
        <f t="shared" si="39"/>
        <v>28.309364737855283</v>
      </c>
      <c r="O122" s="8">
        <f t="shared" si="39"/>
        <v>11.323745895142112</v>
      </c>
      <c r="P122" s="8">
        <f t="shared" si="39"/>
        <v>11.323745895142112</v>
      </c>
      <c r="Q122" s="8">
        <f t="shared" si="39"/>
        <v>11.323745895142112</v>
      </c>
      <c r="R122" s="8">
        <f t="shared" si="39"/>
        <v>28.309364737855283</v>
      </c>
      <c r="S122" s="8">
        <f t="shared" si="39"/>
        <v>0</v>
      </c>
      <c r="T122" s="8">
        <f t="shared" si="39"/>
        <v>11.323745895142112</v>
      </c>
      <c r="U122" s="8">
        <f t="shared" si="39"/>
        <v>0</v>
      </c>
      <c r="V122" s="8">
        <f t="shared" si="39"/>
        <v>0</v>
      </c>
      <c r="W122" s="8">
        <f t="shared" si="39"/>
        <v>56.618729475710566</v>
      </c>
      <c r="X122" s="8">
        <f t="shared" si="39"/>
        <v>0</v>
      </c>
      <c r="Y122" s="8">
        <f t="shared" si="39"/>
        <v>11.323745895142112</v>
      </c>
      <c r="Z122" s="8">
        <f t="shared" si="39"/>
        <v>11.323745895142112</v>
      </c>
      <c r="AA122" s="8">
        <f t="shared" si="39"/>
        <v>11.323745895142112</v>
      </c>
      <c r="AB122" s="8">
        <f t="shared" si="39"/>
        <v>84.928094213565842</v>
      </c>
      <c r="AC122" s="8">
        <f t="shared" si="39"/>
        <v>11.323745895142112</v>
      </c>
      <c r="AD122" s="6"/>
      <c r="AE122" s="6"/>
      <c r="AF122" s="8">
        <f t="shared" si="11"/>
        <v>183.64418938307031</v>
      </c>
      <c r="AG122" s="8">
        <f t="shared" si="44"/>
        <v>126.25538020086084</v>
      </c>
      <c r="AH122" s="8">
        <f t="shared" si="44"/>
        <v>11.477761836441895</v>
      </c>
      <c r="AI122" s="8">
        <f t="shared" si="44"/>
        <v>11.477761836441895</v>
      </c>
      <c r="AJ122" s="8">
        <f t="shared" si="44"/>
        <v>11.477761836441895</v>
      </c>
      <c r="AK122" s="8">
        <f t="shared" si="44"/>
        <v>0</v>
      </c>
      <c r="AL122" s="8">
        <f t="shared" si="44"/>
        <v>11.477761836441895</v>
      </c>
      <c r="AM122" s="8">
        <f t="shared" si="44"/>
        <v>34.433285509325685</v>
      </c>
      <c r="AN122" s="8">
        <f t="shared" si="44"/>
        <v>0</v>
      </c>
      <c r="AO122" s="8">
        <f t="shared" si="44"/>
        <v>0</v>
      </c>
      <c r="AP122" s="8">
        <f t="shared" si="44"/>
        <v>0</v>
      </c>
      <c r="AQ122" s="8">
        <f t="shared" si="44"/>
        <v>57.388809182209471</v>
      </c>
      <c r="AR122" s="8">
        <f t="shared" si="44"/>
        <v>0</v>
      </c>
      <c r="AS122" s="8">
        <f t="shared" si="44"/>
        <v>11.477761836441895</v>
      </c>
      <c r="AT122" s="8">
        <f t="shared" si="44"/>
        <v>11.477761836441895</v>
      </c>
      <c r="AU122" s="8">
        <f t="shared" si="44"/>
        <v>11.477761836441895</v>
      </c>
      <c r="AV122" s="8">
        <f t="shared" si="44"/>
        <v>34.433285509325685</v>
      </c>
      <c r="AW122" s="8">
        <f t="shared" si="44"/>
        <v>0</v>
      </c>
      <c r="AX122" s="6"/>
      <c r="AY122" s="6"/>
      <c r="AZ122" s="8">
        <f t="shared" si="7"/>
        <v>40.577357834328446</v>
      </c>
      <c r="BA122" s="5"/>
      <c r="BB122" s="5"/>
      <c r="BC122" s="5"/>
      <c r="BD122" s="5"/>
      <c r="BE122" s="5"/>
      <c r="BF122" s="5"/>
      <c r="BG122" s="5"/>
      <c r="BH122" s="5"/>
      <c r="BI122" s="8">
        <f t="shared" ref="BI122:BJ122" si="48">BI37/$D37*100000</f>
        <v>127.52883890788939</v>
      </c>
      <c r="BJ122" s="8">
        <f t="shared" si="48"/>
        <v>185.49649295693004</v>
      </c>
      <c r="BK122" s="5"/>
      <c r="BL122" s="5"/>
      <c r="BM122" s="5"/>
      <c r="BN122" s="5"/>
      <c r="BO122" s="5"/>
      <c r="BP122" s="5"/>
      <c r="BQ122" s="8">
        <f t="shared" si="9"/>
        <v>173.90296214712191</v>
      </c>
      <c r="BR122" s="5"/>
      <c r="CB122" s="10">
        <v>133.34106325004348</v>
      </c>
    </row>
    <row r="123" spans="3:80" x14ac:dyDescent="0.35">
      <c r="C123" s="1" t="s">
        <v>34</v>
      </c>
      <c r="D123" s="18"/>
      <c r="E123" s="18"/>
      <c r="F123" s="18"/>
      <c r="G123" s="18">
        <v>35</v>
      </c>
      <c r="H123" s="1" t="s">
        <v>34</v>
      </c>
      <c r="I123" s="8">
        <f t="shared" si="10"/>
        <v>739.04864283794677</v>
      </c>
      <c r="J123" s="8">
        <f t="shared" si="39"/>
        <v>361.58412938848306</v>
      </c>
      <c r="K123" s="8">
        <f t="shared" si="39"/>
        <v>296.84102513986949</v>
      </c>
      <c r="L123" s="8">
        <f t="shared" si="39"/>
        <v>65.964672253304343</v>
      </c>
      <c r="M123" s="8">
        <f t="shared" si="39"/>
        <v>28.706848110234301</v>
      </c>
      <c r="N123" s="8">
        <f t="shared" si="39"/>
        <v>19.545088075053137</v>
      </c>
      <c r="O123" s="8">
        <f t="shared" si="39"/>
        <v>24.431360093816423</v>
      </c>
      <c r="P123" s="8">
        <f t="shared" si="39"/>
        <v>20.76665607974396</v>
      </c>
      <c r="Q123" s="8">
        <f t="shared" si="39"/>
        <v>57.413696220468601</v>
      </c>
      <c r="R123" s="8">
        <f t="shared" si="39"/>
        <v>49.47350418997825</v>
      </c>
      <c r="S123" s="8">
        <f t="shared" si="39"/>
        <v>43.97644816886956</v>
      </c>
      <c r="T123" s="8">
        <f t="shared" si="39"/>
        <v>3.6647040140724636</v>
      </c>
      <c r="U123" s="8">
        <f t="shared" si="39"/>
        <v>26.263712100852651</v>
      </c>
      <c r="V123" s="8">
        <f t="shared" si="39"/>
        <v>12.215680046908211</v>
      </c>
      <c r="W123" s="8">
        <f t="shared" si="39"/>
        <v>179.57049668955071</v>
      </c>
      <c r="X123" s="8">
        <f t="shared" si="39"/>
        <v>6.7186240257995156</v>
      </c>
      <c r="Y123" s="8">
        <f t="shared" si="39"/>
        <v>10.99411204221739</v>
      </c>
      <c r="Z123" s="8">
        <f t="shared" si="39"/>
        <v>17.712736068016905</v>
      </c>
      <c r="AA123" s="8">
        <f t="shared" si="39"/>
        <v>17.101952065671497</v>
      </c>
      <c r="AB123" s="8">
        <f t="shared" si="39"/>
        <v>128.26464049253622</v>
      </c>
      <c r="AC123" s="8">
        <f t="shared" si="39"/>
        <v>1.2215680046908211</v>
      </c>
      <c r="AD123" s="6"/>
      <c r="AE123" s="6"/>
      <c r="AF123" s="8">
        <f t="shared" si="11"/>
        <v>903.14602109839041</v>
      </c>
      <c r="AG123" s="8">
        <f t="shared" si="44"/>
        <v>648.94102069241194</v>
      </c>
      <c r="AH123" s="8">
        <f t="shared" si="44"/>
        <v>86.816941170592159</v>
      </c>
      <c r="AI123" s="8">
        <f t="shared" si="44"/>
        <v>31.22911552898999</v>
      </c>
      <c r="AJ123" s="8">
        <f t="shared" si="44"/>
        <v>22.484963180872793</v>
      </c>
      <c r="AK123" s="8">
        <f t="shared" si="44"/>
        <v>18.112887006814194</v>
      </c>
      <c r="AL123" s="8">
        <f t="shared" si="44"/>
        <v>24.98329242319199</v>
      </c>
      <c r="AM123" s="8">
        <f t="shared" si="44"/>
        <v>75.574459580155775</v>
      </c>
      <c r="AN123" s="8">
        <f t="shared" si="44"/>
        <v>33.102862460729384</v>
      </c>
      <c r="AO123" s="8">
        <f t="shared" si="44"/>
        <v>26.232457044351591</v>
      </c>
      <c r="AP123" s="8">
        <f t="shared" si="44"/>
        <v>4.3720761740585985</v>
      </c>
      <c r="AQ123" s="8">
        <f t="shared" si="44"/>
        <v>219.85297332408953</v>
      </c>
      <c r="AR123" s="8">
        <f t="shared" si="44"/>
        <v>1.2491646211595995</v>
      </c>
      <c r="AS123" s="8">
        <f t="shared" si="44"/>
        <v>55.58782564160218</v>
      </c>
      <c r="AT123" s="8">
        <f t="shared" si="44"/>
        <v>51.840331778123378</v>
      </c>
      <c r="AU123" s="8">
        <f t="shared" si="44"/>
        <v>58.710737194501178</v>
      </c>
      <c r="AV123" s="8">
        <f t="shared" si="44"/>
        <v>189.87302241625912</v>
      </c>
      <c r="AW123" s="8">
        <f t="shared" si="44"/>
        <v>1.2491646211595995</v>
      </c>
      <c r="AX123" s="6"/>
      <c r="AY123" s="6"/>
      <c r="AZ123" s="8">
        <f t="shared" si="7"/>
        <v>18.802411722676961</v>
      </c>
      <c r="BA123" s="5"/>
      <c r="BB123" s="5"/>
      <c r="BC123" s="5"/>
      <c r="BD123" s="5"/>
      <c r="BE123" s="5"/>
      <c r="BF123" s="5"/>
      <c r="BG123" s="5"/>
      <c r="BH123" s="5"/>
      <c r="BI123" s="8">
        <f t="shared" ref="BI123:BJ123" si="49">BI38/$D38*100000</f>
        <v>56.407235168030887</v>
      </c>
      <c r="BJ123" s="8">
        <f t="shared" si="49"/>
        <v>344.71088158241093</v>
      </c>
      <c r="BK123" s="5"/>
      <c r="BL123" s="5"/>
      <c r="BM123" s="5"/>
      <c r="BN123" s="5"/>
      <c r="BO123" s="5"/>
      <c r="BP123" s="5"/>
      <c r="BQ123" s="8">
        <f t="shared" si="9"/>
        <v>115.94820562317459</v>
      </c>
      <c r="BR123" s="5"/>
      <c r="CB123" s="10">
        <v>143.51338309299544</v>
      </c>
    </row>
    <row r="124" spans="3:80" x14ac:dyDescent="0.35">
      <c r="C124" s="1" t="s">
        <v>35</v>
      </c>
      <c r="D124" s="18"/>
      <c r="E124" s="18"/>
      <c r="F124" s="18"/>
      <c r="G124" s="18">
        <v>36</v>
      </c>
      <c r="H124" s="1" t="s">
        <v>35</v>
      </c>
      <c r="I124" s="8">
        <f t="shared" si="10"/>
        <v>615.08598840300181</v>
      </c>
      <c r="J124" s="8">
        <f t="shared" si="39"/>
        <v>276.32506212677572</v>
      </c>
      <c r="K124" s="8">
        <f t="shared" si="39"/>
        <v>220.68914357776049</v>
      </c>
      <c r="L124" s="8">
        <f t="shared" si="39"/>
        <v>62.435864149450445</v>
      </c>
      <c r="M124" s="8">
        <f t="shared" si="39"/>
        <v>35.236081747709655</v>
      </c>
      <c r="N124" s="8">
        <f t="shared" si="39"/>
        <v>25.963428656207114</v>
      </c>
      <c r="O124" s="8">
        <f t="shared" si="39"/>
        <v>19.781659928538751</v>
      </c>
      <c r="P124" s="8">
        <f t="shared" si="39"/>
        <v>18.545306183005081</v>
      </c>
      <c r="Q124" s="8">
        <f t="shared" si="39"/>
        <v>33.999728002175985</v>
      </c>
      <c r="R124" s="8">
        <f t="shared" si="39"/>
        <v>48.217796075813212</v>
      </c>
      <c r="S124" s="8">
        <f t="shared" si="39"/>
        <v>61.199510403916761</v>
      </c>
      <c r="T124" s="8">
        <f t="shared" si="39"/>
        <v>6.7999456004351968</v>
      </c>
      <c r="U124" s="8">
        <f t="shared" si="39"/>
        <v>14.836244946404063</v>
      </c>
      <c r="V124" s="8">
        <f t="shared" si="39"/>
        <v>6.1817687276683611</v>
      </c>
      <c r="W124" s="8">
        <f t="shared" si="39"/>
        <v>174.94405499301459</v>
      </c>
      <c r="X124" s="8">
        <f t="shared" si="39"/>
        <v>1.2363537455336719</v>
      </c>
      <c r="Y124" s="8">
        <f t="shared" si="39"/>
        <v>16.690775564704573</v>
      </c>
      <c r="Z124" s="8">
        <f t="shared" si="39"/>
        <v>12.981714328103557</v>
      </c>
      <c r="AA124" s="8">
        <f t="shared" si="39"/>
        <v>12.981714328103557</v>
      </c>
      <c r="AB124" s="8">
        <f t="shared" si="39"/>
        <v>117.45360582569886</v>
      </c>
      <c r="AC124" s="8">
        <f t="shared" si="39"/>
        <v>3.0908843638341805</v>
      </c>
      <c r="AD124" s="6"/>
      <c r="AE124" s="6"/>
      <c r="AF124" s="8">
        <f t="shared" si="11"/>
        <v>908.81171301606412</v>
      </c>
      <c r="AG124" s="8">
        <f t="shared" si="44"/>
        <v>688.81660179631342</v>
      </c>
      <c r="AH124" s="8">
        <f t="shared" si="44"/>
        <v>89.000871205711093</v>
      </c>
      <c r="AI124" s="8">
        <f t="shared" si="44"/>
        <v>21.310067753480123</v>
      </c>
      <c r="AJ124" s="8">
        <f t="shared" si="44"/>
        <v>6.8944336849494512</v>
      </c>
      <c r="AK124" s="8">
        <f t="shared" si="44"/>
        <v>9.4015004794765247</v>
      </c>
      <c r="AL124" s="8">
        <f t="shared" si="44"/>
        <v>12.535333972635366</v>
      </c>
      <c r="AM124" s="8">
        <f t="shared" si="44"/>
        <v>70.197870246758058</v>
      </c>
      <c r="AN124" s="8">
        <f t="shared" si="44"/>
        <v>8.1479670822129879</v>
      </c>
      <c r="AO124" s="8">
        <f t="shared" si="44"/>
        <v>1.2535333972635365</v>
      </c>
      <c r="AP124" s="8">
        <f t="shared" si="44"/>
        <v>1.2535333972635365</v>
      </c>
      <c r="AQ124" s="8">
        <f t="shared" si="44"/>
        <v>177.37497571279042</v>
      </c>
      <c r="AR124" s="8">
        <f t="shared" si="44"/>
        <v>1.2535333972635365</v>
      </c>
      <c r="AS124" s="8">
        <f t="shared" si="44"/>
        <v>72.70493704128512</v>
      </c>
      <c r="AT124" s="8">
        <f t="shared" si="44"/>
        <v>37.606001917906099</v>
      </c>
      <c r="AU124" s="8">
        <f t="shared" si="44"/>
        <v>15.042400767162439</v>
      </c>
      <c r="AV124" s="8">
        <f t="shared" si="44"/>
        <v>147.91694087709732</v>
      </c>
      <c r="AW124" s="8">
        <f t="shared" si="44"/>
        <v>1.2535333972635365</v>
      </c>
      <c r="AX124" s="6"/>
      <c r="AY124" s="6"/>
      <c r="AZ124" s="8">
        <f t="shared" si="7"/>
        <v>21.809435384874224</v>
      </c>
      <c r="BA124" s="5"/>
      <c r="BB124" s="5"/>
      <c r="BC124" s="5"/>
      <c r="BD124" s="5"/>
      <c r="BE124" s="5"/>
      <c r="BF124" s="5"/>
      <c r="BG124" s="5"/>
      <c r="BH124" s="5"/>
      <c r="BI124" s="8">
        <f t="shared" ref="BI124:BJ124" si="50">BI39/$D39*100000</f>
        <v>72.282700132725992</v>
      </c>
      <c r="BJ124" s="8">
        <f t="shared" si="50"/>
        <v>314.67899626747089</v>
      </c>
      <c r="BK124" s="5"/>
      <c r="BL124" s="5"/>
      <c r="BM124" s="5"/>
      <c r="BN124" s="5"/>
      <c r="BO124" s="5"/>
      <c r="BP124" s="5"/>
      <c r="BQ124" s="8">
        <f t="shared" si="9"/>
        <v>132.10286575980956</v>
      </c>
      <c r="BR124" s="5"/>
      <c r="CB124" s="10">
        <v>132.7235113780813</v>
      </c>
    </row>
    <row r="125" spans="3:80" x14ac:dyDescent="0.35">
      <c r="C125" s="1" t="s">
        <v>36</v>
      </c>
      <c r="D125" s="18"/>
      <c r="E125" s="18"/>
      <c r="F125" s="18"/>
      <c r="G125" s="18">
        <v>37</v>
      </c>
      <c r="H125" s="1" t="s">
        <v>36</v>
      </c>
      <c r="I125" s="8">
        <f t="shared" si="10"/>
        <v>1729.9178544924125</v>
      </c>
      <c r="J125" s="8">
        <f t="shared" si="39"/>
        <v>735.72689817539731</v>
      </c>
      <c r="K125" s="8">
        <f t="shared" si="39"/>
        <v>601.37676894336823</v>
      </c>
      <c r="L125" s="8">
        <f t="shared" si="39"/>
        <v>149.70442971568954</v>
      </c>
      <c r="M125" s="8">
        <f t="shared" si="39"/>
        <v>65.255777055556976</v>
      </c>
      <c r="N125" s="8">
        <f t="shared" si="39"/>
        <v>78.051027458607365</v>
      </c>
      <c r="O125" s="8">
        <f t="shared" si="39"/>
        <v>62.696726974946905</v>
      </c>
      <c r="P125" s="8">
        <f t="shared" si="39"/>
        <v>67.814827136167054</v>
      </c>
      <c r="Q125" s="8">
        <f t="shared" si="39"/>
        <v>83.16912761982752</v>
      </c>
      <c r="R125" s="8">
        <f t="shared" si="39"/>
        <v>230.314507254907</v>
      </c>
      <c r="S125" s="8">
        <f t="shared" si="39"/>
        <v>75.491977377997287</v>
      </c>
      <c r="T125" s="8">
        <f t="shared" si="39"/>
        <v>2.5590500806100778</v>
      </c>
      <c r="U125" s="8">
        <f t="shared" si="39"/>
        <v>28.149550886710855</v>
      </c>
      <c r="V125" s="8">
        <f t="shared" si="39"/>
        <v>15.354300483660467</v>
      </c>
      <c r="W125" s="8">
        <f t="shared" si="39"/>
        <v>486.21951531591475</v>
      </c>
      <c r="X125" s="8">
        <f t="shared" si="39"/>
        <v>34.547176088236043</v>
      </c>
      <c r="Y125" s="8">
        <f t="shared" si="39"/>
        <v>58.858151854031782</v>
      </c>
      <c r="Z125" s="8">
        <f t="shared" si="39"/>
        <v>40.944801289761244</v>
      </c>
      <c r="AA125" s="8">
        <f t="shared" si="39"/>
        <v>21.751925685185661</v>
      </c>
      <c r="AB125" s="8">
        <f t="shared" si="39"/>
        <v>313.48363487473449</v>
      </c>
      <c r="AC125" s="8">
        <f t="shared" si="39"/>
        <v>10.236200322440311</v>
      </c>
      <c r="AD125" s="6"/>
      <c r="AE125" s="6"/>
      <c r="AF125" s="8">
        <f t="shared" si="11"/>
        <v>1086.1591918151985</v>
      </c>
      <c r="AG125" s="8">
        <f t="shared" si="44"/>
        <v>661.47609548935077</v>
      </c>
      <c r="AH125" s="8">
        <f t="shared" si="44"/>
        <v>82.362782317740169</v>
      </c>
      <c r="AI125" s="8">
        <f t="shared" si="44"/>
        <v>45.042146580014155</v>
      </c>
      <c r="AJ125" s="8">
        <f t="shared" si="44"/>
        <v>18.016858632005665</v>
      </c>
      <c r="AK125" s="8">
        <f t="shared" si="44"/>
        <v>20.590695579435042</v>
      </c>
      <c r="AL125" s="8">
        <f t="shared" si="44"/>
        <v>16.729940158290972</v>
      </c>
      <c r="AM125" s="8">
        <f t="shared" si="44"/>
        <v>187.89009716234477</v>
      </c>
      <c r="AN125" s="8">
        <f t="shared" si="44"/>
        <v>16.729940158290972</v>
      </c>
      <c r="AO125" s="8">
        <f t="shared" si="44"/>
        <v>0</v>
      </c>
      <c r="AP125" s="8">
        <f t="shared" si="44"/>
        <v>2.5738369474293803</v>
      </c>
      <c r="AQ125" s="8">
        <f t="shared" si="44"/>
        <v>351.32874332411046</v>
      </c>
      <c r="AR125" s="8">
        <f t="shared" si="44"/>
        <v>9.0084293160028324</v>
      </c>
      <c r="AS125" s="8">
        <f t="shared" si="44"/>
        <v>105.52731484460459</v>
      </c>
      <c r="AT125" s="8">
        <f t="shared" si="44"/>
        <v>32.172961842867259</v>
      </c>
      <c r="AU125" s="8">
        <f t="shared" si="44"/>
        <v>33.459880316581945</v>
      </c>
      <c r="AV125" s="8">
        <f t="shared" si="44"/>
        <v>245.80142847950583</v>
      </c>
      <c r="AW125" s="8">
        <f t="shared" si="44"/>
        <v>0</v>
      </c>
      <c r="AX125" s="6"/>
      <c r="AY125" s="6"/>
      <c r="AZ125" s="8">
        <f t="shared" si="7"/>
        <v>20.747695060751845</v>
      </c>
      <c r="BA125" s="5"/>
      <c r="BB125" s="5"/>
      <c r="BC125" s="5"/>
      <c r="BD125" s="5"/>
      <c r="BE125" s="5"/>
      <c r="BF125" s="5"/>
      <c r="BG125" s="5"/>
      <c r="BH125" s="5"/>
      <c r="BI125" s="8">
        <f t="shared" ref="BI125:BJ125" si="51">BI40/$D40*100000</f>
        <v>180.24560084028164</v>
      </c>
      <c r="BJ125" s="8">
        <f t="shared" si="51"/>
        <v>873.99665443417143</v>
      </c>
      <c r="BK125" s="5"/>
      <c r="BL125" s="5"/>
      <c r="BM125" s="5"/>
      <c r="BN125" s="5"/>
      <c r="BO125" s="5"/>
      <c r="BP125" s="5"/>
      <c r="BQ125" s="8">
        <f t="shared" si="9"/>
        <v>368.27158732834528</v>
      </c>
      <c r="BR125" s="5"/>
      <c r="CB125" s="10">
        <v>242.58620242326754</v>
      </c>
    </row>
    <row r="126" spans="3:80" x14ac:dyDescent="0.35">
      <c r="C126" s="1" t="s">
        <v>37</v>
      </c>
      <c r="D126" s="18"/>
      <c r="E126" s="18"/>
      <c r="F126" s="18"/>
      <c r="G126" s="18">
        <v>38</v>
      </c>
      <c r="H126" s="1" t="s">
        <v>37</v>
      </c>
      <c r="I126" s="8">
        <f t="shared" si="10"/>
        <v>955.20846779398471</v>
      </c>
      <c r="J126" s="8">
        <f t="shared" si="39"/>
        <v>490.51245643474891</v>
      </c>
      <c r="K126" s="8">
        <f t="shared" si="39"/>
        <v>374.33845359493995</v>
      </c>
      <c r="L126" s="8">
        <f t="shared" si="39"/>
        <v>77.449335226539304</v>
      </c>
      <c r="M126" s="8">
        <f t="shared" si="39"/>
        <v>25.816445075513098</v>
      </c>
      <c r="N126" s="8">
        <f t="shared" si="39"/>
        <v>25.816445075513098</v>
      </c>
      <c r="O126" s="8">
        <f t="shared" si="39"/>
        <v>25.816445075513098</v>
      </c>
      <c r="P126" s="8">
        <f t="shared" si="39"/>
        <v>77.449335226539304</v>
      </c>
      <c r="Q126" s="8">
        <f t="shared" si="39"/>
        <v>25.816445075513098</v>
      </c>
      <c r="R126" s="8">
        <f t="shared" si="39"/>
        <v>90.357557764295848</v>
      </c>
      <c r="S126" s="8">
        <f t="shared" si="39"/>
        <v>25.816445075513098</v>
      </c>
      <c r="T126" s="8">
        <f t="shared" si="39"/>
        <v>25.816445075513098</v>
      </c>
      <c r="U126" s="8">
        <f t="shared" si="39"/>
        <v>0</v>
      </c>
      <c r="V126" s="8">
        <f t="shared" si="39"/>
        <v>0</v>
      </c>
      <c r="W126" s="8">
        <f t="shared" si="39"/>
        <v>167.80689299083517</v>
      </c>
      <c r="X126" s="8">
        <f t="shared" si="39"/>
        <v>0</v>
      </c>
      <c r="Y126" s="8">
        <f t="shared" si="39"/>
        <v>25.816445075513098</v>
      </c>
      <c r="Z126" s="8">
        <f t="shared" si="39"/>
        <v>25.816445075513098</v>
      </c>
      <c r="AA126" s="8">
        <f t="shared" si="39"/>
        <v>0</v>
      </c>
      <c r="AB126" s="8">
        <f t="shared" si="39"/>
        <v>154.89867045307861</v>
      </c>
      <c r="AC126" s="8">
        <f t="shared" si="39"/>
        <v>0</v>
      </c>
      <c r="AD126" s="6"/>
      <c r="AE126" s="6"/>
      <c r="AF126" s="8">
        <f t="shared" si="11"/>
        <v>1135.483870967742</v>
      </c>
      <c r="AG126" s="8">
        <f t="shared" si="44"/>
        <v>580.64516129032268</v>
      </c>
      <c r="AH126" s="8">
        <f t="shared" si="44"/>
        <v>335.48387096774195</v>
      </c>
      <c r="AI126" s="8">
        <f t="shared" si="44"/>
        <v>0</v>
      </c>
      <c r="AJ126" s="8">
        <f t="shared" si="44"/>
        <v>0</v>
      </c>
      <c r="AK126" s="8">
        <f t="shared" si="44"/>
        <v>25.806451612903228</v>
      </c>
      <c r="AL126" s="8">
        <f t="shared" si="44"/>
        <v>25.806451612903228</v>
      </c>
      <c r="AM126" s="8">
        <f t="shared" si="44"/>
        <v>25.806451612903228</v>
      </c>
      <c r="AN126" s="8">
        <f t="shared" si="44"/>
        <v>348.38709677419354</v>
      </c>
      <c r="AO126" s="8">
        <f t="shared" si="44"/>
        <v>0</v>
      </c>
      <c r="AP126" s="8">
        <f t="shared" si="44"/>
        <v>0</v>
      </c>
      <c r="AQ126" s="8">
        <f t="shared" si="44"/>
        <v>503.22580645161287</v>
      </c>
      <c r="AR126" s="8">
        <f t="shared" si="44"/>
        <v>0</v>
      </c>
      <c r="AS126" s="8">
        <f t="shared" si="44"/>
        <v>25.806451612903228</v>
      </c>
      <c r="AT126" s="8">
        <f t="shared" si="44"/>
        <v>0</v>
      </c>
      <c r="AU126" s="8">
        <f t="shared" si="44"/>
        <v>25.806451612903228</v>
      </c>
      <c r="AV126" s="8">
        <f t="shared" si="44"/>
        <v>116.12903225806451</v>
      </c>
      <c r="AW126" s="8">
        <f t="shared" si="44"/>
        <v>0</v>
      </c>
      <c r="AX126" s="6"/>
      <c r="AY126" s="6"/>
      <c r="AZ126" s="8">
        <f t="shared" si="7"/>
        <v>90.873685577047908</v>
      </c>
      <c r="BA126" s="5"/>
      <c r="BB126" s="5"/>
      <c r="BC126" s="5"/>
      <c r="BD126" s="5"/>
      <c r="BE126" s="5"/>
      <c r="BF126" s="5"/>
      <c r="BG126" s="5"/>
      <c r="BH126" s="5"/>
      <c r="BI126" s="8">
        <f t="shared" ref="BI126:BJ126" si="52">BI41/$D41*100000</f>
        <v>116.83759574191873</v>
      </c>
      <c r="BJ126" s="8">
        <f t="shared" si="52"/>
        <v>337.53083214332077</v>
      </c>
      <c r="BK126" s="5"/>
      <c r="BL126" s="5"/>
      <c r="BM126" s="5"/>
      <c r="BN126" s="5"/>
      <c r="BO126" s="5"/>
      <c r="BP126" s="5"/>
      <c r="BQ126" s="8">
        <f t="shared" si="9"/>
        <v>285.60301181357914</v>
      </c>
      <c r="BR126" s="5"/>
      <c r="CB126" s="10">
        <v>220.77922077922079</v>
      </c>
    </row>
    <row r="127" spans="3:80" x14ac:dyDescent="0.35">
      <c r="C127" s="1" t="s">
        <v>38</v>
      </c>
      <c r="D127" s="18"/>
      <c r="E127" s="18"/>
      <c r="F127" s="18"/>
      <c r="G127" s="18">
        <v>39</v>
      </c>
      <c r="H127" s="1" t="s">
        <v>38</v>
      </c>
      <c r="I127" s="8">
        <f t="shared" si="10"/>
        <v>466.74225245653815</v>
      </c>
      <c r="J127" s="8">
        <f t="shared" si="39"/>
        <v>228.64701436130008</v>
      </c>
      <c r="K127" s="8">
        <f t="shared" si="39"/>
        <v>183.29554043839758</v>
      </c>
      <c r="L127" s="8">
        <f t="shared" si="39"/>
        <v>18.89644746787604</v>
      </c>
      <c r="M127" s="8">
        <f t="shared" si="39"/>
        <v>3.7792894935752077</v>
      </c>
      <c r="N127" s="8">
        <f t="shared" si="39"/>
        <v>15.117157974300831</v>
      </c>
      <c r="O127" s="8">
        <f t="shared" si="39"/>
        <v>24.565381708238849</v>
      </c>
      <c r="P127" s="8">
        <f t="shared" si="39"/>
        <v>18.89644746787604</v>
      </c>
      <c r="Q127" s="8">
        <f t="shared" si="39"/>
        <v>24.565381708238849</v>
      </c>
      <c r="R127" s="8">
        <f t="shared" si="39"/>
        <v>35.903250188964478</v>
      </c>
      <c r="S127" s="8">
        <f t="shared" si="39"/>
        <v>3.7792894935752077</v>
      </c>
      <c r="T127" s="8">
        <f t="shared" si="39"/>
        <v>3.7792894935752077</v>
      </c>
      <c r="U127" s="8">
        <f t="shared" si="39"/>
        <v>3.7792894935752077</v>
      </c>
      <c r="V127" s="8">
        <f t="shared" si="39"/>
        <v>0</v>
      </c>
      <c r="W127" s="8">
        <f t="shared" si="39"/>
        <v>75.585789871504161</v>
      </c>
      <c r="X127" s="8">
        <f t="shared" si="39"/>
        <v>3.7792894935752077</v>
      </c>
      <c r="Y127" s="8">
        <f t="shared" si="39"/>
        <v>11.337868480725625</v>
      </c>
      <c r="Z127" s="8">
        <f t="shared" si="39"/>
        <v>9.4482237339380202</v>
      </c>
      <c r="AA127" s="8">
        <f t="shared" si="39"/>
        <v>11.337868480725625</v>
      </c>
      <c r="AB127" s="8">
        <f t="shared" si="39"/>
        <v>86.923658352229779</v>
      </c>
      <c r="AC127" s="8">
        <f t="shared" si="39"/>
        <v>3.7792894935752077</v>
      </c>
      <c r="AD127" s="6"/>
      <c r="AE127" s="6"/>
      <c r="AF127" s="8">
        <f t="shared" si="11"/>
        <v>616.83460403815945</v>
      </c>
      <c r="AG127" s="8">
        <f t="shared" si="44"/>
        <v>519.13719780851306</v>
      </c>
      <c r="AH127" s="8">
        <f t="shared" si="44"/>
        <v>22.987624995210911</v>
      </c>
      <c r="AI127" s="8">
        <f t="shared" si="44"/>
        <v>13.409447913873031</v>
      </c>
      <c r="AJ127" s="8">
        <f t="shared" si="44"/>
        <v>9.5781770813378788</v>
      </c>
      <c r="AK127" s="8">
        <f t="shared" si="44"/>
        <v>3.8312708325351519</v>
      </c>
      <c r="AL127" s="8">
        <f t="shared" si="44"/>
        <v>3.8312708325351519</v>
      </c>
      <c r="AM127" s="8">
        <f t="shared" si="44"/>
        <v>84.287958315773338</v>
      </c>
      <c r="AN127" s="8">
        <f t="shared" si="44"/>
        <v>3.8312708325351519</v>
      </c>
      <c r="AO127" s="8">
        <f t="shared" si="44"/>
        <v>65.131604153097584</v>
      </c>
      <c r="AP127" s="8">
        <f t="shared" si="44"/>
        <v>3.8312708325351519</v>
      </c>
      <c r="AQ127" s="8">
        <f t="shared" si="44"/>
        <v>132.17884372246274</v>
      </c>
      <c r="AR127" s="8">
        <f t="shared" si="44"/>
        <v>3.8312708325351519</v>
      </c>
      <c r="AS127" s="8">
        <f t="shared" si="44"/>
        <v>22.987624995210911</v>
      </c>
      <c r="AT127" s="8">
        <f t="shared" si="44"/>
        <v>70.878510401900314</v>
      </c>
      <c r="AU127" s="8">
        <f t="shared" si="44"/>
        <v>11.493812497605456</v>
      </c>
      <c r="AV127" s="8">
        <f t="shared" si="44"/>
        <v>139.84138538753305</v>
      </c>
      <c r="AW127" s="8">
        <f t="shared" si="44"/>
        <v>3.8312708325351519</v>
      </c>
      <c r="AX127" s="6"/>
      <c r="AY127" s="6"/>
      <c r="AZ127" s="8">
        <f t="shared" si="7"/>
        <v>38.760441093819651</v>
      </c>
      <c r="BA127" s="5"/>
      <c r="BB127" s="5"/>
      <c r="BC127" s="5"/>
      <c r="BD127" s="5"/>
      <c r="BE127" s="5"/>
      <c r="BF127" s="5"/>
      <c r="BG127" s="5"/>
      <c r="BH127" s="5"/>
      <c r="BI127" s="8">
        <f t="shared" ref="BI127:BJ127" si="53">BI42/$D42*100000</f>
        <v>60.078683695420459</v>
      </c>
      <c r="BJ127" s="8">
        <f t="shared" si="53"/>
        <v>217.05847012539002</v>
      </c>
      <c r="BK127" s="5"/>
      <c r="BL127" s="5"/>
      <c r="BM127" s="5"/>
      <c r="BN127" s="5"/>
      <c r="BO127" s="5"/>
      <c r="BP127" s="5"/>
      <c r="BQ127" s="8">
        <f t="shared" si="9"/>
        <v>91.087036570476172</v>
      </c>
      <c r="BR127" s="5"/>
      <c r="CB127" s="10">
        <v>104.69986040018613</v>
      </c>
    </row>
    <row r="128" spans="3:80" x14ac:dyDescent="0.35">
      <c r="C128" s="1" t="s">
        <v>39</v>
      </c>
      <c r="D128" s="18"/>
      <c r="E128" s="18"/>
      <c r="F128" s="18"/>
      <c r="G128" s="18">
        <v>40</v>
      </c>
      <c r="H128" s="1" t="s">
        <v>39</v>
      </c>
      <c r="I128" s="8">
        <f t="shared" si="10"/>
        <v>376.79324242938992</v>
      </c>
      <c r="J128" s="8">
        <f t="shared" ref="J128:AC140" si="54">J43/$F43*100000</f>
        <v>176.04274441373133</v>
      </c>
      <c r="K128" s="8">
        <f t="shared" si="54"/>
        <v>147.47440431150301</v>
      </c>
      <c r="L128" s="8">
        <f t="shared" si="54"/>
        <v>26.251988202047652</v>
      </c>
      <c r="M128" s="8">
        <f t="shared" si="54"/>
        <v>8.4932903006624763</v>
      </c>
      <c r="N128" s="8">
        <f t="shared" si="54"/>
        <v>18.530815201445403</v>
      </c>
      <c r="O128" s="8">
        <f t="shared" si="54"/>
        <v>10.037524900782927</v>
      </c>
      <c r="P128" s="8">
        <f t="shared" si="54"/>
        <v>10.809642200843152</v>
      </c>
      <c r="Q128" s="8">
        <f t="shared" si="54"/>
        <v>25.479870901987432</v>
      </c>
      <c r="R128" s="8">
        <f t="shared" si="54"/>
        <v>20.847167101626077</v>
      </c>
      <c r="S128" s="8">
        <f t="shared" si="54"/>
        <v>22.391401701746528</v>
      </c>
      <c r="T128" s="8">
        <f t="shared" si="54"/>
        <v>1.5442346001204503</v>
      </c>
      <c r="U128" s="8">
        <f t="shared" si="54"/>
        <v>8.4932903006624763</v>
      </c>
      <c r="V128" s="8">
        <f t="shared" si="54"/>
        <v>1.5442346001204503</v>
      </c>
      <c r="W128" s="8">
        <f t="shared" si="54"/>
        <v>84.93290300662477</v>
      </c>
      <c r="X128" s="8">
        <f t="shared" si="54"/>
        <v>6.9490557005420266</v>
      </c>
      <c r="Y128" s="8">
        <f t="shared" si="54"/>
        <v>7.721173000602251</v>
      </c>
      <c r="Z128" s="8">
        <f t="shared" si="54"/>
        <v>6.1769384004818013</v>
      </c>
      <c r="AA128" s="8">
        <f t="shared" si="54"/>
        <v>10.809642200843152</v>
      </c>
      <c r="AB128" s="8">
        <f t="shared" si="54"/>
        <v>76.43961270596229</v>
      </c>
      <c r="AC128" s="8">
        <f t="shared" si="54"/>
        <v>1.5442346001204503</v>
      </c>
      <c r="AD128" s="6"/>
      <c r="AE128" s="6"/>
      <c r="AF128" s="8">
        <f t="shared" si="11"/>
        <v>617.04985383582209</v>
      </c>
      <c r="AG128" s="8">
        <f t="shared" si="44"/>
        <v>480.36659555976934</v>
      </c>
      <c r="AH128" s="8">
        <f t="shared" si="44"/>
        <v>37.133601959390063</v>
      </c>
      <c r="AI128" s="8">
        <f t="shared" si="44"/>
        <v>7.9007663743383105</v>
      </c>
      <c r="AJ128" s="8">
        <f t="shared" si="44"/>
        <v>1.5801532748676621</v>
      </c>
      <c r="AK128" s="8">
        <f t="shared" si="44"/>
        <v>7.9007663743383105</v>
      </c>
      <c r="AL128" s="8">
        <f t="shared" si="44"/>
        <v>14.221379473808961</v>
      </c>
      <c r="AM128" s="8">
        <f t="shared" si="44"/>
        <v>48.194674883463698</v>
      </c>
      <c r="AN128" s="8">
        <f t="shared" si="44"/>
        <v>15.801532748676621</v>
      </c>
      <c r="AO128" s="8">
        <f t="shared" si="44"/>
        <v>1.5801532748676621</v>
      </c>
      <c r="AP128" s="8">
        <f t="shared" si="44"/>
        <v>1.5801532748676621</v>
      </c>
      <c r="AQ128" s="8">
        <f t="shared" si="44"/>
        <v>112.190882515604</v>
      </c>
      <c r="AR128" s="8">
        <f t="shared" si="44"/>
        <v>1.5801532748676621</v>
      </c>
      <c r="AS128" s="8">
        <f t="shared" si="44"/>
        <v>41.874061783993049</v>
      </c>
      <c r="AT128" s="8">
        <f t="shared" si="44"/>
        <v>42.664138421426884</v>
      </c>
      <c r="AU128" s="8">
        <f t="shared" si="44"/>
        <v>12.641226198941297</v>
      </c>
      <c r="AV128" s="8">
        <f t="shared" si="44"/>
        <v>121.67180216480999</v>
      </c>
      <c r="AW128" s="8">
        <f t="shared" si="44"/>
        <v>0</v>
      </c>
      <c r="AX128" s="6"/>
      <c r="AY128" s="6"/>
      <c r="AZ128" s="8">
        <f t="shared" si="7"/>
        <v>11.921698285659787</v>
      </c>
      <c r="BA128" s="5"/>
      <c r="BB128" s="5"/>
      <c r="BC128" s="5"/>
      <c r="BD128" s="5"/>
      <c r="BE128" s="5"/>
      <c r="BF128" s="5"/>
      <c r="BG128" s="5"/>
      <c r="BH128" s="5"/>
      <c r="BI128" s="8">
        <f t="shared" ref="BI128:BJ128" si="55">BI43/$D43*100000</f>
        <v>41.328554056953926</v>
      </c>
      <c r="BJ128" s="8">
        <f t="shared" si="55"/>
        <v>209.02710994190159</v>
      </c>
      <c r="BK128" s="5"/>
      <c r="BL128" s="5"/>
      <c r="BM128" s="5"/>
      <c r="BN128" s="5"/>
      <c r="BO128" s="5"/>
      <c r="BP128" s="5"/>
      <c r="BQ128" s="8">
        <f t="shared" si="9"/>
        <v>56.42937188545632</v>
      </c>
      <c r="BR128" s="5"/>
      <c r="CB128" s="10">
        <v>166.89581727292233</v>
      </c>
    </row>
    <row r="129" spans="3:80" x14ac:dyDescent="0.35">
      <c r="C129" s="1" t="s">
        <v>40</v>
      </c>
      <c r="D129" s="18"/>
      <c r="E129" s="18"/>
      <c r="F129" s="18"/>
      <c r="G129" s="18">
        <v>41</v>
      </c>
      <c r="H129" s="1" t="s">
        <v>40</v>
      </c>
      <c r="I129" s="8">
        <f t="shared" si="10"/>
        <v>1043.0494974397875</v>
      </c>
      <c r="J129" s="8">
        <f t="shared" si="54"/>
        <v>493.07794424426328</v>
      </c>
      <c r="K129" s="8">
        <f t="shared" si="54"/>
        <v>417.21979897591501</v>
      </c>
      <c r="L129" s="8">
        <f t="shared" si="54"/>
        <v>18.964536317087045</v>
      </c>
      <c r="M129" s="8">
        <f t="shared" si="54"/>
        <v>0</v>
      </c>
      <c r="N129" s="8">
        <f t="shared" si="54"/>
        <v>18.964536317087045</v>
      </c>
      <c r="O129" s="8">
        <f t="shared" si="54"/>
        <v>18.964536317087045</v>
      </c>
      <c r="P129" s="8">
        <f t="shared" si="54"/>
        <v>18.964536317087045</v>
      </c>
      <c r="Q129" s="8">
        <f t="shared" si="54"/>
        <v>56.893608951261143</v>
      </c>
      <c r="R129" s="8">
        <f t="shared" si="54"/>
        <v>85.340413426891715</v>
      </c>
      <c r="S129" s="8">
        <f t="shared" si="54"/>
        <v>18.964536317087045</v>
      </c>
      <c r="T129" s="8">
        <f t="shared" si="54"/>
        <v>18.964536317087045</v>
      </c>
      <c r="U129" s="8">
        <f t="shared" si="54"/>
        <v>0</v>
      </c>
      <c r="V129" s="8">
        <f t="shared" si="54"/>
        <v>0</v>
      </c>
      <c r="W129" s="8">
        <f t="shared" si="54"/>
        <v>161.19855869523991</v>
      </c>
      <c r="X129" s="8">
        <f t="shared" si="54"/>
        <v>18.964536317087045</v>
      </c>
      <c r="Y129" s="8">
        <f t="shared" si="54"/>
        <v>18.964536317087045</v>
      </c>
      <c r="Z129" s="8">
        <f t="shared" si="54"/>
        <v>18.964536317087045</v>
      </c>
      <c r="AA129" s="8">
        <f t="shared" si="54"/>
        <v>18.964536317087045</v>
      </c>
      <c r="AB129" s="8">
        <f t="shared" si="54"/>
        <v>161.19855869523991</v>
      </c>
      <c r="AC129" s="8">
        <f t="shared" si="54"/>
        <v>0</v>
      </c>
      <c r="AD129" s="6"/>
      <c r="AE129" s="6"/>
      <c r="AF129" s="8">
        <f t="shared" si="11"/>
        <v>435.28728961114331</v>
      </c>
      <c r="AG129" s="8">
        <f t="shared" si="44"/>
        <v>319.21067904817181</v>
      </c>
      <c r="AH129" s="8">
        <f t="shared" si="44"/>
        <v>0</v>
      </c>
      <c r="AI129" s="8">
        <f t="shared" si="44"/>
        <v>19.346101760495259</v>
      </c>
      <c r="AJ129" s="8">
        <f t="shared" si="44"/>
        <v>0</v>
      </c>
      <c r="AK129" s="8">
        <f t="shared" si="44"/>
        <v>0</v>
      </c>
      <c r="AL129" s="8">
        <f t="shared" si="44"/>
        <v>0</v>
      </c>
      <c r="AM129" s="8">
        <f t="shared" si="44"/>
        <v>48.365254401238154</v>
      </c>
      <c r="AN129" s="8">
        <f t="shared" si="44"/>
        <v>19.346101760495259</v>
      </c>
      <c r="AO129" s="8">
        <f t="shared" si="44"/>
        <v>19.346101760495259</v>
      </c>
      <c r="AP129" s="8">
        <f t="shared" si="44"/>
        <v>0</v>
      </c>
      <c r="AQ129" s="8">
        <f t="shared" si="44"/>
        <v>116.07661056297157</v>
      </c>
      <c r="AR129" s="8">
        <f t="shared" si="44"/>
        <v>0</v>
      </c>
      <c r="AS129" s="8">
        <f t="shared" si="44"/>
        <v>19.346101760495259</v>
      </c>
      <c r="AT129" s="8">
        <f t="shared" si="44"/>
        <v>0</v>
      </c>
      <c r="AU129" s="8">
        <f t="shared" si="44"/>
        <v>58.038305281485783</v>
      </c>
      <c r="AV129" s="8">
        <f t="shared" si="44"/>
        <v>48.365254401238154</v>
      </c>
      <c r="AW129" s="8">
        <f t="shared" si="44"/>
        <v>0</v>
      </c>
      <c r="AX129" s="6"/>
      <c r="AY129" s="6"/>
      <c r="AZ129" s="8">
        <f t="shared" si="7"/>
        <v>19.760893192372293</v>
      </c>
      <c r="BA129" s="5"/>
      <c r="BB129" s="5"/>
      <c r="BC129" s="5"/>
      <c r="BD129" s="5"/>
      <c r="BE129" s="5"/>
      <c r="BF129" s="5"/>
      <c r="BG129" s="5"/>
      <c r="BH129" s="5"/>
      <c r="BI129" s="8">
        <f t="shared" ref="BI129:BJ129" si="56">BI44/$D44*100000</f>
        <v>148.20669894279223</v>
      </c>
      <c r="BJ129" s="8">
        <f t="shared" si="56"/>
        <v>326.05473767414287</v>
      </c>
      <c r="BK129" s="5"/>
      <c r="BL129" s="5"/>
      <c r="BM129" s="5"/>
      <c r="BN129" s="5"/>
      <c r="BO129" s="5"/>
      <c r="BP129" s="5"/>
      <c r="BQ129" s="8">
        <f t="shared" si="9"/>
        <v>128.44580575041991</v>
      </c>
      <c r="BR129" s="5"/>
      <c r="CB129" s="10">
        <v>178.00632911392404</v>
      </c>
    </row>
    <row r="130" spans="3:80" x14ac:dyDescent="0.35">
      <c r="C130" s="1" t="s">
        <v>41</v>
      </c>
      <c r="D130" s="18"/>
      <c r="E130" s="18"/>
      <c r="F130" s="18"/>
      <c r="G130" s="18">
        <v>42</v>
      </c>
      <c r="H130" s="1" t="s">
        <v>41</v>
      </c>
      <c r="I130" s="8">
        <f t="shared" si="10"/>
        <v>1328.4366077461259</v>
      </c>
      <c r="J130" s="8">
        <f t="shared" si="54"/>
        <v>590.65844249253507</v>
      </c>
      <c r="K130" s="8">
        <f t="shared" si="54"/>
        <v>494.75817876680981</v>
      </c>
      <c r="L130" s="8">
        <f t="shared" si="54"/>
        <v>137.31174124365205</v>
      </c>
      <c r="M130" s="8">
        <f t="shared" si="54"/>
        <v>58.847889104422315</v>
      </c>
      <c r="N130" s="8">
        <f t="shared" si="54"/>
        <v>56.668337656110367</v>
      </c>
      <c r="O130" s="8">
        <f t="shared" si="54"/>
        <v>27.24439310389922</v>
      </c>
      <c r="P130" s="8">
        <f t="shared" si="54"/>
        <v>42.501253242082782</v>
      </c>
      <c r="Q130" s="8">
        <f t="shared" si="54"/>
        <v>87.182057932477491</v>
      </c>
      <c r="R130" s="8">
        <f t="shared" si="54"/>
        <v>99.16959089819315</v>
      </c>
      <c r="S130" s="8">
        <f t="shared" si="54"/>
        <v>103.52869379481703</v>
      </c>
      <c r="T130" s="8">
        <f t="shared" si="54"/>
        <v>2.1795514483119374</v>
      </c>
      <c r="U130" s="8">
        <f t="shared" si="54"/>
        <v>130.77308689871623</v>
      </c>
      <c r="V130" s="8">
        <f t="shared" si="54"/>
        <v>52.309234759486493</v>
      </c>
      <c r="W130" s="8">
        <f t="shared" si="54"/>
        <v>434.82051393823156</v>
      </c>
      <c r="X130" s="8">
        <f t="shared" si="54"/>
        <v>9.8079815174037179</v>
      </c>
      <c r="Y130" s="8">
        <f t="shared" si="54"/>
        <v>19.615963034807436</v>
      </c>
      <c r="Z130" s="8">
        <f t="shared" si="54"/>
        <v>30.513720276367124</v>
      </c>
      <c r="AA130" s="8">
        <f t="shared" si="54"/>
        <v>31.603496000523094</v>
      </c>
      <c r="AB130" s="8">
        <f t="shared" si="54"/>
        <v>235.39155641768926</v>
      </c>
      <c r="AC130" s="8">
        <f t="shared" si="54"/>
        <v>5.4488786207798432</v>
      </c>
      <c r="AD130" s="6"/>
      <c r="AE130" s="6"/>
      <c r="AF130" s="8">
        <f t="shared" si="11"/>
        <v>983.96210261971351</v>
      </c>
      <c r="AG130" s="8">
        <f t="shared" si="44"/>
        <v>662.06266765595569</v>
      </c>
      <c r="AH130" s="8">
        <f t="shared" si="44"/>
        <v>116.43171051880601</v>
      </c>
      <c r="AI130" s="8">
        <f t="shared" si="44"/>
        <v>22.829747160550195</v>
      </c>
      <c r="AJ130" s="8">
        <f t="shared" si="44"/>
        <v>12.556360938302609</v>
      </c>
      <c r="AK130" s="8">
        <f t="shared" si="44"/>
        <v>10.27338622224759</v>
      </c>
      <c r="AL130" s="8">
        <f t="shared" si="44"/>
        <v>18.263797728440156</v>
      </c>
      <c r="AM130" s="8">
        <f t="shared" si="44"/>
        <v>95.884938074310824</v>
      </c>
      <c r="AN130" s="8">
        <f t="shared" si="44"/>
        <v>18.263797728440156</v>
      </c>
      <c r="AO130" s="8">
        <f t="shared" si="44"/>
        <v>2.2829747160550196</v>
      </c>
      <c r="AP130" s="8">
        <f t="shared" si="44"/>
        <v>2.2829747160550196</v>
      </c>
      <c r="AQ130" s="8">
        <f t="shared" si="44"/>
        <v>268.24952913646479</v>
      </c>
      <c r="AR130" s="8">
        <f t="shared" si="44"/>
        <v>2.2829747160550196</v>
      </c>
      <c r="AS130" s="8">
        <f t="shared" si="44"/>
        <v>134.69550824724615</v>
      </c>
      <c r="AT130" s="8">
        <f t="shared" si="44"/>
        <v>28.537183950687744</v>
      </c>
      <c r="AU130" s="8">
        <f t="shared" si="44"/>
        <v>55.932880543347977</v>
      </c>
      <c r="AV130" s="8">
        <f t="shared" si="44"/>
        <v>211.17516123508932</v>
      </c>
      <c r="AW130" s="8">
        <f t="shared" si="44"/>
        <v>2.2829747160550196</v>
      </c>
      <c r="AX130" s="6"/>
      <c r="AY130" s="6"/>
      <c r="AZ130" s="8">
        <f t="shared" si="7"/>
        <v>42.831510100133123</v>
      </c>
      <c r="BA130" s="5"/>
      <c r="BB130" s="5"/>
      <c r="BC130" s="5"/>
      <c r="BD130" s="5"/>
      <c r="BE130" s="5"/>
      <c r="BF130" s="5"/>
      <c r="BG130" s="5"/>
      <c r="BH130" s="5"/>
      <c r="BI130" s="8">
        <f t="shared" ref="BI130:BJ130" si="57">BI45/$D45*100000</f>
        <v>92.608670486774329</v>
      </c>
      <c r="BJ130" s="8">
        <f t="shared" si="57"/>
        <v>478.09226138797248</v>
      </c>
      <c r="BK130" s="5"/>
      <c r="BL130" s="5"/>
      <c r="BM130" s="5"/>
      <c r="BN130" s="5"/>
      <c r="BO130" s="5"/>
      <c r="BP130" s="5"/>
      <c r="BQ130" s="8">
        <f t="shared" si="9"/>
        <v>156.27713144643167</v>
      </c>
      <c r="BR130" s="5"/>
      <c r="CB130" s="10">
        <v>97.224472788721968</v>
      </c>
    </row>
    <row r="131" spans="3:80" x14ac:dyDescent="0.35">
      <c r="C131" s="1" t="s">
        <v>42</v>
      </c>
      <c r="D131" s="18"/>
      <c r="E131" s="18"/>
      <c r="F131" s="18"/>
      <c r="G131" s="18">
        <v>43</v>
      </c>
      <c r="H131" s="1" t="s">
        <v>42</v>
      </c>
      <c r="I131" s="8">
        <f t="shared" si="10"/>
        <v>986.08580138631055</v>
      </c>
      <c r="J131" s="8">
        <f t="shared" si="54"/>
        <v>527.95612854880187</v>
      </c>
      <c r="K131" s="8">
        <f t="shared" si="54"/>
        <v>440.2472878382751</v>
      </c>
      <c r="L131" s="8">
        <f t="shared" si="54"/>
        <v>80.04496142514094</v>
      </c>
      <c r="M131" s="8">
        <f t="shared" si="54"/>
        <v>41.725564998211759</v>
      </c>
      <c r="N131" s="8">
        <f t="shared" si="54"/>
        <v>23.843179998978151</v>
      </c>
      <c r="O131" s="8">
        <f t="shared" si="54"/>
        <v>25.546264284619443</v>
      </c>
      <c r="P131" s="8">
        <f t="shared" si="54"/>
        <v>40.874022855391111</v>
      </c>
      <c r="Q131" s="8">
        <f t="shared" si="54"/>
        <v>62.162576425907325</v>
      </c>
      <c r="R131" s="8">
        <f t="shared" si="54"/>
        <v>63.865660711548614</v>
      </c>
      <c r="S131" s="8">
        <f t="shared" si="54"/>
        <v>47.686359997956302</v>
      </c>
      <c r="T131" s="8">
        <f t="shared" si="54"/>
        <v>1.7030842856412964</v>
      </c>
      <c r="U131" s="8">
        <f t="shared" si="54"/>
        <v>22.991637856157499</v>
      </c>
      <c r="V131" s="8">
        <f t="shared" si="54"/>
        <v>7.6638792853858337</v>
      </c>
      <c r="W131" s="8">
        <f t="shared" si="54"/>
        <v>203.51857213413493</v>
      </c>
      <c r="X131" s="8">
        <f t="shared" si="54"/>
        <v>7.6638792853858337</v>
      </c>
      <c r="Y131" s="8">
        <f t="shared" si="54"/>
        <v>20.437011427695555</v>
      </c>
      <c r="Z131" s="8">
        <f t="shared" si="54"/>
        <v>17.882384999233611</v>
      </c>
      <c r="AA131" s="8">
        <f t="shared" si="54"/>
        <v>14.476216427951018</v>
      </c>
      <c r="AB131" s="8">
        <f t="shared" si="54"/>
        <v>186.48772927772197</v>
      </c>
      <c r="AC131" s="8">
        <f t="shared" si="54"/>
        <v>11.070047856668427</v>
      </c>
      <c r="AD131" s="6"/>
      <c r="AE131" s="6"/>
      <c r="AF131" s="8">
        <f t="shared" si="11"/>
        <v>1010.7205487262329</v>
      </c>
      <c r="AG131" s="8">
        <f t="shared" si="44"/>
        <v>747.24211508392443</v>
      </c>
      <c r="AH131" s="8">
        <f t="shared" si="44"/>
        <v>117.48546549296383</v>
      </c>
      <c r="AI131" s="8">
        <f t="shared" si="44"/>
        <v>27.643638939520901</v>
      </c>
      <c r="AJ131" s="8">
        <f t="shared" si="44"/>
        <v>10.366364602320338</v>
      </c>
      <c r="AK131" s="8">
        <f t="shared" si="44"/>
        <v>10.366364602320338</v>
      </c>
      <c r="AL131" s="8">
        <f t="shared" si="44"/>
        <v>12.957955752900421</v>
      </c>
      <c r="AM131" s="8">
        <f t="shared" si="44"/>
        <v>123.53251151098402</v>
      </c>
      <c r="AN131" s="8">
        <f t="shared" si="44"/>
        <v>12.094092036040394</v>
      </c>
      <c r="AO131" s="8">
        <f t="shared" si="44"/>
        <v>1.7277274337200563</v>
      </c>
      <c r="AP131" s="8">
        <f t="shared" si="44"/>
        <v>1.7277274337200563</v>
      </c>
      <c r="AQ131" s="8">
        <f t="shared" si="44"/>
        <v>253.11206903998826</v>
      </c>
      <c r="AR131" s="8">
        <f t="shared" si="44"/>
        <v>1.7277274337200563</v>
      </c>
      <c r="AS131" s="8">
        <f t="shared" si="44"/>
        <v>50.967959294741661</v>
      </c>
      <c r="AT131" s="8">
        <f t="shared" si="44"/>
        <v>25.915911505800842</v>
      </c>
      <c r="AU131" s="8">
        <f t="shared" si="44"/>
        <v>15.549546903480508</v>
      </c>
      <c r="AV131" s="8">
        <f t="shared" si="44"/>
        <v>127.85183009528416</v>
      </c>
      <c r="AW131" s="8">
        <f t="shared" si="44"/>
        <v>1.7277274337200563</v>
      </c>
      <c r="AX131" s="6"/>
      <c r="AY131" s="6"/>
      <c r="AZ131" s="8">
        <f t="shared" si="7"/>
        <v>11.199655395218608</v>
      </c>
      <c r="BA131" s="5"/>
      <c r="BB131" s="5"/>
      <c r="BC131" s="5"/>
      <c r="BD131" s="5"/>
      <c r="BE131" s="5"/>
      <c r="BF131" s="5"/>
      <c r="BG131" s="5"/>
      <c r="BH131" s="5"/>
      <c r="BI131" s="8">
        <f t="shared" ref="BI131:BJ131" si="58">BI46/$D46*100000</f>
        <v>75.813051906095197</v>
      </c>
      <c r="BJ131" s="8">
        <f t="shared" si="58"/>
        <v>329.09756622873141</v>
      </c>
      <c r="BK131" s="5"/>
      <c r="BL131" s="5"/>
      <c r="BM131" s="5"/>
      <c r="BN131" s="5"/>
      <c r="BO131" s="5"/>
      <c r="BP131" s="5"/>
      <c r="BQ131" s="8">
        <f t="shared" si="9"/>
        <v>97.350850743054067</v>
      </c>
      <c r="BR131" s="5"/>
      <c r="CB131" s="10">
        <v>158.51137146795315</v>
      </c>
    </row>
    <row r="132" spans="3:80" x14ac:dyDescent="0.35">
      <c r="C132" s="1" t="s">
        <v>43</v>
      </c>
      <c r="D132" s="18"/>
      <c r="E132" s="18"/>
      <c r="F132" s="18"/>
      <c r="G132" s="18">
        <v>44</v>
      </c>
      <c r="H132" s="1" t="s">
        <v>43</v>
      </c>
      <c r="I132" s="8">
        <f t="shared" si="10"/>
        <v>2536.133847437372</v>
      </c>
      <c r="J132" s="8">
        <f t="shared" si="54"/>
        <v>1321.9012830052538</v>
      </c>
      <c r="K132" s="8">
        <f t="shared" si="54"/>
        <v>1100.3630296060792</v>
      </c>
      <c r="L132" s="8">
        <f t="shared" si="54"/>
        <v>248.59636068457013</v>
      </c>
      <c r="M132" s="8">
        <f t="shared" si="54"/>
        <v>101.46790232023271</v>
      </c>
      <c r="N132" s="8">
        <f t="shared" si="54"/>
        <v>41.150871496538812</v>
      </c>
      <c r="O132" s="8">
        <f t="shared" si="54"/>
        <v>24.803265011612439</v>
      </c>
      <c r="P132" s="8">
        <f t="shared" si="54"/>
        <v>34.950055243635703</v>
      </c>
      <c r="Q132" s="8">
        <f t="shared" si="54"/>
        <v>94.139664930438116</v>
      </c>
      <c r="R132" s="8">
        <f t="shared" si="54"/>
        <v>126.83487790029088</v>
      </c>
      <c r="S132" s="8">
        <f t="shared" si="54"/>
        <v>261.56170375882203</v>
      </c>
      <c r="T132" s="8">
        <f t="shared" si="54"/>
        <v>18.602448758709329</v>
      </c>
      <c r="U132" s="8">
        <f t="shared" si="54"/>
        <v>149.94701120656609</v>
      </c>
      <c r="V132" s="8">
        <f t="shared" si="54"/>
        <v>46.787977180996187</v>
      </c>
      <c r="W132" s="8">
        <f t="shared" si="54"/>
        <v>806.66982344585006</v>
      </c>
      <c r="X132" s="8">
        <f t="shared" si="54"/>
        <v>21.984712169383752</v>
      </c>
      <c r="Y132" s="8">
        <f t="shared" si="54"/>
        <v>23.112133306275226</v>
      </c>
      <c r="Z132" s="8">
        <f t="shared" si="54"/>
        <v>58.062188549910942</v>
      </c>
      <c r="AA132" s="8">
        <f t="shared" si="54"/>
        <v>103.15903402556991</v>
      </c>
      <c r="AB132" s="8">
        <f t="shared" si="54"/>
        <v>241.83183386322125</v>
      </c>
      <c r="AC132" s="8">
        <f t="shared" si="54"/>
        <v>19.166159327155064</v>
      </c>
      <c r="AD132" s="6"/>
      <c r="AE132" s="6"/>
      <c r="AF132" s="8">
        <f t="shared" si="11"/>
        <v>1037.2486402874108</v>
      </c>
      <c r="AG132" s="8">
        <f t="shared" si="44"/>
        <v>608.75205828052492</v>
      </c>
      <c r="AH132" s="8">
        <f t="shared" si="44"/>
        <v>183.99780450077341</v>
      </c>
      <c r="AI132" s="8">
        <f t="shared" si="44"/>
        <v>45.531660096801559</v>
      </c>
      <c r="AJ132" s="8">
        <f t="shared" si="44"/>
        <v>28.06746170350781</v>
      </c>
      <c r="AK132" s="8">
        <f t="shared" si="44"/>
        <v>32.433511301831246</v>
      </c>
      <c r="AL132" s="8">
        <f t="shared" si="44"/>
        <v>43.036774612045306</v>
      </c>
      <c r="AM132" s="8">
        <f t="shared" si="44"/>
        <v>101.66658350381718</v>
      </c>
      <c r="AN132" s="8">
        <f t="shared" si="44"/>
        <v>48.650266952746868</v>
      </c>
      <c r="AO132" s="8">
        <f t="shared" si="44"/>
        <v>3.1186068559453122</v>
      </c>
      <c r="AP132" s="8">
        <f t="shared" si="44"/>
        <v>11.226984681403124</v>
      </c>
      <c r="AQ132" s="8">
        <f t="shared" si="44"/>
        <v>338.6807045556609</v>
      </c>
      <c r="AR132" s="8">
        <f t="shared" si="44"/>
        <v>9.3558205678359361</v>
      </c>
      <c r="AS132" s="8">
        <f t="shared" si="44"/>
        <v>87.320991966468739</v>
      </c>
      <c r="AT132" s="8">
        <f t="shared" si="44"/>
        <v>47.402824210368742</v>
      </c>
      <c r="AU132" s="8">
        <f t="shared" si="44"/>
        <v>44.284217354423433</v>
      </c>
      <c r="AV132" s="8">
        <f t="shared" si="44"/>
        <v>271.94251783843123</v>
      </c>
      <c r="AW132" s="8">
        <f t="shared" si="44"/>
        <v>1.2474427423781249</v>
      </c>
      <c r="AX132" s="6"/>
      <c r="AY132" s="6"/>
      <c r="AZ132" s="8">
        <f t="shared" si="7"/>
        <v>45.065639083012215</v>
      </c>
      <c r="BA132" s="5"/>
      <c r="BB132" s="5"/>
      <c r="BC132" s="5"/>
      <c r="BD132" s="5"/>
      <c r="BE132" s="5"/>
      <c r="BF132" s="5"/>
      <c r="BG132" s="5"/>
      <c r="BH132" s="5"/>
      <c r="BI132" s="8">
        <f t="shared" ref="BI132:BJ132" si="59">BI47/$D47*100000</f>
        <v>470.25014695317088</v>
      </c>
      <c r="BJ132" s="8">
        <f t="shared" si="59"/>
        <v>1006.4659395206061</v>
      </c>
      <c r="BK132" s="5"/>
      <c r="BL132" s="5"/>
      <c r="BM132" s="5"/>
      <c r="BN132" s="5"/>
      <c r="BO132" s="5"/>
      <c r="BP132" s="5"/>
      <c r="BQ132" s="8">
        <f t="shared" si="9"/>
        <v>233.16569786428059</v>
      </c>
      <c r="BR132" s="5"/>
      <c r="CB132" s="10">
        <v>84.594661426135843</v>
      </c>
    </row>
    <row r="133" spans="3:80" x14ac:dyDescent="0.35">
      <c r="C133" s="1" t="s">
        <v>44</v>
      </c>
      <c r="D133" s="18"/>
      <c r="E133" s="18"/>
      <c r="F133" s="18"/>
      <c r="G133" s="18">
        <v>45</v>
      </c>
      <c r="H133" s="1" t="s">
        <v>44</v>
      </c>
      <c r="I133" s="8">
        <f t="shared" si="10"/>
        <v>653.17610520696849</v>
      </c>
      <c r="J133" s="8">
        <f t="shared" si="54"/>
        <v>251.3708933857427</v>
      </c>
      <c r="K133" s="8">
        <f t="shared" si="54"/>
        <v>204.29950987528511</v>
      </c>
      <c r="L133" s="8">
        <f t="shared" si="54"/>
        <v>68.423351288397143</v>
      </c>
      <c r="M133" s="8">
        <f t="shared" si="54"/>
        <v>32.998495656815649</v>
      </c>
      <c r="N133" s="8">
        <f t="shared" si="54"/>
        <v>40.277575581113211</v>
      </c>
      <c r="O133" s="8">
        <f t="shared" si="54"/>
        <v>22.807783762799048</v>
      </c>
      <c r="P133" s="8">
        <f t="shared" si="54"/>
        <v>22.322511767845878</v>
      </c>
      <c r="Q133" s="8">
        <f t="shared" si="54"/>
        <v>51.924103459989318</v>
      </c>
      <c r="R133" s="8">
        <f t="shared" si="54"/>
        <v>70.364439268209836</v>
      </c>
      <c r="S133" s="8">
        <f t="shared" si="54"/>
        <v>41.248119571019558</v>
      </c>
      <c r="T133" s="8">
        <f t="shared" si="54"/>
        <v>3.88217595962537</v>
      </c>
      <c r="U133" s="8">
        <f t="shared" si="54"/>
        <v>17.469791818314167</v>
      </c>
      <c r="V133" s="8">
        <f t="shared" si="54"/>
        <v>5.8232639394380552</v>
      </c>
      <c r="W133" s="8">
        <f t="shared" si="54"/>
        <v>187.3149900519241</v>
      </c>
      <c r="X133" s="8">
        <f t="shared" si="54"/>
        <v>5.8232639394380552</v>
      </c>
      <c r="Y133" s="8">
        <f t="shared" si="54"/>
        <v>19.410879798126849</v>
      </c>
      <c r="Z133" s="8">
        <f t="shared" si="54"/>
        <v>15.043431843548309</v>
      </c>
      <c r="AA133" s="8">
        <f t="shared" si="54"/>
        <v>23.293055757752221</v>
      </c>
      <c r="AB133" s="8">
        <f t="shared" si="54"/>
        <v>155.2870383850148</v>
      </c>
      <c r="AC133" s="8">
        <f t="shared" si="54"/>
        <v>7.2790799242975686</v>
      </c>
      <c r="AD133" s="6"/>
      <c r="AE133" s="6"/>
      <c r="AF133" s="8">
        <f t="shared" si="11"/>
        <v>543.75662881237554</v>
      </c>
      <c r="AG133" s="8">
        <f t="shared" si="44"/>
        <v>287.14075070491759</v>
      </c>
      <c r="AH133" s="8">
        <f t="shared" si="44"/>
        <v>71.397159634736269</v>
      </c>
      <c r="AI133" s="8">
        <f t="shared" si="44"/>
        <v>30.007501875468868</v>
      </c>
      <c r="AJ133" s="8">
        <f t="shared" si="44"/>
        <v>14.486380215743592</v>
      </c>
      <c r="AK133" s="8">
        <f t="shared" si="44"/>
        <v>15.521121659725276</v>
      </c>
      <c r="AL133" s="8">
        <f t="shared" si="44"/>
        <v>17.073233825697802</v>
      </c>
      <c r="AM133" s="8">
        <f t="shared" si="44"/>
        <v>89.505134904415769</v>
      </c>
      <c r="AN133" s="8">
        <f t="shared" si="44"/>
        <v>19.142716713661173</v>
      </c>
      <c r="AO133" s="8">
        <f t="shared" si="44"/>
        <v>2.5868536099542125</v>
      </c>
      <c r="AP133" s="8">
        <f t="shared" si="44"/>
        <v>1.0347414439816851</v>
      </c>
      <c r="AQ133" s="8">
        <f t="shared" si="44"/>
        <v>194.53139146855679</v>
      </c>
      <c r="AR133" s="8">
        <f t="shared" si="44"/>
        <v>6.2084486638901106</v>
      </c>
      <c r="AS133" s="8">
        <f t="shared" si="44"/>
        <v>67.25819385880952</v>
      </c>
      <c r="AT133" s="8">
        <f t="shared" si="44"/>
        <v>25.868536099542126</v>
      </c>
      <c r="AU133" s="8">
        <f t="shared" si="44"/>
        <v>22.764311767597071</v>
      </c>
      <c r="AV133" s="8">
        <f t="shared" si="44"/>
        <v>159.86755309517036</v>
      </c>
      <c r="AW133" s="8">
        <f t="shared" si="44"/>
        <v>1.0347414439816851</v>
      </c>
      <c r="AX133" s="6"/>
      <c r="AY133" s="6"/>
      <c r="AZ133" s="8">
        <f t="shared" si="7"/>
        <v>33.085924145004576</v>
      </c>
      <c r="BA133" s="5"/>
      <c r="BB133" s="5"/>
      <c r="BC133" s="5"/>
      <c r="BD133" s="5"/>
      <c r="BE133" s="5"/>
      <c r="BF133" s="5"/>
      <c r="BG133" s="5"/>
      <c r="BH133" s="5"/>
      <c r="BI133" s="8">
        <f t="shared" ref="BI133:BJ133" si="60">BI48/$D48*100000</f>
        <v>71.686168980843249</v>
      </c>
      <c r="BJ133" s="8">
        <f t="shared" si="60"/>
        <v>388.75960870380379</v>
      </c>
      <c r="BK133" s="5"/>
      <c r="BL133" s="5"/>
      <c r="BM133" s="5"/>
      <c r="BN133" s="5"/>
      <c r="BO133" s="5"/>
      <c r="BP133" s="5"/>
      <c r="BQ133" s="8">
        <f t="shared" si="9"/>
        <v>97.05204415868009</v>
      </c>
      <c r="BR133" s="5"/>
      <c r="CB133" s="10">
        <v>71.734823946187845</v>
      </c>
    </row>
    <row r="134" spans="3:80" x14ac:dyDescent="0.35">
      <c r="C134" s="1" t="s">
        <v>45</v>
      </c>
      <c r="D134" s="18"/>
      <c r="E134" s="18"/>
      <c r="F134" s="18"/>
      <c r="G134" s="18">
        <v>46</v>
      </c>
      <c r="H134" s="1" t="s">
        <v>45</v>
      </c>
      <c r="I134" s="8">
        <f t="shared" si="10"/>
        <v>966.04927546304339</v>
      </c>
      <c r="J134" s="8">
        <f t="shared" si="54"/>
        <v>439.58717030962225</v>
      </c>
      <c r="K134" s="8">
        <f t="shared" si="54"/>
        <v>354.44973416269937</v>
      </c>
      <c r="L134" s="8">
        <f t="shared" si="54"/>
        <v>88.612433540674843</v>
      </c>
      <c r="M134" s="8">
        <f t="shared" si="54"/>
        <v>41.69996872502346</v>
      </c>
      <c r="N134" s="8">
        <f t="shared" si="54"/>
        <v>34.749973937519549</v>
      </c>
      <c r="O134" s="8">
        <f t="shared" si="54"/>
        <v>22.587483059387704</v>
      </c>
      <c r="P134" s="8">
        <f t="shared" si="54"/>
        <v>34.749973937519549</v>
      </c>
      <c r="Q134" s="8">
        <f t="shared" si="54"/>
        <v>53.862459603155301</v>
      </c>
      <c r="R134" s="8">
        <f t="shared" si="54"/>
        <v>116.41241269069047</v>
      </c>
      <c r="S134" s="8">
        <f t="shared" si="54"/>
        <v>27.799979150015641</v>
      </c>
      <c r="T134" s="8">
        <f t="shared" si="54"/>
        <v>3.4749973937519552</v>
      </c>
      <c r="U134" s="8">
        <f t="shared" si="54"/>
        <v>26.062480453139663</v>
      </c>
      <c r="V134" s="8">
        <f t="shared" si="54"/>
        <v>12.162490878131841</v>
      </c>
      <c r="W134" s="8">
        <f t="shared" si="54"/>
        <v>241.51231886576085</v>
      </c>
      <c r="X134" s="8">
        <f t="shared" si="54"/>
        <v>0</v>
      </c>
      <c r="Y134" s="8">
        <f t="shared" si="54"/>
        <v>29.537477846891615</v>
      </c>
      <c r="Z134" s="8">
        <f t="shared" si="54"/>
        <v>19.112485665635752</v>
      </c>
      <c r="AA134" s="8">
        <f t="shared" si="54"/>
        <v>12.162490878131841</v>
      </c>
      <c r="AB134" s="8">
        <f t="shared" si="54"/>
        <v>166.79987490009384</v>
      </c>
      <c r="AC134" s="8">
        <f t="shared" si="54"/>
        <v>3.4749973937519552</v>
      </c>
      <c r="AD134" s="6"/>
      <c r="AE134" s="6"/>
      <c r="AF134" s="8">
        <f t="shared" si="11"/>
        <v>866.37554585152839</v>
      </c>
      <c r="AG134" s="8">
        <f t="shared" si="44"/>
        <v>475.10917030567691</v>
      </c>
      <c r="AH134" s="8">
        <f t="shared" si="44"/>
        <v>164.19213973799125</v>
      </c>
      <c r="AI134" s="8">
        <f t="shared" si="44"/>
        <v>40.174672489082965</v>
      </c>
      <c r="AJ134" s="8">
        <f t="shared" si="44"/>
        <v>31.4410480349345</v>
      </c>
      <c r="AK134" s="8">
        <f t="shared" si="44"/>
        <v>34.934497816593883</v>
      </c>
      <c r="AL134" s="8">
        <f t="shared" si="44"/>
        <v>26.200873362445414</v>
      </c>
      <c r="AM134" s="8">
        <f t="shared" si="44"/>
        <v>179.91266375545851</v>
      </c>
      <c r="AN134" s="8">
        <f t="shared" si="44"/>
        <v>12.22707423580786</v>
      </c>
      <c r="AO134" s="8">
        <f t="shared" si="44"/>
        <v>3.4934497816593884</v>
      </c>
      <c r="AP134" s="8">
        <f t="shared" si="44"/>
        <v>3.4934497816593884</v>
      </c>
      <c r="AQ134" s="8">
        <f t="shared" si="44"/>
        <v>370.30567685589517</v>
      </c>
      <c r="AR134" s="8">
        <f t="shared" si="44"/>
        <v>3.4934497816593884</v>
      </c>
      <c r="AS134" s="8">
        <f t="shared" si="44"/>
        <v>61.135371179039304</v>
      </c>
      <c r="AT134" s="8">
        <f t="shared" si="44"/>
        <v>38.427947598253276</v>
      </c>
      <c r="AU134" s="8">
        <f t="shared" si="44"/>
        <v>36.681222707423579</v>
      </c>
      <c r="AV134" s="8">
        <f t="shared" ref="AG134:AW149" si="61">AV49/$E49*100000</f>
        <v>200.87336244541484</v>
      </c>
      <c r="AW134" s="8">
        <f t="shared" si="61"/>
        <v>3.4934497816593884</v>
      </c>
      <c r="AX134" s="6"/>
      <c r="AY134" s="6"/>
      <c r="AZ134" s="8">
        <f t="shared" si="7"/>
        <v>22.820629849383842</v>
      </c>
      <c r="BA134" s="5"/>
      <c r="BB134" s="5"/>
      <c r="BC134" s="5"/>
      <c r="BD134" s="5"/>
      <c r="BE134" s="5"/>
      <c r="BF134" s="5"/>
      <c r="BG134" s="5"/>
      <c r="BH134" s="5"/>
      <c r="BI134" s="8">
        <f t="shared" ref="BI134:BJ134" si="62">BI49/$D49*100000</f>
        <v>198.36393638310571</v>
      </c>
      <c r="BJ134" s="8">
        <f t="shared" si="62"/>
        <v>746.059052768318</v>
      </c>
      <c r="BK134" s="5"/>
      <c r="BL134" s="5"/>
      <c r="BM134" s="5"/>
      <c r="BN134" s="5"/>
      <c r="BO134" s="5"/>
      <c r="BP134" s="5"/>
      <c r="BQ134" s="8">
        <f t="shared" si="9"/>
        <v>166.76614120703579</v>
      </c>
      <c r="BR134" s="5"/>
      <c r="CB134" s="10">
        <v>147.44861240323684</v>
      </c>
    </row>
    <row r="135" spans="3:80" x14ac:dyDescent="0.35">
      <c r="C135" s="1" t="s">
        <v>46</v>
      </c>
      <c r="D135" s="18"/>
      <c r="E135" s="18"/>
      <c r="F135" s="18"/>
      <c r="G135" s="18">
        <v>47</v>
      </c>
      <c r="H135" s="1" t="s">
        <v>46</v>
      </c>
      <c r="I135" s="8">
        <f t="shared" si="10"/>
        <v>822.73886417363133</v>
      </c>
      <c r="J135" s="8">
        <f t="shared" si="54"/>
        <v>372.28002903784227</v>
      </c>
      <c r="K135" s="8">
        <f t="shared" si="54"/>
        <v>292.23982279470619</v>
      </c>
      <c r="L135" s="8">
        <f t="shared" si="54"/>
        <v>63.287604936433183</v>
      </c>
      <c r="M135" s="8">
        <f t="shared" si="54"/>
        <v>24.198201887459749</v>
      </c>
      <c r="N135" s="8">
        <f t="shared" si="54"/>
        <v>40.950803194162646</v>
      </c>
      <c r="O135" s="8">
        <f t="shared" si="54"/>
        <v>27.921002177838169</v>
      </c>
      <c r="P135" s="8">
        <f t="shared" si="54"/>
        <v>46.535003629730284</v>
      </c>
      <c r="Q135" s="8">
        <f t="shared" si="54"/>
        <v>57.703404500865545</v>
      </c>
      <c r="R135" s="8">
        <f t="shared" si="54"/>
        <v>55.842004355676337</v>
      </c>
      <c r="S135" s="8">
        <f t="shared" si="54"/>
        <v>46.535003629730284</v>
      </c>
      <c r="T135" s="8">
        <f t="shared" si="54"/>
        <v>0</v>
      </c>
      <c r="U135" s="8">
        <f t="shared" si="54"/>
        <v>3.7228002903784225</v>
      </c>
      <c r="V135" s="8">
        <f t="shared" si="54"/>
        <v>0</v>
      </c>
      <c r="W135" s="8">
        <f t="shared" si="54"/>
        <v>173.11021350259665</v>
      </c>
      <c r="X135" s="8">
        <f t="shared" si="54"/>
        <v>3.7228002903784225</v>
      </c>
      <c r="Y135" s="8">
        <f t="shared" si="54"/>
        <v>27.921002177838169</v>
      </c>
      <c r="Z135" s="8">
        <f t="shared" si="54"/>
        <v>18.614001451892115</v>
      </c>
      <c r="AA135" s="8">
        <f t="shared" si="54"/>
        <v>29.78240232302738</v>
      </c>
      <c r="AB135" s="8">
        <f t="shared" si="54"/>
        <v>212.1996165515701</v>
      </c>
      <c r="AC135" s="8">
        <f t="shared" si="54"/>
        <v>9.3070007259460574</v>
      </c>
      <c r="AD135" s="6"/>
      <c r="AE135" s="6"/>
      <c r="AF135" s="8">
        <f t="shared" si="11"/>
        <v>574.66816299678806</v>
      </c>
      <c r="AG135" s="8">
        <f t="shared" si="61"/>
        <v>321.19500019349096</v>
      </c>
      <c r="AH135" s="8">
        <f t="shared" si="61"/>
        <v>89.005843427111955</v>
      </c>
      <c r="AI135" s="8">
        <f t="shared" si="61"/>
        <v>34.828373514956851</v>
      </c>
      <c r="AJ135" s="8">
        <f t="shared" si="61"/>
        <v>15.479277117758601</v>
      </c>
      <c r="AK135" s="8">
        <f t="shared" si="61"/>
        <v>21.284006036918075</v>
      </c>
      <c r="AL135" s="8">
        <f t="shared" si="61"/>
        <v>13.544367478038774</v>
      </c>
      <c r="AM135" s="8">
        <f t="shared" si="61"/>
        <v>83.201114507952482</v>
      </c>
      <c r="AN135" s="8">
        <f t="shared" si="61"/>
        <v>25.153825316357729</v>
      </c>
      <c r="AO135" s="8">
        <f t="shared" si="61"/>
        <v>0</v>
      </c>
      <c r="AP135" s="8">
        <f t="shared" si="61"/>
        <v>0</v>
      </c>
      <c r="AQ135" s="8">
        <f t="shared" si="61"/>
        <v>220.57969892806005</v>
      </c>
      <c r="AR135" s="8">
        <f t="shared" si="61"/>
        <v>3.8698192794396502</v>
      </c>
      <c r="AS135" s="8">
        <f t="shared" si="61"/>
        <v>29.023644595797375</v>
      </c>
      <c r="AT135" s="8">
        <f t="shared" si="61"/>
        <v>23.218915676637902</v>
      </c>
      <c r="AU135" s="8">
        <f t="shared" si="61"/>
        <v>30.958554235517202</v>
      </c>
      <c r="AV135" s="8">
        <f t="shared" si="61"/>
        <v>121.89930730234899</v>
      </c>
      <c r="AW135" s="8">
        <f t="shared" si="61"/>
        <v>0</v>
      </c>
      <c r="AX135" s="6"/>
      <c r="AY135" s="6"/>
      <c r="AZ135" s="8">
        <f t="shared" si="7"/>
        <v>26.15062761506276</v>
      </c>
      <c r="BA135" s="5"/>
      <c r="BB135" s="5"/>
      <c r="BC135" s="5"/>
      <c r="BD135" s="5"/>
      <c r="BE135" s="5"/>
      <c r="BF135" s="5"/>
      <c r="BG135" s="5"/>
      <c r="BH135" s="5"/>
      <c r="BI135" s="8">
        <f t="shared" ref="BI135:BJ135" si="63">BI50/$D50*100000</f>
        <v>126.72996459607339</v>
      </c>
      <c r="BJ135" s="8">
        <f t="shared" si="63"/>
        <v>478.75764402961062</v>
      </c>
      <c r="BK135" s="5"/>
      <c r="BL135" s="5"/>
      <c r="BM135" s="5"/>
      <c r="BN135" s="5"/>
      <c r="BO135" s="5"/>
      <c r="BP135" s="5"/>
      <c r="BQ135" s="8">
        <f t="shared" si="9"/>
        <v>152.88059221113616</v>
      </c>
      <c r="BR135" s="5"/>
      <c r="CB135" s="10">
        <v>108.68690121568312</v>
      </c>
    </row>
    <row r="136" spans="3:80" x14ac:dyDescent="0.35">
      <c r="C136" s="1" t="s">
        <v>47</v>
      </c>
      <c r="D136" s="18"/>
      <c r="E136" s="18"/>
      <c r="F136" s="18"/>
      <c r="G136" s="18">
        <v>48</v>
      </c>
      <c r="H136" s="1" t="s">
        <v>47</v>
      </c>
      <c r="I136" s="8">
        <f t="shared" si="10"/>
        <v>1562.9569455727053</v>
      </c>
      <c r="J136" s="8">
        <f t="shared" si="54"/>
        <v>812.34768480909827</v>
      </c>
      <c r="K136" s="8">
        <f t="shared" si="54"/>
        <v>682.37205523964258</v>
      </c>
      <c r="L136" s="8">
        <f t="shared" si="54"/>
        <v>81.234768480909821</v>
      </c>
      <c r="M136" s="8">
        <f t="shared" si="54"/>
        <v>35.743298131600326</v>
      </c>
      <c r="N136" s="8">
        <f t="shared" si="54"/>
        <v>29.244516653127537</v>
      </c>
      <c r="O136" s="8">
        <f t="shared" si="54"/>
        <v>64.98781478472786</v>
      </c>
      <c r="P136" s="8">
        <f t="shared" si="54"/>
        <v>42.242079610073112</v>
      </c>
      <c r="Q136" s="8">
        <f t="shared" si="54"/>
        <v>45.491470349309502</v>
      </c>
      <c r="R136" s="8">
        <f t="shared" si="54"/>
        <v>129.97562956945572</v>
      </c>
      <c r="S136" s="8">
        <f t="shared" si="54"/>
        <v>32.49390739236393</v>
      </c>
      <c r="T136" s="8">
        <f t="shared" si="54"/>
        <v>0</v>
      </c>
      <c r="U136" s="8">
        <f t="shared" si="54"/>
        <v>6.4987814784727869</v>
      </c>
      <c r="V136" s="8">
        <f t="shared" si="54"/>
        <v>0</v>
      </c>
      <c r="W136" s="8">
        <f t="shared" si="54"/>
        <v>253.45247766043866</v>
      </c>
      <c r="X136" s="8">
        <f t="shared" si="54"/>
        <v>6.4987814784727869</v>
      </c>
      <c r="Y136" s="8">
        <f t="shared" si="54"/>
        <v>35.743298131600326</v>
      </c>
      <c r="Z136" s="8">
        <f t="shared" si="54"/>
        <v>32.49390739236393</v>
      </c>
      <c r="AA136" s="8">
        <f t="shared" si="54"/>
        <v>22.745735174654751</v>
      </c>
      <c r="AB136" s="8">
        <f t="shared" si="54"/>
        <v>253.45247766043866</v>
      </c>
      <c r="AC136" s="8">
        <f t="shared" si="54"/>
        <v>6.4987814784727869</v>
      </c>
      <c r="AD136" s="6"/>
      <c r="AE136" s="6"/>
      <c r="AF136" s="8">
        <f t="shared" si="11"/>
        <v>928.59011247711214</v>
      </c>
      <c r="AG136" s="8">
        <f t="shared" si="61"/>
        <v>608.16113000261578</v>
      </c>
      <c r="AH136" s="8">
        <f t="shared" si="61"/>
        <v>58.854302903478938</v>
      </c>
      <c r="AI136" s="8">
        <f t="shared" si="61"/>
        <v>32.696834946377187</v>
      </c>
      <c r="AJ136" s="8">
        <f t="shared" si="61"/>
        <v>35.966518441014912</v>
      </c>
      <c r="AK136" s="8">
        <f t="shared" si="61"/>
        <v>39.23620193565263</v>
      </c>
      <c r="AL136" s="8">
        <f t="shared" si="61"/>
        <v>19.618100967826315</v>
      </c>
      <c r="AM136" s="8">
        <f t="shared" si="61"/>
        <v>124.24797279623333</v>
      </c>
      <c r="AN136" s="8">
        <f t="shared" si="61"/>
        <v>0</v>
      </c>
      <c r="AO136" s="8">
        <f t="shared" si="61"/>
        <v>0</v>
      </c>
      <c r="AP136" s="8">
        <f t="shared" si="61"/>
        <v>0</v>
      </c>
      <c r="AQ136" s="8">
        <f t="shared" si="61"/>
        <v>261.5746795710175</v>
      </c>
      <c r="AR136" s="8">
        <f t="shared" si="61"/>
        <v>6.5393669892754378</v>
      </c>
      <c r="AS136" s="8">
        <f t="shared" si="61"/>
        <v>45.775568924928066</v>
      </c>
      <c r="AT136" s="8">
        <f t="shared" si="61"/>
        <v>22.887784462464033</v>
      </c>
      <c r="AU136" s="8">
        <f t="shared" si="61"/>
        <v>16.348417473188594</v>
      </c>
      <c r="AV136" s="8">
        <f t="shared" si="61"/>
        <v>176.56290871043683</v>
      </c>
      <c r="AW136" s="8">
        <f t="shared" si="61"/>
        <v>6.5393669892754378</v>
      </c>
      <c r="AX136" s="6"/>
      <c r="AY136" s="6"/>
      <c r="AZ136" s="8">
        <f t="shared" si="7"/>
        <v>42.809628873448155</v>
      </c>
      <c r="BA136" s="5"/>
      <c r="BB136" s="5"/>
      <c r="BC136" s="5"/>
      <c r="BD136" s="5"/>
      <c r="BE136" s="5"/>
      <c r="BF136" s="5"/>
      <c r="BG136" s="5"/>
      <c r="BH136" s="5"/>
      <c r="BI136" s="8">
        <f t="shared" ref="BI136:BJ136" si="64">BI51/$D51*100000</f>
        <v>135.01498337010571</v>
      </c>
      <c r="BJ136" s="8">
        <f t="shared" si="64"/>
        <v>375.40751473639148</v>
      </c>
      <c r="BK136" s="5"/>
      <c r="BL136" s="5"/>
      <c r="BM136" s="5"/>
      <c r="BN136" s="5"/>
      <c r="BO136" s="5"/>
      <c r="BP136" s="5"/>
      <c r="BQ136" s="8">
        <f t="shared" si="9"/>
        <v>418.21714360983964</v>
      </c>
      <c r="BR136" s="5"/>
      <c r="CB136" s="10">
        <v>177.9183552436493</v>
      </c>
    </row>
    <row r="137" spans="3:80" x14ac:dyDescent="0.35">
      <c r="C137" s="1" t="s">
        <v>48</v>
      </c>
      <c r="D137" s="18"/>
      <c r="E137" s="18"/>
      <c r="F137" s="18"/>
      <c r="G137" s="18">
        <v>49</v>
      </c>
      <c r="H137" s="1" t="s">
        <v>48</v>
      </c>
      <c r="I137" s="8">
        <f t="shared" si="10"/>
        <v>498.62448418156805</v>
      </c>
      <c r="J137" s="8">
        <f t="shared" si="54"/>
        <v>205.34486146590686</v>
      </c>
      <c r="K137" s="8">
        <f t="shared" si="54"/>
        <v>169.48319905678915</v>
      </c>
      <c r="L137" s="8">
        <f t="shared" si="54"/>
        <v>42.739241501277263</v>
      </c>
      <c r="M137" s="8">
        <f t="shared" si="54"/>
        <v>21.123992925918646</v>
      </c>
      <c r="N137" s="8">
        <f t="shared" si="54"/>
        <v>18.176459029278838</v>
      </c>
      <c r="O137" s="8">
        <f t="shared" si="54"/>
        <v>17.685203379838867</v>
      </c>
      <c r="P137" s="8">
        <f t="shared" si="54"/>
        <v>14.737669483199056</v>
      </c>
      <c r="Q137" s="8">
        <f t="shared" si="54"/>
        <v>34.879151110237771</v>
      </c>
      <c r="R137" s="8">
        <f t="shared" si="54"/>
        <v>38.809196305757517</v>
      </c>
      <c r="S137" s="8">
        <f t="shared" si="54"/>
        <v>32.422872863037924</v>
      </c>
      <c r="T137" s="8">
        <f t="shared" si="54"/>
        <v>2.456278247199843</v>
      </c>
      <c r="U137" s="8">
        <f t="shared" si="54"/>
        <v>25.545293770878367</v>
      </c>
      <c r="V137" s="8">
        <f t="shared" si="54"/>
        <v>10.316368638239339</v>
      </c>
      <c r="W137" s="8">
        <f t="shared" si="54"/>
        <v>139.51660444095108</v>
      </c>
      <c r="X137" s="8">
        <f t="shared" si="54"/>
        <v>5.8950677932796225</v>
      </c>
      <c r="Y137" s="8">
        <f t="shared" si="54"/>
        <v>10.807624287679308</v>
      </c>
      <c r="Z137" s="8">
        <f t="shared" si="54"/>
        <v>7.8600903910394964</v>
      </c>
      <c r="AA137" s="8">
        <f t="shared" si="54"/>
        <v>10.807624287679308</v>
      </c>
      <c r="AB137" s="8">
        <f t="shared" si="54"/>
        <v>97.759874238553749</v>
      </c>
      <c r="AC137" s="8">
        <f t="shared" si="54"/>
        <v>2.456278247199843</v>
      </c>
      <c r="AD137" s="6"/>
      <c r="AE137" s="6"/>
      <c r="AF137" s="8">
        <f t="shared" si="11"/>
        <v>687.91937707926456</v>
      </c>
      <c r="AG137" s="8">
        <f t="shared" si="61"/>
        <v>511.58236834955738</v>
      </c>
      <c r="AH137" s="8">
        <f t="shared" si="61"/>
        <v>56.899441770341554</v>
      </c>
      <c r="AI137" s="8">
        <f t="shared" si="61"/>
        <v>22.042126091213394</v>
      </c>
      <c r="AJ137" s="8">
        <f t="shared" si="61"/>
        <v>14.353012338464536</v>
      </c>
      <c r="AK137" s="8">
        <f t="shared" si="61"/>
        <v>9.7395440868152203</v>
      </c>
      <c r="AL137" s="8">
        <f t="shared" si="61"/>
        <v>14.353012338464536</v>
      </c>
      <c r="AM137" s="8">
        <f t="shared" si="61"/>
        <v>71.252454108806077</v>
      </c>
      <c r="AN137" s="8">
        <f t="shared" si="61"/>
        <v>13.327797171431353</v>
      </c>
      <c r="AO137" s="8">
        <f t="shared" si="61"/>
        <v>1.0252151670331811</v>
      </c>
      <c r="AP137" s="8">
        <f t="shared" si="61"/>
        <v>1.0252151670331811</v>
      </c>
      <c r="AQ137" s="8">
        <f t="shared" si="61"/>
        <v>153.78227505497716</v>
      </c>
      <c r="AR137" s="8">
        <f t="shared" si="61"/>
        <v>5.6386834186824961</v>
      </c>
      <c r="AS137" s="8">
        <f t="shared" si="61"/>
        <v>41.008606681327244</v>
      </c>
      <c r="AT137" s="8">
        <f t="shared" si="61"/>
        <v>47.159897683526324</v>
      </c>
      <c r="AU137" s="8">
        <f t="shared" si="61"/>
        <v>20.504303340663622</v>
      </c>
      <c r="AV137" s="8">
        <f t="shared" si="61"/>
        <v>136.86622479892966</v>
      </c>
      <c r="AW137" s="8">
        <f t="shared" si="61"/>
        <v>1.0252151670331811</v>
      </c>
      <c r="AX137" s="6"/>
      <c r="AY137" s="6"/>
      <c r="AZ137" s="8">
        <f t="shared" si="7"/>
        <v>19.181618824944398</v>
      </c>
      <c r="BA137" s="5"/>
      <c r="BB137" s="5"/>
      <c r="BC137" s="5"/>
      <c r="BD137" s="5"/>
      <c r="BE137" s="5"/>
      <c r="BF137" s="5"/>
      <c r="BG137" s="5"/>
      <c r="BH137" s="5"/>
      <c r="BI137" s="8">
        <f t="shared" ref="BI137:BJ137" si="65">BI52/$D52*100000</f>
        <v>32.660594215445869</v>
      </c>
      <c r="BJ137" s="8">
        <f t="shared" si="65"/>
        <v>293.94534793901283</v>
      </c>
      <c r="BK137" s="5"/>
      <c r="BL137" s="5"/>
      <c r="BM137" s="5"/>
      <c r="BN137" s="5"/>
      <c r="BO137" s="5"/>
      <c r="BP137" s="5"/>
      <c r="BQ137" s="8">
        <f t="shared" si="9"/>
        <v>65.839610561295643</v>
      </c>
      <c r="BR137" s="5"/>
      <c r="CB137" s="10">
        <v>164.72331145655812</v>
      </c>
    </row>
    <row r="138" spans="3:80" x14ac:dyDescent="0.35">
      <c r="C138" s="1" t="s">
        <v>49</v>
      </c>
      <c r="D138" s="18"/>
      <c r="E138" s="18"/>
      <c r="F138" s="18"/>
      <c r="G138" s="18">
        <v>50</v>
      </c>
      <c r="H138" s="1" t="s">
        <v>49</v>
      </c>
      <c r="I138" s="8">
        <f t="shared" si="10"/>
        <v>750.28066347263734</v>
      </c>
      <c r="J138" s="8">
        <f t="shared" si="54"/>
        <v>388.97585503533986</v>
      </c>
      <c r="K138" s="8">
        <f t="shared" si="54"/>
        <v>335.21496450200021</v>
      </c>
      <c r="L138" s="8">
        <f t="shared" si="54"/>
        <v>61.666903847066081</v>
      </c>
      <c r="M138" s="8">
        <f t="shared" si="54"/>
        <v>36.367661243141534</v>
      </c>
      <c r="N138" s="8">
        <f t="shared" si="54"/>
        <v>25.299242603924544</v>
      </c>
      <c r="O138" s="8">
        <f t="shared" si="54"/>
        <v>19.765033284316051</v>
      </c>
      <c r="P138" s="8">
        <f t="shared" si="54"/>
        <v>30.83345192353304</v>
      </c>
      <c r="Q138" s="8">
        <f t="shared" si="54"/>
        <v>54.551491864712297</v>
      </c>
      <c r="R138" s="8">
        <f t="shared" si="54"/>
        <v>45.854877219613236</v>
      </c>
      <c r="S138" s="8">
        <f t="shared" si="54"/>
        <v>58.504498521575506</v>
      </c>
      <c r="T138" s="8">
        <f t="shared" si="54"/>
        <v>1.581202662745284</v>
      </c>
      <c r="U138" s="8">
        <f t="shared" si="54"/>
        <v>21.346235947061338</v>
      </c>
      <c r="V138" s="8">
        <f t="shared" si="54"/>
        <v>7.9060133137264197</v>
      </c>
      <c r="W138" s="8">
        <f t="shared" si="54"/>
        <v>188.16311686668882</v>
      </c>
      <c r="X138" s="8">
        <f t="shared" si="54"/>
        <v>3.9530066568632098</v>
      </c>
      <c r="Y138" s="8">
        <f t="shared" si="54"/>
        <v>16.602627958825483</v>
      </c>
      <c r="Z138" s="8">
        <f t="shared" si="54"/>
        <v>15.812026627452839</v>
      </c>
      <c r="AA138" s="8">
        <f t="shared" si="54"/>
        <v>32.414654586278324</v>
      </c>
      <c r="AB138" s="8">
        <f t="shared" si="54"/>
        <v>132.82102367060386</v>
      </c>
      <c r="AC138" s="8">
        <f t="shared" si="54"/>
        <v>5.534209319608494</v>
      </c>
      <c r="AD138" s="6"/>
      <c r="AE138" s="6"/>
      <c r="AF138" s="8">
        <f t="shared" si="11"/>
        <v>737.49786791640611</v>
      </c>
      <c r="AG138" s="8">
        <f t="shared" si="61"/>
        <v>473.52561343090832</v>
      </c>
      <c r="AH138" s="8">
        <f t="shared" si="61"/>
        <v>93.405566971791515</v>
      </c>
      <c r="AI138" s="8">
        <f t="shared" si="61"/>
        <v>30.864448216765894</v>
      </c>
      <c r="AJ138" s="8">
        <f t="shared" si="61"/>
        <v>10.558890179419912</v>
      </c>
      <c r="AK138" s="8">
        <f t="shared" si="61"/>
        <v>19.493335715852144</v>
      </c>
      <c r="AL138" s="8">
        <f t="shared" si="61"/>
        <v>30.052225895272056</v>
      </c>
      <c r="AM138" s="8">
        <f t="shared" si="61"/>
        <v>73.100008934445526</v>
      </c>
      <c r="AN138" s="8">
        <f t="shared" si="61"/>
        <v>17.868891072864464</v>
      </c>
      <c r="AO138" s="8">
        <f t="shared" si="61"/>
        <v>4.873333928963036</v>
      </c>
      <c r="AP138" s="8">
        <f t="shared" si="61"/>
        <v>1.6244446429876784</v>
      </c>
      <c r="AQ138" s="8">
        <f t="shared" si="61"/>
        <v>203.05558037345983</v>
      </c>
      <c r="AR138" s="8">
        <f t="shared" si="61"/>
        <v>4.0611116074691971</v>
      </c>
      <c r="AS138" s="8">
        <f t="shared" si="61"/>
        <v>81.222232149383927</v>
      </c>
      <c r="AT138" s="8">
        <f t="shared" si="61"/>
        <v>37.362226788716605</v>
      </c>
      <c r="AU138" s="8">
        <f t="shared" si="61"/>
        <v>27.615558930790534</v>
      </c>
      <c r="AV138" s="8">
        <f t="shared" si="61"/>
        <v>183.56224465760766</v>
      </c>
      <c r="AW138" s="8">
        <f t="shared" si="61"/>
        <v>0</v>
      </c>
      <c r="AX138" s="6"/>
      <c r="AY138" s="6"/>
      <c r="AZ138" s="8">
        <f t="shared" si="7"/>
        <v>34.973566490443268</v>
      </c>
      <c r="BA138" s="5"/>
      <c r="BB138" s="5"/>
      <c r="BC138" s="5"/>
      <c r="BD138" s="5"/>
      <c r="BE138" s="5"/>
      <c r="BF138" s="5"/>
      <c r="BG138" s="5"/>
      <c r="BH138" s="5"/>
      <c r="BI138" s="8">
        <f t="shared" ref="BI138:BJ138" si="66">BI53/$D53*100000</f>
        <v>69.133794225294835</v>
      </c>
      <c r="BJ138" s="8">
        <f t="shared" si="66"/>
        <v>298.49532330215533</v>
      </c>
      <c r="BK138" s="5"/>
      <c r="BL138" s="5"/>
      <c r="BM138" s="5"/>
      <c r="BN138" s="5"/>
      <c r="BO138" s="5"/>
      <c r="BP138" s="5"/>
      <c r="BQ138" s="8">
        <f t="shared" si="9"/>
        <v>82.960553070353811</v>
      </c>
      <c r="BR138" s="5"/>
      <c r="CB138" s="10">
        <v>135.81100313097221</v>
      </c>
    </row>
    <row r="139" spans="3:80" x14ac:dyDescent="0.35">
      <c r="C139" s="1" t="s">
        <v>50</v>
      </c>
      <c r="D139" s="18"/>
      <c r="E139" s="18"/>
      <c r="F139" s="18"/>
      <c r="G139" s="18">
        <v>51</v>
      </c>
      <c r="H139" s="1" t="s">
        <v>50</v>
      </c>
      <c r="I139" s="8">
        <f t="shared" si="10"/>
        <v>711.14294484805077</v>
      </c>
      <c r="J139" s="8">
        <f t="shared" si="54"/>
        <v>301.85204133838124</v>
      </c>
      <c r="K139" s="8">
        <f t="shared" si="54"/>
        <v>230.22613322418911</v>
      </c>
      <c r="L139" s="8">
        <f t="shared" si="54"/>
        <v>81.858180701933904</v>
      </c>
      <c r="M139" s="8">
        <f t="shared" si="54"/>
        <v>35.812954057096086</v>
      </c>
      <c r="N139" s="8">
        <f t="shared" si="54"/>
        <v>33.254885910160645</v>
      </c>
      <c r="O139" s="8">
        <f t="shared" si="54"/>
        <v>17.906477028548043</v>
      </c>
      <c r="P139" s="8">
        <f t="shared" si="54"/>
        <v>15.348408881612606</v>
      </c>
      <c r="Q139" s="8">
        <f t="shared" si="54"/>
        <v>25.580681469354346</v>
      </c>
      <c r="R139" s="8">
        <f t="shared" si="54"/>
        <v>61.393635526450424</v>
      </c>
      <c r="S139" s="8">
        <f t="shared" si="54"/>
        <v>43.487158497902385</v>
      </c>
      <c r="T139" s="8">
        <f t="shared" si="54"/>
        <v>5.116136293870869</v>
      </c>
      <c r="U139" s="8">
        <f t="shared" si="54"/>
        <v>5.116136293870869</v>
      </c>
      <c r="V139" s="8">
        <f t="shared" si="54"/>
        <v>5.116136293870869</v>
      </c>
      <c r="W139" s="8">
        <f t="shared" si="54"/>
        <v>199.52931546096389</v>
      </c>
      <c r="X139" s="8">
        <f t="shared" si="54"/>
        <v>5.116136293870869</v>
      </c>
      <c r="Y139" s="8">
        <f t="shared" si="54"/>
        <v>28.138749616289779</v>
      </c>
      <c r="Z139" s="8">
        <f t="shared" si="54"/>
        <v>15.348408881612606</v>
      </c>
      <c r="AA139" s="8">
        <f t="shared" si="54"/>
        <v>23.022613322418909</v>
      </c>
      <c r="AB139" s="8">
        <f t="shared" si="54"/>
        <v>127.90340734677173</v>
      </c>
      <c r="AC139" s="8">
        <f t="shared" si="54"/>
        <v>0</v>
      </c>
      <c r="AD139" s="6"/>
      <c r="AE139" s="6"/>
      <c r="AF139" s="8">
        <f t="shared" si="11"/>
        <v>594.40377926595022</v>
      </c>
      <c r="AG139" s="8">
        <f t="shared" si="61"/>
        <v>371.17790582982923</v>
      </c>
      <c r="AH139" s="8">
        <f t="shared" si="61"/>
        <v>67.486891969059855</v>
      </c>
      <c r="AI139" s="8">
        <f t="shared" si="61"/>
        <v>15.573898146706121</v>
      </c>
      <c r="AJ139" s="8">
        <f t="shared" si="61"/>
        <v>18.169547837823806</v>
      </c>
      <c r="AK139" s="8">
        <f t="shared" si="61"/>
        <v>5.1912993822353739</v>
      </c>
      <c r="AL139" s="8">
        <f t="shared" si="61"/>
        <v>12.978248455588435</v>
      </c>
      <c r="AM139" s="8">
        <f t="shared" si="61"/>
        <v>96.039038571354411</v>
      </c>
      <c r="AN139" s="8">
        <f t="shared" si="61"/>
        <v>23.360847220059181</v>
      </c>
      <c r="AO139" s="8">
        <f t="shared" si="61"/>
        <v>5.1912993822353739</v>
      </c>
      <c r="AP139" s="8">
        <f t="shared" si="61"/>
        <v>0</v>
      </c>
      <c r="AQ139" s="8">
        <f t="shared" si="61"/>
        <v>189.48242745159112</v>
      </c>
      <c r="AR139" s="8">
        <f t="shared" si="61"/>
        <v>5.1912993822353739</v>
      </c>
      <c r="AS139" s="8">
        <f t="shared" si="61"/>
        <v>36.339095675647613</v>
      </c>
      <c r="AT139" s="8">
        <f t="shared" si="61"/>
        <v>23.360847220059181</v>
      </c>
      <c r="AU139" s="8">
        <f t="shared" si="61"/>
        <v>20.765197528941496</v>
      </c>
      <c r="AV139" s="8">
        <f t="shared" si="61"/>
        <v>101.2303379535898</v>
      </c>
      <c r="AW139" s="8">
        <f t="shared" si="61"/>
        <v>0</v>
      </c>
      <c r="AX139" s="6"/>
      <c r="AY139" s="6"/>
      <c r="AZ139" s="8">
        <f t="shared" si="7"/>
        <v>50.118702189395933</v>
      </c>
      <c r="BA139" s="5"/>
      <c r="BB139" s="5"/>
      <c r="BC139" s="5"/>
      <c r="BD139" s="5"/>
      <c r="BE139" s="5"/>
      <c r="BF139" s="5"/>
      <c r="BG139" s="5"/>
      <c r="BH139" s="5"/>
      <c r="BI139" s="8">
        <f t="shared" ref="BI139:BJ139" si="67">BI54/$D54*100000</f>
        <v>87.04827222368769</v>
      </c>
      <c r="BJ139" s="8">
        <f t="shared" si="67"/>
        <v>316.53917172250067</v>
      </c>
      <c r="BK139" s="5"/>
      <c r="BL139" s="5"/>
      <c r="BM139" s="5"/>
      <c r="BN139" s="5"/>
      <c r="BO139" s="5"/>
      <c r="BP139" s="5"/>
      <c r="BQ139" s="8">
        <f t="shared" si="9"/>
        <v>131.89132155104195</v>
      </c>
      <c r="BR139" s="5"/>
      <c r="CB139" s="10">
        <v>150.41562211373531</v>
      </c>
    </row>
    <row r="140" spans="3:80" x14ac:dyDescent="0.35">
      <c r="C140" s="1" t="s">
        <v>51</v>
      </c>
      <c r="D140" s="18"/>
      <c r="E140" s="18"/>
      <c r="F140" s="18"/>
      <c r="G140" s="18">
        <v>52</v>
      </c>
      <c r="H140" s="1" t="s">
        <v>51</v>
      </c>
      <c r="I140" s="8">
        <f t="shared" si="10"/>
        <v>800.67099650706598</v>
      </c>
      <c r="J140" s="8">
        <f t="shared" si="54"/>
        <v>357.57050705484403</v>
      </c>
      <c r="K140" s="8">
        <f t="shared" si="54"/>
        <v>286.3874894467038</v>
      </c>
      <c r="L140" s="8">
        <f t="shared" si="54"/>
        <v>83.322757045187416</v>
      </c>
      <c r="M140" s="8">
        <f t="shared" si="54"/>
        <v>39.730056339427115</v>
      </c>
      <c r="N140" s="8">
        <f t="shared" si="54"/>
        <v>22.072253521903953</v>
      </c>
      <c r="O140" s="8">
        <f t="shared" si="54"/>
        <v>17.657802817523162</v>
      </c>
      <c r="P140" s="8">
        <f t="shared" si="54"/>
        <v>16.554190141427966</v>
      </c>
      <c r="Q140" s="8">
        <f t="shared" si="54"/>
        <v>59.595084509140669</v>
      </c>
      <c r="R140" s="8">
        <f t="shared" si="54"/>
        <v>78.908306340806632</v>
      </c>
      <c r="S140" s="8">
        <f t="shared" si="54"/>
        <v>76.701080988616226</v>
      </c>
      <c r="T140" s="8">
        <f t="shared" si="54"/>
        <v>3.3108380282855929</v>
      </c>
      <c r="U140" s="8">
        <f t="shared" si="54"/>
        <v>35.867411973093922</v>
      </c>
      <c r="V140" s="8">
        <f t="shared" si="54"/>
        <v>12.691545775094774</v>
      </c>
      <c r="W140" s="8">
        <f t="shared" si="54"/>
        <v>267.0742676150378</v>
      </c>
      <c r="X140" s="8">
        <f t="shared" si="54"/>
        <v>4.9662570424283894</v>
      </c>
      <c r="Y140" s="8">
        <f t="shared" ref="J140:AC153" si="68">Y55/$F55*100000</f>
        <v>20.416834507761159</v>
      </c>
      <c r="Z140" s="8">
        <f t="shared" si="68"/>
        <v>25.934897888237145</v>
      </c>
      <c r="AA140" s="8">
        <f t="shared" si="68"/>
        <v>32.00476760676073</v>
      </c>
      <c r="AB140" s="8">
        <f t="shared" si="68"/>
        <v>142.36603521628049</v>
      </c>
      <c r="AC140" s="8">
        <f t="shared" si="68"/>
        <v>6.6216760565711859</v>
      </c>
      <c r="AD140" s="6"/>
      <c r="AE140" s="6"/>
      <c r="AF140" s="8">
        <f t="shared" si="11"/>
        <v>950.90516107635835</v>
      </c>
      <c r="AG140" s="8">
        <f t="shared" si="61"/>
        <v>632.98377228594632</v>
      </c>
      <c r="AH140" s="8">
        <f t="shared" si="61"/>
        <v>121.22182450281898</v>
      </c>
      <c r="AI140" s="8">
        <f t="shared" si="61"/>
        <v>34.87986459750924</v>
      </c>
      <c r="AJ140" s="8">
        <f t="shared" si="61"/>
        <v>25.159246594924692</v>
      </c>
      <c r="AK140" s="8">
        <f t="shared" si="61"/>
        <v>24.01564447697357</v>
      </c>
      <c r="AL140" s="8">
        <f t="shared" si="61"/>
        <v>27.446450830826937</v>
      </c>
      <c r="AM140" s="8">
        <f t="shared" si="61"/>
        <v>90.916368377114225</v>
      </c>
      <c r="AN140" s="8">
        <f t="shared" si="61"/>
        <v>36.023466715460359</v>
      </c>
      <c r="AO140" s="8">
        <f t="shared" si="61"/>
        <v>20.584838123120203</v>
      </c>
      <c r="AP140" s="8">
        <f t="shared" si="61"/>
        <v>4.5744084718044897</v>
      </c>
      <c r="AQ140" s="8">
        <f t="shared" si="61"/>
        <v>319.6367919673387</v>
      </c>
      <c r="AR140" s="8">
        <f t="shared" si="61"/>
        <v>7.4334137666822953</v>
      </c>
      <c r="AS140" s="8">
        <f t="shared" si="61"/>
        <v>113.78841073613668</v>
      </c>
      <c r="AT140" s="8">
        <f t="shared" si="61"/>
        <v>37.738869892387044</v>
      </c>
      <c r="AU140" s="8">
        <f t="shared" si="61"/>
        <v>65.757121782189543</v>
      </c>
      <c r="AV140" s="8">
        <f t="shared" si="61"/>
        <v>254.45147124412475</v>
      </c>
      <c r="AW140" s="8">
        <f t="shared" si="61"/>
        <v>1.1436021179511224</v>
      </c>
      <c r="AX140" s="6"/>
      <c r="AY140" s="6"/>
      <c r="AZ140" s="8">
        <f t="shared" si="7"/>
        <v>28.242074927953887</v>
      </c>
      <c r="BA140" s="5"/>
      <c r="BB140" s="5"/>
      <c r="BC140" s="5"/>
      <c r="BD140" s="5"/>
      <c r="BE140" s="5"/>
      <c r="BF140" s="5"/>
      <c r="BG140" s="5"/>
      <c r="BH140" s="5"/>
      <c r="BI140" s="8">
        <f t="shared" ref="BI140:BJ140" si="69">BI55/$D55*100000</f>
        <v>54.755043227665702</v>
      </c>
      <c r="BJ140" s="8">
        <f t="shared" si="69"/>
        <v>370.02881844380403</v>
      </c>
      <c r="BK140" s="5"/>
      <c r="BL140" s="5"/>
      <c r="BM140" s="5"/>
      <c r="BN140" s="5"/>
      <c r="BO140" s="5"/>
      <c r="BP140" s="5"/>
      <c r="BQ140" s="8">
        <f t="shared" si="9"/>
        <v>88.184438040345825</v>
      </c>
      <c r="BR140" s="5"/>
      <c r="CB140" s="10">
        <v>149.82050351213834</v>
      </c>
    </row>
    <row r="141" spans="3:80" x14ac:dyDescent="0.35">
      <c r="C141" s="1" t="s">
        <v>52</v>
      </c>
      <c r="D141" s="18"/>
      <c r="E141" s="18"/>
      <c r="F141" s="18"/>
      <c r="G141" s="18">
        <v>53</v>
      </c>
      <c r="H141" s="1" t="s">
        <v>52</v>
      </c>
      <c r="I141" s="8">
        <f t="shared" si="10"/>
        <v>942.77004047156129</v>
      </c>
      <c r="J141" s="8">
        <f t="shared" si="68"/>
        <v>511.03422754533227</v>
      </c>
      <c r="K141" s="8">
        <f t="shared" si="68"/>
        <v>418.22571265778913</v>
      </c>
      <c r="L141" s="8">
        <f t="shared" si="68"/>
        <v>52.865609746068856</v>
      </c>
      <c r="M141" s="8">
        <f t="shared" si="68"/>
        <v>29.957178856105685</v>
      </c>
      <c r="N141" s="8">
        <f t="shared" si="68"/>
        <v>27.607596200724846</v>
      </c>
      <c r="O141" s="8">
        <f t="shared" si="68"/>
        <v>23.495826553808381</v>
      </c>
      <c r="P141" s="8">
        <f t="shared" si="68"/>
        <v>18.796661243046703</v>
      </c>
      <c r="Q141" s="8">
        <f t="shared" si="68"/>
        <v>42.879883460700299</v>
      </c>
      <c r="R141" s="8">
        <f t="shared" si="68"/>
        <v>74.011853644496398</v>
      </c>
      <c r="S141" s="8">
        <f t="shared" si="68"/>
        <v>52.278214082223641</v>
      </c>
      <c r="T141" s="8">
        <f t="shared" si="68"/>
        <v>6.4613523022973052</v>
      </c>
      <c r="U141" s="8">
        <f t="shared" si="68"/>
        <v>5.8739566384520954</v>
      </c>
      <c r="V141" s="8">
        <f t="shared" si="68"/>
        <v>2.9369783192260477</v>
      </c>
      <c r="W141" s="8">
        <f t="shared" si="68"/>
        <v>191.49098641353831</v>
      </c>
      <c r="X141" s="8">
        <f t="shared" si="68"/>
        <v>6.4613523022973052</v>
      </c>
      <c r="Y141" s="8">
        <f t="shared" si="68"/>
        <v>22.908430889963171</v>
      </c>
      <c r="Z141" s="8">
        <f t="shared" si="68"/>
        <v>29.957178856105685</v>
      </c>
      <c r="AA141" s="8">
        <f t="shared" si="68"/>
        <v>19.971452570737121</v>
      </c>
      <c r="AB141" s="8">
        <f t="shared" si="68"/>
        <v>139.80016799515985</v>
      </c>
      <c r="AC141" s="8">
        <f t="shared" si="68"/>
        <v>3.524373983071257</v>
      </c>
      <c r="AD141" s="6"/>
      <c r="AE141" s="6"/>
      <c r="AF141" s="8">
        <f t="shared" si="11"/>
        <v>969.75838522856498</v>
      </c>
      <c r="AG141" s="8">
        <f t="shared" si="61"/>
        <v>683.4263225183081</v>
      </c>
      <c r="AH141" s="8">
        <f t="shared" si="61"/>
        <v>66.575150383248982</v>
      </c>
      <c r="AI141" s="8">
        <f t="shared" si="61"/>
        <v>42.419564845963954</v>
      </c>
      <c r="AJ141" s="8">
        <f t="shared" si="61"/>
        <v>27.101388651588085</v>
      </c>
      <c r="AK141" s="8">
        <f t="shared" si="61"/>
        <v>22.977264291563809</v>
      </c>
      <c r="AL141" s="8">
        <f t="shared" si="61"/>
        <v>37.706279863079075</v>
      </c>
      <c r="AM141" s="8">
        <f t="shared" si="61"/>
        <v>83.660808446206687</v>
      </c>
      <c r="AN141" s="8">
        <f t="shared" si="61"/>
        <v>29.458031143030521</v>
      </c>
      <c r="AO141" s="8">
        <f t="shared" si="61"/>
        <v>4.1241243600242736</v>
      </c>
      <c r="AP141" s="8">
        <f t="shared" si="61"/>
        <v>1.1783212457212211</v>
      </c>
      <c r="AQ141" s="8">
        <f t="shared" si="61"/>
        <v>221.52439419558957</v>
      </c>
      <c r="AR141" s="8">
        <f t="shared" si="61"/>
        <v>6.4807668514667158</v>
      </c>
      <c r="AS141" s="8">
        <f t="shared" si="61"/>
        <v>48.900331697430673</v>
      </c>
      <c r="AT141" s="8">
        <f t="shared" si="61"/>
        <v>60.683544154642874</v>
      </c>
      <c r="AU141" s="8">
        <f t="shared" si="61"/>
        <v>35.938797994497243</v>
      </c>
      <c r="AV141" s="8">
        <f t="shared" si="61"/>
        <v>224.4701973098926</v>
      </c>
      <c r="AW141" s="8">
        <f t="shared" si="61"/>
        <v>1.1783212457212211</v>
      </c>
      <c r="AX141" s="6"/>
      <c r="AY141" s="6"/>
      <c r="AZ141" s="8">
        <f t="shared" si="7"/>
        <v>17.601501994836891</v>
      </c>
      <c r="BA141" s="5"/>
      <c r="BB141" s="5"/>
      <c r="BC141" s="5"/>
      <c r="BD141" s="5"/>
      <c r="BE141" s="5"/>
      <c r="BF141" s="5"/>
      <c r="BG141" s="5"/>
      <c r="BH141" s="5"/>
      <c r="BI141" s="8">
        <f t="shared" ref="BI141:BJ141" si="70">BI56/$D56*100000</f>
        <v>82.72705937573339</v>
      </c>
      <c r="BJ141" s="8">
        <f t="shared" si="70"/>
        <v>254.63506219197373</v>
      </c>
      <c r="BK141" s="5"/>
      <c r="BL141" s="5"/>
      <c r="BM141" s="5"/>
      <c r="BN141" s="5"/>
      <c r="BO141" s="5"/>
      <c r="BP141" s="5"/>
      <c r="BQ141" s="8">
        <f t="shared" si="9"/>
        <v>137.87843229288899</v>
      </c>
      <c r="BR141" s="5"/>
      <c r="CB141" s="10">
        <v>206.58489347966432</v>
      </c>
    </row>
    <row r="142" spans="3:80" x14ac:dyDescent="0.35">
      <c r="C142" s="1" t="s">
        <v>53</v>
      </c>
      <c r="D142" s="18"/>
      <c r="E142" s="18"/>
      <c r="F142" s="18"/>
      <c r="G142" s="18">
        <v>54</v>
      </c>
      <c r="H142" s="1" t="s">
        <v>53</v>
      </c>
      <c r="I142" s="8">
        <f t="shared" si="10"/>
        <v>714.4245723172628</v>
      </c>
      <c r="J142" s="8">
        <f t="shared" si="68"/>
        <v>330.48211508553652</v>
      </c>
      <c r="K142" s="8">
        <f t="shared" si="68"/>
        <v>262.44167962674959</v>
      </c>
      <c r="L142" s="8">
        <f t="shared" si="68"/>
        <v>68.040435458786945</v>
      </c>
      <c r="M142" s="8">
        <f t="shared" si="68"/>
        <v>34.020217729393472</v>
      </c>
      <c r="N142" s="8">
        <f t="shared" si="68"/>
        <v>9.720062208398133</v>
      </c>
      <c r="O142" s="8">
        <f t="shared" si="68"/>
        <v>9.720062208398133</v>
      </c>
      <c r="P142" s="8">
        <f t="shared" si="68"/>
        <v>9.720062208398133</v>
      </c>
      <c r="Q142" s="8">
        <f t="shared" si="68"/>
        <v>29.160186625194402</v>
      </c>
      <c r="R142" s="8">
        <f t="shared" si="68"/>
        <v>77.760497667185064</v>
      </c>
      <c r="S142" s="8">
        <f t="shared" si="68"/>
        <v>38.880248833592532</v>
      </c>
      <c r="T142" s="8">
        <f t="shared" si="68"/>
        <v>0</v>
      </c>
      <c r="U142" s="8">
        <f t="shared" si="68"/>
        <v>9.720062208398133</v>
      </c>
      <c r="V142" s="8">
        <f t="shared" si="68"/>
        <v>0</v>
      </c>
      <c r="W142" s="8">
        <f t="shared" si="68"/>
        <v>199.26127527216175</v>
      </c>
      <c r="X142" s="8">
        <f t="shared" si="68"/>
        <v>0</v>
      </c>
      <c r="Y142" s="8">
        <f t="shared" si="68"/>
        <v>9.720062208398133</v>
      </c>
      <c r="Z142" s="8">
        <f t="shared" si="68"/>
        <v>24.300155520995336</v>
      </c>
      <c r="AA142" s="8">
        <f t="shared" si="68"/>
        <v>9.720062208398133</v>
      </c>
      <c r="AB142" s="8">
        <f t="shared" si="68"/>
        <v>97.200622083981344</v>
      </c>
      <c r="AC142" s="8">
        <f t="shared" si="68"/>
        <v>0</v>
      </c>
      <c r="AD142" s="6"/>
      <c r="AE142" s="6"/>
      <c r="AF142" s="8">
        <f t="shared" si="11"/>
        <v>580.59437118677431</v>
      </c>
      <c r="AG142" s="8">
        <f t="shared" si="61"/>
        <v>349.34068096831334</v>
      </c>
      <c r="AH142" s="8">
        <f t="shared" si="61"/>
        <v>54.123204093682347</v>
      </c>
      <c r="AI142" s="8">
        <f t="shared" si="61"/>
        <v>39.362330249950801</v>
      </c>
      <c r="AJ142" s="8">
        <f t="shared" si="61"/>
        <v>9.8405825624877004</v>
      </c>
      <c r="AK142" s="8">
        <f t="shared" si="61"/>
        <v>9.8405825624877004</v>
      </c>
      <c r="AL142" s="8">
        <f t="shared" si="61"/>
        <v>0</v>
      </c>
      <c r="AM142" s="8">
        <f t="shared" si="61"/>
        <v>68.884077937413892</v>
      </c>
      <c r="AN142" s="8">
        <f t="shared" si="61"/>
        <v>9.8405825624877004</v>
      </c>
      <c r="AO142" s="8">
        <f t="shared" si="61"/>
        <v>9.8405825624877004</v>
      </c>
      <c r="AP142" s="8">
        <f t="shared" si="61"/>
        <v>9.8405825624877004</v>
      </c>
      <c r="AQ142" s="8">
        <f t="shared" si="61"/>
        <v>167.2899035622909</v>
      </c>
      <c r="AR142" s="8">
        <f t="shared" si="61"/>
        <v>9.8405825624877004</v>
      </c>
      <c r="AS142" s="8">
        <f t="shared" si="61"/>
        <v>63.963786656170043</v>
      </c>
      <c r="AT142" s="8">
        <f t="shared" si="61"/>
        <v>39.362330249950801</v>
      </c>
      <c r="AU142" s="8">
        <f t="shared" si="61"/>
        <v>9.8405825624877004</v>
      </c>
      <c r="AV142" s="8">
        <f t="shared" si="61"/>
        <v>162.36961228104704</v>
      </c>
      <c r="AW142" s="8">
        <f t="shared" si="61"/>
        <v>0</v>
      </c>
      <c r="AX142" s="6"/>
      <c r="AY142" s="6"/>
      <c r="AZ142" s="8">
        <f t="shared" si="7"/>
        <v>24.858307646415433</v>
      </c>
      <c r="BA142" s="5"/>
      <c r="BB142" s="5"/>
      <c r="BC142" s="5"/>
      <c r="BD142" s="5"/>
      <c r="BE142" s="5"/>
      <c r="BF142" s="5"/>
      <c r="BG142" s="5"/>
      <c r="BH142" s="5"/>
      <c r="BI142" s="8">
        <f t="shared" ref="BI142:BJ142" si="71">BI57/$D57*100000</f>
        <v>114.34821517351098</v>
      </c>
      <c r="BJ142" s="8">
        <f t="shared" si="71"/>
        <v>213.78144575917273</v>
      </c>
      <c r="BK142" s="5"/>
      <c r="BL142" s="5"/>
      <c r="BM142" s="5"/>
      <c r="BN142" s="5"/>
      <c r="BO142" s="5"/>
      <c r="BP142" s="5"/>
      <c r="BQ142" s="8">
        <f t="shared" si="9"/>
        <v>183.9514765834742</v>
      </c>
      <c r="BR142" s="5"/>
      <c r="CB142" s="10">
        <v>228.78742663881428</v>
      </c>
    </row>
    <row r="143" spans="3:80" x14ac:dyDescent="0.35">
      <c r="C143" s="1" t="s">
        <v>54</v>
      </c>
      <c r="D143" s="18"/>
      <c r="E143" s="18"/>
      <c r="F143" s="18"/>
      <c r="G143" s="18">
        <v>55</v>
      </c>
      <c r="H143" s="1" t="s">
        <v>54</v>
      </c>
      <c r="I143" s="8">
        <f t="shared" si="10"/>
        <v>550.82339579784207</v>
      </c>
      <c r="J143" s="8">
        <f t="shared" si="68"/>
        <v>255.53662691652468</v>
      </c>
      <c r="K143" s="8">
        <f t="shared" si="68"/>
        <v>215.78648495173195</v>
      </c>
      <c r="L143" s="8">
        <f t="shared" si="68"/>
        <v>28.392958546280521</v>
      </c>
      <c r="M143" s="8">
        <f t="shared" si="68"/>
        <v>11.357183418512209</v>
      </c>
      <c r="N143" s="8">
        <f t="shared" si="68"/>
        <v>39.750141964792732</v>
      </c>
      <c r="O143" s="8">
        <f t="shared" si="68"/>
        <v>28.392958546280521</v>
      </c>
      <c r="P143" s="8">
        <f t="shared" si="68"/>
        <v>11.357183418512209</v>
      </c>
      <c r="Q143" s="8">
        <f t="shared" si="68"/>
        <v>11.357183418512209</v>
      </c>
      <c r="R143" s="8">
        <f t="shared" si="68"/>
        <v>45.428733674048836</v>
      </c>
      <c r="S143" s="8">
        <f t="shared" si="68"/>
        <v>11.357183418512209</v>
      </c>
      <c r="T143" s="8">
        <f t="shared" si="68"/>
        <v>0</v>
      </c>
      <c r="U143" s="8">
        <f t="shared" si="68"/>
        <v>11.357183418512209</v>
      </c>
      <c r="V143" s="8">
        <f t="shared" si="68"/>
        <v>11.357183418512209</v>
      </c>
      <c r="W143" s="8">
        <f t="shared" si="68"/>
        <v>85.178875638841575</v>
      </c>
      <c r="X143" s="8">
        <f t="shared" si="68"/>
        <v>0</v>
      </c>
      <c r="Y143" s="8">
        <f t="shared" si="68"/>
        <v>28.392958546280521</v>
      </c>
      <c r="Z143" s="8">
        <f t="shared" si="68"/>
        <v>28.392958546280521</v>
      </c>
      <c r="AA143" s="8">
        <f t="shared" si="68"/>
        <v>11.357183418512209</v>
      </c>
      <c r="AB143" s="8">
        <f t="shared" si="68"/>
        <v>130.60760931289042</v>
      </c>
      <c r="AC143" s="8">
        <f t="shared" si="68"/>
        <v>11.357183418512209</v>
      </c>
      <c r="AD143" s="6"/>
      <c r="AE143" s="6"/>
      <c r="AF143" s="8">
        <f t="shared" si="11"/>
        <v>537.81897242247396</v>
      </c>
      <c r="AG143" s="8">
        <f t="shared" si="61"/>
        <v>326.12427051150019</v>
      </c>
      <c r="AH143" s="8">
        <f t="shared" si="61"/>
        <v>34.328870580157918</v>
      </c>
      <c r="AI143" s="8">
        <f t="shared" si="61"/>
        <v>45.771827440210551</v>
      </c>
      <c r="AJ143" s="8">
        <f t="shared" si="61"/>
        <v>11.442956860052638</v>
      </c>
      <c r="AK143" s="8">
        <f t="shared" si="61"/>
        <v>11.442956860052638</v>
      </c>
      <c r="AL143" s="8">
        <f t="shared" si="61"/>
        <v>0</v>
      </c>
      <c r="AM143" s="8">
        <f t="shared" si="61"/>
        <v>57.214784300263183</v>
      </c>
      <c r="AN143" s="8">
        <f t="shared" si="61"/>
        <v>11.442956860052638</v>
      </c>
      <c r="AO143" s="8">
        <f t="shared" si="61"/>
        <v>11.442956860052638</v>
      </c>
      <c r="AP143" s="8">
        <f t="shared" si="61"/>
        <v>0</v>
      </c>
      <c r="AQ143" s="8">
        <f t="shared" si="61"/>
        <v>194.53026662089482</v>
      </c>
      <c r="AR143" s="8">
        <f t="shared" si="61"/>
        <v>0</v>
      </c>
      <c r="AS143" s="8">
        <f t="shared" si="61"/>
        <v>11.442956860052638</v>
      </c>
      <c r="AT143" s="8">
        <f t="shared" si="61"/>
        <v>11.442956860052638</v>
      </c>
      <c r="AU143" s="8">
        <f t="shared" si="61"/>
        <v>11.442956860052638</v>
      </c>
      <c r="AV143" s="8">
        <f t="shared" si="61"/>
        <v>91.543654880421101</v>
      </c>
      <c r="AW143" s="8">
        <f t="shared" si="61"/>
        <v>0</v>
      </c>
      <c r="AX143" s="6"/>
      <c r="AY143" s="6"/>
      <c r="AZ143" s="8">
        <f t="shared" si="7"/>
        <v>11.563367252543941</v>
      </c>
      <c r="BA143" s="5"/>
      <c r="BB143" s="5"/>
      <c r="BC143" s="5"/>
      <c r="BD143" s="5"/>
      <c r="BE143" s="5"/>
      <c r="BF143" s="5"/>
      <c r="BG143" s="5"/>
      <c r="BH143" s="5"/>
      <c r="BI143" s="8">
        <f t="shared" ref="BI143:BJ143" si="72">BI58/$D58*100000</f>
        <v>86.725254394079556</v>
      </c>
      <c r="BJ143" s="8">
        <f t="shared" si="72"/>
        <v>213.92229417206292</v>
      </c>
      <c r="BK143" s="5"/>
      <c r="BL143" s="5"/>
      <c r="BM143" s="5"/>
      <c r="BN143" s="5"/>
      <c r="BO143" s="5"/>
      <c r="BP143" s="5"/>
      <c r="BQ143" s="8">
        <f t="shared" si="9"/>
        <v>109.85198889916744</v>
      </c>
      <c r="BR143" s="5"/>
      <c r="CB143" s="10">
        <v>161.93395408015729</v>
      </c>
    </row>
    <row r="144" spans="3:80" x14ac:dyDescent="0.35">
      <c r="C144" s="1" t="s">
        <v>55</v>
      </c>
      <c r="D144" s="18"/>
      <c r="E144" s="18"/>
      <c r="F144" s="18"/>
      <c r="G144" s="18">
        <v>56</v>
      </c>
      <c r="H144" s="1" t="s">
        <v>55</v>
      </c>
      <c r="I144" s="8">
        <f t="shared" si="10"/>
        <v>1246.6089652499677</v>
      </c>
      <c r="J144" s="8">
        <f t="shared" si="68"/>
        <v>645.9113809585325</v>
      </c>
      <c r="K144" s="8">
        <f t="shared" si="68"/>
        <v>510.26999095724068</v>
      </c>
      <c r="L144" s="8">
        <f t="shared" si="68"/>
        <v>12.918227619170651</v>
      </c>
      <c r="M144" s="8">
        <f t="shared" si="68"/>
        <v>12.918227619170651</v>
      </c>
      <c r="N144" s="8">
        <f t="shared" si="68"/>
        <v>38.754682857511952</v>
      </c>
      <c r="O144" s="8">
        <f t="shared" si="68"/>
        <v>64.591138095853253</v>
      </c>
      <c r="P144" s="8">
        <f t="shared" si="68"/>
        <v>12.918227619170651</v>
      </c>
      <c r="Q144" s="8">
        <f t="shared" si="68"/>
        <v>64.591138095853253</v>
      </c>
      <c r="R144" s="8">
        <f t="shared" si="68"/>
        <v>90.42759333419454</v>
      </c>
      <c r="S144" s="8">
        <f t="shared" si="68"/>
        <v>12.918227619170651</v>
      </c>
      <c r="T144" s="8">
        <f t="shared" si="68"/>
        <v>12.918227619170651</v>
      </c>
      <c r="U144" s="8">
        <f t="shared" si="68"/>
        <v>12.918227619170651</v>
      </c>
      <c r="V144" s="8">
        <f t="shared" si="68"/>
        <v>0</v>
      </c>
      <c r="W144" s="8">
        <f t="shared" si="68"/>
        <v>193.77341428755975</v>
      </c>
      <c r="X144" s="8">
        <f t="shared" si="68"/>
        <v>12.918227619170651</v>
      </c>
      <c r="Y144" s="8">
        <f t="shared" si="68"/>
        <v>12.918227619170651</v>
      </c>
      <c r="Z144" s="8">
        <f t="shared" si="68"/>
        <v>51.672910476682603</v>
      </c>
      <c r="AA144" s="8">
        <f t="shared" si="68"/>
        <v>64.591138095853253</v>
      </c>
      <c r="AB144" s="8">
        <f t="shared" si="68"/>
        <v>264.8236661929983</v>
      </c>
      <c r="AC144" s="8">
        <f t="shared" si="68"/>
        <v>12.918227619170651</v>
      </c>
      <c r="AD144" s="6"/>
      <c r="AE144" s="6"/>
      <c r="AF144" s="8">
        <f t="shared" si="11"/>
        <v>892.33374584771707</v>
      </c>
      <c r="AG144" s="8">
        <f t="shared" si="61"/>
        <v>442.91018042076473</v>
      </c>
      <c r="AH144" s="8">
        <f t="shared" si="61"/>
        <v>312.64248029701037</v>
      </c>
      <c r="AI144" s="8">
        <f t="shared" si="61"/>
        <v>13.026770012375431</v>
      </c>
      <c r="AJ144" s="8">
        <f t="shared" si="61"/>
        <v>13.026770012375431</v>
      </c>
      <c r="AK144" s="8">
        <f t="shared" si="61"/>
        <v>13.026770012375431</v>
      </c>
      <c r="AL144" s="8">
        <f t="shared" si="61"/>
        <v>0</v>
      </c>
      <c r="AM144" s="8">
        <f t="shared" si="61"/>
        <v>65.133850061877155</v>
      </c>
      <c r="AN144" s="8">
        <f t="shared" si="61"/>
        <v>13.026770012375431</v>
      </c>
      <c r="AO144" s="8">
        <f t="shared" si="61"/>
        <v>13.026770012375431</v>
      </c>
      <c r="AP144" s="8">
        <f t="shared" si="61"/>
        <v>0</v>
      </c>
      <c r="AQ144" s="8">
        <f t="shared" si="61"/>
        <v>462.45033543932783</v>
      </c>
      <c r="AR144" s="8">
        <f t="shared" si="61"/>
        <v>13.026770012375431</v>
      </c>
      <c r="AS144" s="8">
        <f t="shared" si="61"/>
        <v>52.107080049501725</v>
      </c>
      <c r="AT144" s="8">
        <f t="shared" si="61"/>
        <v>13.026770012375431</v>
      </c>
      <c r="AU144" s="8">
        <f t="shared" si="61"/>
        <v>32.566925030938577</v>
      </c>
      <c r="AV144" s="8">
        <f t="shared" si="61"/>
        <v>91.187390086628028</v>
      </c>
      <c r="AW144" s="8">
        <f t="shared" si="61"/>
        <v>0</v>
      </c>
      <c r="AX144" s="6"/>
      <c r="AY144" s="6"/>
      <c r="AZ144" s="8">
        <f t="shared" si="7"/>
        <v>46.238192747209197</v>
      </c>
      <c r="BA144" s="5"/>
      <c r="BB144" s="5"/>
      <c r="BC144" s="5"/>
      <c r="BD144" s="5"/>
      <c r="BE144" s="5"/>
      <c r="BF144" s="5"/>
      <c r="BG144" s="5"/>
      <c r="BH144" s="5"/>
      <c r="BI144" s="8">
        <f t="shared" ref="BI144:BJ144" si="73">BI59/$D59*100000</f>
        <v>138.71457824162758</v>
      </c>
      <c r="BJ144" s="8">
        <f t="shared" si="73"/>
        <v>310.456437016976</v>
      </c>
      <c r="BK144" s="5"/>
      <c r="BL144" s="5"/>
      <c r="BM144" s="5"/>
      <c r="BN144" s="5"/>
      <c r="BO144" s="5"/>
      <c r="BP144" s="5"/>
      <c r="BQ144" s="8">
        <f t="shared" si="9"/>
        <v>191.55822709558095</v>
      </c>
      <c r="BR144" s="5"/>
      <c r="CB144" s="10">
        <v>185.01387604070305</v>
      </c>
    </row>
    <row r="145" spans="3:80" x14ac:dyDescent="0.35">
      <c r="C145" s="1" t="s">
        <v>56</v>
      </c>
      <c r="D145" s="18"/>
      <c r="E145" s="18"/>
      <c r="F145" s="18"/>
      <c r="G145" s="18">
        <v>57</v>
      </c>
      <c r="H145" s="1" t="s">
        <v>56</v>
      </c>
      <c r="I145" s="8">
        <f t="shared" si="10"/>
        <v>513.72028325746078</v>
      </c>
      <c r="J145" s="8">
        <f t="shared" si="68"/>
        <v>286.10268082953974</v>
      </c>
      <c r="K145" s="8">
        <f t="shared" si="68"/>
        <v>233.94031360647443</v>
      </c>
      <c r="L145" s="8">
        <f t="shared" si="68"/>
        <v>31.613555892766819</v>
      </c>
      <c r="M145" s="8">
        <f t="shared" si="68"/>
        <v>15.806777946383409</v>
      </c>
      <c r="N145" s="8">
        <f t="shared" si="68"/>
        <v>11.064744562468388</v>
      </c>
      <c r="O145" s="8">
        <f t="shared" si="68"/>
        <v>20.548811330298431</v>
      </c>
      <c r="P145" s="8">
        <f t="shared" si="68"/>
        <v>3.161355589276682</v>
      </c>
      <c r="Q145" s="8">
        <f t="shared" si="68"/>
        <v>39.516944865958521</v>
      </c>
      <c r="R145" s="8">
        <f t="shared" si="68"/>
        <v>39.516944865958521</v>
      </c>
      <c r="S145" s="8">
        <f t="shared" si="68"/>
        <v>18.96813353566009</v>
      </c>
      <c r="T145" s="8">
        <f t="shared" si="68"/>
        <v>3.161355589276682</v>
      </c>
      <c r="U145" s="8">
        <f t="shared" si="68"/>
        <v>12.645422357106728</v>
      </c>
      <c r="V145" s="8">
        <f t="shared" si="68"/>
        <v>3.161355589276682</v>
      </c>
      <c r="W145" s="8">
        <f t="shared" si="68"/>
        <v>99.582701062215477</v>
      </c>
      <c r="X145" s="8">
        <f t="shared" si="68"/>
        <v>3.161355589276682</v>
      </c>
      <c r="Y145" s="8">
        <f t="shared" si="68"/>
        <v>15.806777946383409</v>
      </c>
      <c r="Z145" s="8">
        <f t="shared" si="68"/>
        <v>7.9033889731917046</v>
      </c>
      <c r="AA145" s="8">
        <f t="shared" si="68"/>
        <v>12.645422357106728</v>
      </c>
      <c r="AB145" s="8">
        <f t="shared" si="68"/>
        <v>99.582701062215477</v>
      </c>
      <c r="AC145" s="8">
        <f t="shared" si="68"/>
        <v>0</v>
      </c>
      <c r="AD145" s="6"/>
      <c r="AE145" s="6"/>
      <c r="AF145" s="8">
        <f t="shared" si="11"/>
        <v>891.12992737766774</v>
      </c>
      <c r="AG145" s="8">
        <f t="shared" si="61"/>
        <v>593.02952462499604</v>
      </c>
      <c r="AH145" s="8">
        <f t="shared" si="61"/>
        <v>57.0830558462563</v>
      </c>
      <c r="AI145" s="8">
        <f t="shared" si="61"/>
        <v>36.469730123997081</v>
      </c>
      <c r="AJ145" s="8">
        <f t="shared" si="61"/>
        <v>23.784606602606793</v>
      </c>
      <c r="AK145" s="8">
        <f t="shared" si="61"/>
        <v>14.270763961564075</v>
      </c>
      <c r="AL145" s="8">
        <f t="shared" si="61"/>
        <v>25.370247042780576</v>
      </c>
      <c r="AM145" s="8">
        <f t="shared" si="61"/>
        <v>65.011258047125239</v>
      </c>
      <c r="AN145" s="8">
        <f t="shared" si="61"/>
        <v>58.668696286430091</v>
      </c>
      <c r="AO145" s="8">
        <f t="shared" si="61"/>
        <v>3.1712808803475721</v>
      </c>
      <c r="AP145" s="8">
        <f t="shared" si="61"/>
        <v>3.1712808803475721</v>
      </c>
      <c r="AQ145" s="8">
        <f t="shared" si="61"/>
        <v>180.76301017981163</v>
      </c>
      <c r="AR145" s="8">
        <f t="shared" si="61"/>
        <v>3.1712808803475721</v>
      </c>
      <c r="AS145" s="8">
        <f t="shared" si="61"/>
        <v>180.76301017981163</v>
      </c>
      <c r="AT145" s="8">
        <f t="shared" si="61"/>
        <v>45.983572765039803</v>
      </c>
      <c r="AU145" s="8">
        <f t="shared" si="61"/>
        <v>14.270763961564075</v>
      </c>
      <c r="AV145" s="8">
        <f t="shared" si="61"/>
        <v>287.00091967145528</v>
      </c>
      <c r="AW145" s="8">
        <f t="shared" si="61"/>
        <v>0</v>
      </c>
      <c r="AX145" s="6"/>
      <c r="AY145" s="6"/>
      <c r="AZ145" s="8">
        <f t="shared" si="7"/>
        <v>12.608353033884947</v>
      </c>
      <c r="BA145" s="5"/>
      <c r="BB145" s="5"/>
      <c r="BC145" s="5"/>
      <c r="BD145" s="5"/>
      <c r="BE145" s="5"/>
      <c r="BF145" s="5"/>
      <c r="BG145" s="5"/>
      <c r="BH145" s="5"/>
      <c r="BI145" s="8">
        <f t="shared" ref="BI145:BJ145" si="74">BI60/$D60*100000</f>
        <v>48.857368006304178</v>
      </c>
      <c r="BJ145" s="8">
        <f t="shared" si="74"/>
        <v>170.21276595744681</v>
      </c>
      <c r="BK145" s="5"/>
      <c r="BL145" s="5"/>
      <c r="BM145" s="5"/>
      <c r="BN145" s="5"/>
      <c r="BO145" s="5"/>
      <c r="BP145" s="5"/>
      <c r="BQ145" s="8">
        <f t="shared" si="9"/>
        <v>69.345941686367212</v>
      </c>
      <c r="BR145" s="5"/>
      <c r="CB145" s="10">
        <v>118.19585841712106</v>
      </c>
    </row>
    <row r="146" spans="3:80" x14ac:dyDescent="0.35">
      <c r="C146" s="1" t="s">
        <v>57</v>
      </c>
      <c r="D146" s="18"/>
      <c r="E146" s="18"/>
      <c r="F146" s="18"/>
      <c r="G146" s="18">
        <v>58</v>
      </c>
      <c r="H146" s="1" t="s">
        <v>57</v>
      </c>
      <c r="I146" s="8">
        <f t="shared" si="10"/>
        <v>1304.8236383533967</v>
      </c>
      <c r="J146" s="8">
        <f t="shared" si="68"/>
        <v>715.54844683895953</v>
      </c>
      <c r="K146" s="8">
        <f t="shared" si="68"/>
        <v>639.78449364424614</v>
      </c>
      <c r="L146" s="8">
        <f t="shared" si="68"/>
        <v>92.600387237983</v>
      </c>
      <c r="M146" s="8">
        <f t="shared" si="68"/>
        <v>16.836434043269637</v>
      </c>
      <c r="N146" s="8">
        <f t="shared" si="68"/>
        <v>16.836434043269637</v>
      </c>
      <c r="O146" s="8">
        <f t="shared" si="68"/>
        <v>16.836434043269637</v>
      </c>
      <c r="P146" s="8">
        <f t="shared" si="68"/>
        <v>16.836434043269637</v>
      </c>
      <c r="Q146" s="8">
        <f t="shared" si="68"/>
        <v>42.091085108174084</v>
      </c>
      <c r="R146" s="8">
        <f t="shared" si="68"/>
        <v>75.763953194713366</v>
      </c>
      <c r="S146" s="8">
        <f t="shared" si="68"/>
        <v>58.927519151443725</v>
      </c>
      <c r="T146" s="8">
        <f t="shared" si="68"/>
        <v>16.836434043269637</v>
      </c>
      <c r="U146" s="8">
        <f t="shared" si="68"/>
        <v>58.927519151443725</v>
      </c>
      <c r="V146" s="8">
        <f t="shared" si="68"/>
        <v>16.836434043269637</v>
      </c>
      <c r="W146" s="8">
        <f t="shared" si="68"/>
        <v>260.96472767067934</v>
      </c>
      <c r="X146" s="8">
        <f t="shared" si="68"/>
        <v>0</v>
      </c>
      <c r="Y146" s="8">
        <f t="shared" si="68"/>
        <v>16.836434043269637</v>
      </c>
      <c r="Z146" s="8">
        <f t="shared" si="68"/>
        <v>16.836434043269637</v>
      </c>
      <c r="AA146" s="8">
        <f t="shared" si="68"/>
        <v>16.836434043269637</v>
      </c>
      <c r="AB146" s="8">
        <f t="shared" si="68"/>
        <v>143.1096893677919</v>
      </c>
      <c r="AC146" s="8">
        <f t="shared" si="68"/>
        <v>0</v>
      </c>
      <c r="AD146" s="6"/>
      <c r="AE146" s="6"/>
      <c r="AF146" s="8">
        <f t="shared" si="11"/>
        <v>757.63953194713361</v>
      </c>
      <c r="AG146" s="8">
        <f t="shared" si="61"/>
        <v>530.34767236299353</v>
      </c>
      <c r="AH146" s="8">
        <f t="shared" si="61"/>
        <v>50.509302129808901</v>
      </c>
      <c r="AI146" s="8">
        <f t="shared" si="61"/>
        <v>16.836434043269637</v>
      </c>
      <c r="AJ146" s="8">
        <f t="shared" si="61"/>
        <v>16.836434043269637</v>
      </c>
      <c r="AK146" s="8">
        <f t="shared" si="61"/>
        <v>16.836434043269637</v>
      </c>
      <c r="AL146" s="8">
        <f t="shared" si="61"/>
        <v>16.836434043269637</v>
      </c>
      <c r="AM146" s="8">
        <f t="shared" si="61"/>
        <v>126.27325532452225</v>
      </c>
      <c r="AN146" s="8">
        <f t="shared" si="61"/>
        <v>0</v>
      </c>
      <c r="AO146" s="8">
        <f t="shared" si="61"/>
        <v>0</v>
      </c>
      <c r="AP146" s="8">
        <f t="shared" si="61"/>
        <v>0</v>
      </c>
      <c r="AQ146" s="8">
        <f t="shared" si="61"/>
        <v>227.29185958414007</v>
      </c>
      <c r="AR146" s="8">
        <f t="shared" si="61"/>
        <v>0</v>
      </c>
      <c r="AS146" s="8">
        <f t="shared" si="61"/>
        <v>16.836434043269637</v>
      </c>
      <c r="AT146" s="8">
        <f t="shared" si="61"/>
        <v>16.836434043269637</v>
      </c>
      <c r="AU146" s="8">
        <f t="shared" si="61"/>
        <v>16.836434043269637</v>
      </c>
      <c r="AV146" s="8">
        <f t="shared" si="61"/>
        <v>84.182170216348169</v>
      </c>
      <c r="AW146" s="8">
        <f t="shared" si="61"/>
        <v>0</v>
      </c>
      <c r="AX146" s="6"/>
      <c r="AY146" s="6"/>
      <c r="AZ146" s="8">
        <f t="shared" si="7"/>
        <v>58.892815076560652</v>
      </c>
      <c r="BA146" s="5"/>
      <c r="BB146" s="5"/>
      <c r="BC146" s="5"/>
      <c r="BD146" s="5"/>
      <c r="BE146" s="5"/>
      <c r="BF146" s="5"/>
      <c r="BG146" s="5"/>
      <c r="BH146" s="5"/>
      <c r="BI146" s="8">
        <f t="shared" ref="BI146:BJ146" si="75">BI61/$D61*100000</f>
        <v>243.98451960289418</v>
      </c>
      <c r="BJ146" s="8">
        <f t="shared" si="75"/>
        <v>715.12704021537945</v>
      </c>
      <c r="BK146" s="5"/>
      <c r="BL146" s="5"/>
      <c r="BM146" s="5"/>
      <c r="BN146" s="5"/>
      <c r="BO146" s="5"/>
      <c r="BP146" s="5"/>
      <c r="BQ146" s="8">
        <f t="shared" si="9"/>
        <v>243.98451960289418</v>
      </c>
      <c r="BR146" s="5"/>
      <c r="CB146" s="10">
        <v>269.24694993689525</v>
      </c>
    </row>
    <row r="147" spans="3:80" x14ac:dyDescent="0.35">
      <c r="C147" s="1" t="s">
        <v>58</v>
      </c>
      <c r="D147" s="18"/>
      <c r="E147" s="18"/>
      <c r="F147" s="18"/>
      <c r="G147" s="18">
        <v>59</v>
      </c>
      <c r="H147" s="1" t="s">
        <v>58</v>
      </c>
      <c r="I147" s="8">
        <f t="shared" si="10"/>
        <v>1521.2527964205815</v>
      </c>
      <c r="J147" s="8">
        <f t="shared" si="68"/>
        <v>721.36237045153632</v>
      </c>
      <c r="K147" s="8">
        <f t="shared" si="68"/>
        <v>557.91444094416295</v>
      </c>
      <c r="L147" s="8">
        <f t="shared" si="68"/>
        <v>173.49221567821758</v>
      </c>
      <c r="M147" s="8">
        <f t="shared" si="68"/>
        <v>73.049353969775837</v>
      </c>
      <c r="N147" s="8">
        <f t="shared" si="68"/>
        <v>21.914806190932751</v>
      </c>
      <c r="O147" s="8">
        <f t="shared" si="68"/>
        <v>19.175455417066154</v>
      </c>
      <c r="P147" s="8">
        <f t="shared" si="68"/>
        <v>23.741040040177143</v>
      </c>
      <c r="Q147" s="8">
        <f t="shared" si="68"/>
        <v>94.051043236086372</v>
      </c>
      <c r="R147" s="8">
        <f t="shared" si="68"/>
        <v>89.485458612975393</v>
      </c>
      <c r="S147" s="8">
        <f t="shared" si="68"/>
        <v>144.27247409030727</v>
      </c>
      <c r="T147" s="8">
        <f t="shared" si="68"/>
        <v>7.3049353969775828</v>
      </c>
      <c r="U147" s="8">
        <f t="shared" si="68"/>
        <v>115.05273250239692</v>
      </c>
      <c r="V147" s="8">
        <f t="shared" si="68"/>
        <v>35.611560060265717</v>
      </c>
      <c r="W147" s="8">
        <f t="shared" si="68"/>
        <v>514.08482856229739</v>
      </c>
      <c r="X147" s="8">
        <f t="shared" si="68"/>
        <v>18.262338492443959</v>
      </c>
      <c r="Y147" s="8">
        <f t="shared" si="68"/>
        <v>31.959092361776925</v>
      </c>
      <c r="Z147" s="8">
        <f t="shared" si="68"/>
        <v>36.524676984887918</v>
      </c>
      <c r="AA147" s="8">
        <f t="shared" si="68"/>
        <v>65.744418572798239</v>
      </c>
      <c r="AB147" s="8">
        <f t="shared" si="68"/>
        <v>197.23325571839473</v>
      </c>
      <c r="AC147" s="8">
        <f t="shared" si="68"/>
        <v>19.175455417066154</v>
      </c>
      <c r="AD147" s="6"/>
      <c r="AE147" s="6"/>
      <c r="AF147" s="8">
        <f t="shared" si="11"/>
        <v>2156.6630802336304</v>
      </c>
      <c r="AG147" s="8">
        <f t="shared" si="61"/>
        <v>1436.1743006455579</v>
      </c>
      <c r="AH147" s="8">
        <f t="shared" si="61"/>
        <v>303.56593913310792</v>
      </c>
      <c r="AI147" s="8">
        <f t="shared" si="61"/>
        <v>58.599754073163233</v>
      </c>
      <c r="AJ147" s="8">
        <f t="shared" si="61"/>
        <v>42.268675069166925</v>
      </c>
      <c r="AK147" s="8">
        <f t="shared" si="61"/>
        <v>47.071933599754075</v>
      </c>
      <c r="AL147" s="8">
        <f t="shared" si="61"/>
        <v>52.83584383645865</v>
      </c>
      <c r="AM147" s="8">
        <f t="shared" si="61"/>
        <v>159.46818321549338</v>
      </c>
      <c r="AN147" s="8">
        <f t="shared" si="61"/>
        <v>161.38948662772825</v>
      </c>
      <c r="AO147" s="8">
        <f t="shared" si="61"/>
        <v>27.858899477405473</v>
      </c>
      <c r="AP147" s="8">
        <f t="shared" si="61"/>
        <v>14.409775591761452</v>
      </c>
      <c r="AQ147" s="8">
        <f t="shared" si="61"/>
        <v>650.36120504150017</v>
      </c>
      <c r="AR147" s="8">
        <f t="shared" si="61"/>
        <v>6.7245619428220103</v>
      </c>
      <c r="AS147" s="8">
        <f t="shared" si="61"/>
        <v>159.46818321549338</v>
      </c>
      <c r="AT147" s="8">
        <f t="shared" si="61"/>
        <v>80.694743313864123</v>
      </c>
      <c r="AU147" s="8">
        <f t="shared" si="61"/>
        <v>141.21580079926221</v>
      </c>
      <c r="AV147" s="8">
        <f t="shared" si="61"/>
        <v>384.260682446972</v>
      </c>
      <c r="AW147" s="8">
        <f t="shared" si="61"/>
        <v>1.92130341223486</v>
      </c>
      <c r="AX147" s="6"/>
      <c r="AY147" s="6"/>
      <c r="AZ147" s="8">
        <f t="shared" si="7"/>
        <v>30.936406349697403</v>
      </c>
      <c r="BA147" s="5"/>
      <c r="BB147" s="5"/>
      <c r="BC147" s="5"/>
      <c r="BD147" s="5"/>
      <c r="BE147" s="5"/>
      <c r="BF147" s="5"/>
      <c r="BG147" s="5"/>
      <c r="BH147" s="5"/>
      <c r="BI147" s="8">
        <f t="shared" ref="BI147:BJ147" si="76">BI62/$D62*100000</f>
        <v>153.71526905005899</v>
      </c>
      <c r="BJ147" s="8">
        <f t="shared" si="76"/>
        <v>506.58365397629495</v>
      </c>
      <c r="BK147" s="5"/>
      <c r="BL147" s="5"/>
      <c r="BM147" s="5"/>
      <c r="BN147" s="5"/>
      <c r="BO147" s="5"/>
      <c r="BP147" s="5"/>
      <c r="BQ147" s="8">
        <f t="shared" si="9"/>
        <v>229.12275952744642</v>
      </c>
      <c r="BR147" s="5"/>
      <c r="CB147" s="10">
        <v>107.23808787726553</v>
      </c>
    </row>
    <row r="148" spans="3:80" x14ac:dyDescent="0.35">
      <c r="C148" s="1" t="s">
        <v>59</v>
      </c>
      <c r="D148" s="18"/>
      <c r="E148" s="18"/>
      <c r="F148" s="18"/>
      <c r="G148" s="18">
        <v>60</v>
      </c>
      <c r="H148" s="1" t="s">
        <v>59</v>
      </c>
      <c r="I148" s="8">
        <f t="shared" si="10"/>
        <v>1181.6080143847933</v>
      </c>
      <c r="J148" s="8">
        <f t="shared" si="68"/>
        <v>655.02183406113534</v>
      </c>
      <c r="K148" s="8">
        <f t="shared" si="68"/>
        <v>526.5861803236578</v>
      </c>
      <c r="L148" s="8">
        <f t="shared" si="68"/>
        <v>25.687130747495505</v>
      </c>
      <c r="M148" s="8">
        <f t="shared" si="68"/>
        <v>0</v>
      </c>
      <c r="N148" s="8">
        <f t="shared" si="68"/>
        <v>25.687130747495505</v>
      </c>
      <c r="O148" s="8">
        <f t="shared" si="68"/>
        <v>25.687130747495505</v>
      </c>
      <c r="P148" s="8">
        <f t="shared" si="68"/>
        <v>141.27921911122527</v>
      </c>
      <c r="Q148" s="8">
        <f t="shared" si="68"/>
        <v>89.904957616234256</v>
      </c>
      <c r="R148" s="8">
        <f t="shared" si="68"/>
        <v>89.904957616234256</v>
      </c>
      <c r="S148" s="8">
        <f t="shared" si="68"/>
        <v>25.687130747495505</v>
      </c>
      <c r="T148" s="8">
        <f t="shared" si="68"/>
        <v>25.687130747495505</v>
      </c>
      <c r="U148" s="8">
        <f t="shared" si="68"/>
        <v>0</v>
      </c>
      <c r="V148" s="8">
        <f t="shared" si="68"/>
        <v>0</v>
      </c>
      <c r="W148" s="8">
        <f t="shared" si="68"/>
        <v>154.12278448497304</v>
      </c>
      <c r="X148" s="8">
        <f t="shared" si="68"/>
        <v>25.687130747495505</v>
      </c>
      <c r="Y148" s="8">
        <f t="shared" si="68"/>
        <v>25.687130747495505</v>
      </c>
      <c r="Z148" s="8">
        <f t="shared" si="68"/>
        <v>25.687130747495505</v>
      </c>
      <c r="AA148" s="8">
        <f t="shared" si="68"/>
        <v>25.687130747495505</v>
      </c>
      <c r="AB148" s="8">
        <f t="shared" si="68"/>
        <v>321.08913434369384</v>
      </c>
      <c r="AC148" s="8">
        <f t="shared" si="68"/>
        <v>25.687130747495505</v>
      </c>
      <c r="AD148" s="6"/>
      <c r="AE148" s="6"/>
      <c r="AF148" s="8">
        <f t="shared" si="11"/>
        <v>705.60564484515874</v>
      </c>
      <c r="AG148" s="8">
        <f t="shared" si="61"/>
        <v>496.53730563177839</v>
      </c>
      <c r="AH148" s="8">
        <f t="shared" si="61"/>
        <v>0</v>
      </c>
      <c r="AI148" s="8">
        <f t="shared" si="61"/>
        <v>26.133542401672546</v>
      </c>
      <c r="AJ148" s="8">
        <f t="shared" si="61"/>
        <v>0</v>
      </c>
      <c r="AK148" s="8">
        <f t="shared" si="61"/>
        <v>26.133542401672546</v>
      </c>
      <c r="AL148" s="8">
        <f t="shared" si="61"/>
        <v>26.133542401672546</v>
      </c>
      <c r="AM148" s="8">
        <f t="shared" si="61"/>
        <v>65.333856004181371</v>
      </c>
      <c r="AN148" s="8">
        <f t="shared" si="61"/>
        <v>0</v>
      </c>
      <c r="AO148" s="8">
        <f t="shared" si="61"/>
        <v>0</v>
      </c>
      <c r="AP148" s="8">
        <f t="shared" si="61"/>
        <v>0</v>
      </c>
      <c r="AQ148" s="8">
        <f t="shared" si="61"/>
        <v>143.734483209199</v>
      </c>
      <c r="AR148" s="8">
        <f t="shared" si="61"/>
        <v>26.133542401672546</v>
      </c>
      <c r="AS148" s="8">
        <f t="shared" si="61"/>
        <v>26.133542401672546</v>
      </c>
      <c r="AT148" s="8">
        <f t="shared" si="61"/>
        <v>26.133542401672546</v>
      </c>
      <c r="AU148" s="8">
        <f t="shared" si="61"/>
        <v>26.133542401672546</v>
      </c>
      <c r="AV148" s="8">
        <f t="shared" si="61"/>
        <v>78.400627205017642</v>
      </c>
      <c r="AW148" s="8">
        <f t="shared" si="61"/>
        <v>0</v>
      </c>
      <c r="AX148" s="6"/>
      <c r="AY148" s="6"/>
      <c r="AZ148" s="8">
        <f t="shared" si="7"/>
        <v>26.2501640635254</v>
      </c>
      <c r="BA148" s="5"/>
      <c r="BB148" s="5"/>
      <c r="BC148" s="5"/>
      <c r="BD148" s="5"/>
      <c r="BE148" s="5"/>
      <c r="BF148" s="5"/>
      <c r="BG148" s="5"/>
      <c r="BH148" s="5"/>
      <c r="BI148" s="8">
        <f t="shared" ref="BI148:BJ148" si="77">BI63/$D63*100000</f>
        <v>787.50492190576199</v>
      </c>
      <c r="BJ148" s="8">
        <f t="shared" si="77"/>
        <v>315.00196876230473</v>
      </c>
      <c r="BK148" s="5"/>
      <c r="BL148" s="5"/>
      <c r="BM148" s="5"/>
      <c r="BN148" s="5"/>
      <c r="BO148" s="5"/>
      <c r="BP148" s="5"/>
      <c r="BQ148" s="8">
        <f t="shared" si="9"/>
        <v>118.12573828586429</v>
      </c>
      <c r="BR148" s="5"/>
      <c r="CB148" s="10">
        <v>118.21883620123472</v>
      </c>
    </row>
    <row r="149" spans="3:80" x14ac:dyDescent="0.35">
      <c r="C149" s="1" t="s">
        <v>60</v>
      </c>
      <c r="D149" s="18"/>
      <c r="E149" s="18"/>
      <c r="F149" s="18"/>
      <c r="G149" s="18">
        <v>61</v>
      </c>
      <c r="H149" s="1" t="s">
        <v>60</v>
      </c>
      <c r="I149" s="8">
        <f t="shared" si="10"/>
        <v>741.19827053736878</v>
      </c>
      <c r="J149" s="8">
        <f t="shared" si="68"/>
        <v>401.48239654107476</v>
      </c>
      <c r="K149" s="8">
        <f t="shared" si="68"/>
        <v>401.48239654107476</v>
      </c>
      <c r="L149" s="8">
        <f t="shared" si="68"/>
        <v>0</v>
      </c>
      <c r="M149" s="8">
        <f t="shared" si="68"/>
        <v>0</v>
      </c>
      <c r="N149" s="8">
        <f t="shared" si="68"/>
        <v>0</v>
      </c>
      <c r="O149" s="8">
        <f t="shared" si="68"/>
        <v>61.766522544780734</v>
      </c>
      <c r="P149" s="8">
        <f t="shared" si="68"/>
        <v>61.766522544780734</v>
      </c>
      <c r="Q149" s="8">
        <f t="shared" si="68"/>
        <v>0</v>
      </c>
      <c r="R149" s="8">
        <f t="shared" si="68"/>
        <v>61.766522544780734</v>
      </c>
      <c r="S149" s="8">
        <f t="shared" si="68"/>
        <v>0</v>
      </c>
      <c r="T149" s="8">
        <f t="shared" si="68"/>
        <v>61.766522544780734</v>
      </c>
      <c r="U149" s="8">
        <f t="shared" si="68"/>
        <v>0</v>
      </c>
      <c r="V149" s="8">
        <f t="shared" si="68"/>
        <v>0</v>
      </c>
      <c r="W149" s="8">
        <f t="shared" si="68"/>
        <v>61.766522544780734</v>
      </c>
      <c r="X149" s="8">
        <f t="shared" si="68"/>
        <v>0</v>
      </c>
      <c r="Y149" s="8">
        <f t="shared" si="68"/>
        <v>0</v>
      </c>
      <c r="Z149" s="8">
        <f t="shared" si="68"/>
        <v>61.766522544780734</v>
      </c>
      <c r="AA149" s="8">
        <f t="shared" si="68"/>
        <v>61.766522544780734</v>
      </c>
      <c r="AB149" s="8">
        <f t="shared" si="68"/>
        <v>61.766522544780734</v>
      </c>
      <c r="AC149" s="8">
        <f t="shared" si="68"/>
        <v>0</v>
      </c>
      <c r="AD149" s="6"/>
      <c r="AE149" s="6"/>
      <c r="AF149" s="8">
        <f t="shared" si="11"/>
        <v>1055.572803477181</v>
      </c>
      <c r="AG149" s="8">
        <f t="shared" si="61"/>
        <v>310.46258925799441</v>
      </c>
      <c r="AH149" s="8">
        <f t="shared" si="61"/>
        <v>558.83266066438989</v>
      </c>
      <c r="AI149" s="8">
        <f t="shared" si="61"/>
        <v>62.092517851598878</v>
      </c>
      <c r="AJ149" s="8">
        <f t="shared" si="61"/>
        <v>62.092517851598878</v>
      </c>
      <c r="AK149" s="8">
        <f t="shared" si="61"/>
        <v>0</v>
      </c>
      <c r="AL149" s="8">
        <f t="shared" si="61"/>
        <v>0</v>
      </c>
      <c r="AM149" s="8">
        <f t="shared" si="61"/>
        <v>403.60136603539274</v>
      </c>
      <c r="AN149" s="8">
        <f t="shared" si="61"/>
        <v>0</v>
      </c>
      <c r="AO149" s="8">
        <f t="shared" si="61"/>
        <v>0</v>
      </c>
      <c r="AP149" s="8">
        <f t="shared" si="61"/>
        <v>0</v>
      </c>
      <c r="AQ149" s="8">
        <f t="shared" si="61"/>
        <v>651.97143744178823</v>
      </c>
      <c r="AR149" s="8">
        <f t="shared" si="61"/>
        <v>0</v>
      </c>
      <c r="AS149" s="8">
        <f t="shared" si="61"/>
        <v>589.8789195901893</v>
      </c>
      <c r="AT149" s="8">
        <f t="shared" si="61"/>
        <v>527.78640173859048</v>
      </c>
      <c r="AU149" s="8">
        <f t="shared" si="61"/>
        <v>0</v>
      </c>
      <c r="AV149" s="8">
        <f t="shared" ref="AG149:AW164" si="78">AV64/$E64*100000</f>
        <v>683.01769636758775</v>
      </c>
      <c r="AW149" s="8">
        <f t="shared" si="78"/>
        <v>62.092517851598878</v>
      </c>
      <c r="AX149" s="6"/>
      <c r="AY149" s="6"/>
      <c r="AZ149" s="8">
        <f t="shared" si="7"/>
        <v>0</v>
      </c>
      <c r="BA149" s="5"/>
      <c r="BB149" s="5"/>
      <c r="BC149" s="5"/>
      <c r="BD149" s="5"/>
      <c r="BE149" s="5"/>
      <c r="BF149" s="5"/>
      <c r="BG149" s="5"/>
      <c r="BH149" s="5"/>
      <c r="BI149" s="8">
        <f t="shared" ref="BI149:BJ149" si="79">BI64/$D64*100000</f>
        <v>0</v>
      </c>
      <c r="BJ149" s="8">
        <f t="shared" si="79"/>
        <v>0</v>
      </c>
      <c r="BK149" s="5"/>
      <c r="BL149" s="5"/>
      <c r="BM149" s="5"/>
      <c r="BN149" s="5"/>
      <c r="BO149" s="5"/>
      <c r="BP149" s="5"/>
      <c r="BQ149" s="8">
        <f t="shared" si="9"/>
        <v>0</v>
      </c>
      <c r="BR149" s="5"/>
      <c r="CB149" s="10">
        <v>216.38330757341578</v>
      </c>
    </row>
    <row r="150" spans="3:80" x14ac:dyDescent="0.35">
      <c r="C150" s="1" t="s">
        <v>61</v>
      </c>
      <c r="D150" s="18"/>
      <c r="E150" s="18"/>
      <c r="F150" s="18"/>
      <c r="G150" s="18">
        <v>62</v>
      </c>
      <c r="H150" s="1" t="s">
        <v>61</v>
      </c>
      <c r="I150" s="8">
        <f t="shared" si="10"/>
        <v>739.70736138597806</v>
      </c>
      <c r="J150" s="8">
        <f t="shared" si="68"/>
        <v>340.65470590143724</v>
      </c>
      <c r="K150" s="8">
        <f t="shared" si="68"/>
        <v>298.47840898030688</v>
      </c>
      <c r="L150" s="8">
        <f t="shared" si="68"/>
        <v>32.443305323946404</v>
      </c>
      <c r="M150" s="8">
        <f t="shared" si="68"/>
        <v>6.4886610647892811</v>
      </c>
      <c r="N150" s="8">
        <f t="shared" si="68"/>
        <v>16.221652661973202</v>
      </c>
      <c r="O150" s="8">
        <f t="shared" si="68"/>
        <v>29.198974791551766</v>
      </c>
      <c r="P150" s="8">
        <f t="shared" si="68"/>
        <v>16.221652661973202</v>
      </c>
      <c r="Q150" s="8">
        <f t="shared" si="68"/>
        <v>58.397949583103532</v>
      </c>
      <c r="R150" s="8">
        <f t="shared" si="68"/>
        <v>35.687635856341046</v>
      </c>
      <c r="S150" s="8">
        <f t="shared" si="68"/>
        <v>22.710313726762482</v>
      </c>
      <c r="T150" s="8">
        <f t="shared" si="68"/>
        <v>6.4886610647892811</v>
      </c>
      <c r="U150" s="8">
        <f t="shared" si="68"/>
        <v>6.4886610647892811</v>
      </c>
      <c r="V150" s="8">
        <f t="shared" si="68"/>
        <v>0</v>
      </c>
      <c r="W150" s="8">
        <f t="shared" si="68"/>
        <v>94.085585439444571</v>
      </c>
      <c r="X150" s="8">
        <f t="shared" si="68"/>
        <v>6.4886610647892811</v>
      </c>
      <c r="Y150" s="8">
        <f t="shared" si="68"/>
        <v>25.954644259157124</v>
      </c>
      <c r="Z150" s="8">
        <f t="shared" si="68"/>
        <v>22.710313726762482</v>
      </c>
      <c r="AA150" s="8">
        <f t="shared" si="68"/>
        <v>6.4886610647892811</v>
      </c>
      <c r="AB150" s="8">
        <f t="shared" si="68"/>
        <v>152.4835350225481</v>
      </c>
      <c r="AC150" s="8">
        <f t="shared" si="68"/>
        <v>6.4886610647892811</v>
      </c>
      <c r="AD150" s="6"/>
      <c r="AE150" s="6"/>
      <c r="AF150" s="8">
        <f t="shared" si="11"/>
        <v>1042.0737267161651</v>
      </c>
      <c r="AG150" s="8">
        <f t="shared" si="78"/>
        <v>814.12009899700411</v>
      </c>
      <c r="AH150" s="8">
        <f t="shared" si="78"/>
        <v>39.077764751856193</v>
      </c>
      <c r="AI150" s="8">
        <f t="shared" si="78"/>
        <v>26.051843167904131</v>
      </c>
      <c r="AJ150" s="8">
        <f t="shared" si="78"/>
        <v>6.5129607919760328</v>
      </c>
      <c r="AK150" s="8">
        <f t="shared" si="78"/>
        <v>6.5129607919760328</v>
      </c>
      <c r="AL150" s="8">
        <f t="shared" si="78"/>
        <v>26.051843167904131</v>
      </c>
      <c r="AM150" s="8">
        <f t="shared" si="78"/>
        <v>172.59346098736484</v>
      </c>
      <c r="AN150" s="8">
        <f t="shared" si="78"/>
        <v>6.5129607919760328</v>
      </c>
      <c r="AO150" s="8">
        <f t="shared" si="78"/>
        <v>0</v>
      </c>
      <c r="AP150" s="8">
        <f t="shared" si="78"/>
        <v>6.5129607919760328</v>
      </c>
      <c r="AQ150" s="8">
        <f t="shared" si="78"/>
        <v>276.80083365898139</v>
      </c>
      <c r="AR150" s="8">
        <f t="shared" si="78"/>
        <v>0</v>
      </c>
      <c r="AS150" s="8">
        <f t="shared" si="78"/>
        <v>45.590725543832228</v>
      </c>
      <c r="AT150" s="8">
        <f t="shared" si="78"/>
        <v>22.795362771916114</v>
      </c>
      <c r="AU150" s="8">
        <f t="shared" si="78"/>
        <v>16.282401979940079</v>
      </c>
      <c r="AV150" s="8">
        <f t="shared" si="78"/>
        <v>140.02865702748471</v>
      </c>
      <c r="AW150" s="8">
        <f t="shared" si="78"/>
        <v>0</v>
      </c>
      <c r="AX150" s="6"/>
      <c r="AY150" s="6"/>
      <c r="AZ150" s="8">
        <f t="shared" si="7"/>
        <v>36.198499407660918</v>
      </c>
      <c r="BA150" s="5"/>
      <c r="BB150" s="5"/>
      <c r="BC150" s="5"/>
      <c r="BD150" s="5"/>
      <c r="BE150" s="5"/>
      <c r="BF150" s="5"/>
      <c r="BG150" s="5"/>
      <c r="BH150" s="5"/>
      <c r="BI150" s="8">
        <f t="shared" ref="BI150:BJ150" si="80">BI65/$D65*100000</f>
        <v>125.04936159010137</v>
      </c>
      <c r="BJ150" s="8">
        <f t="shared" si="80"/>
        <v>496.90667368698172</v>
      </c>
      <c r="BK150" s="5"/>
      <c r="BL150" s="5"/>
      <c r="BM150" s="5"/>
      <c r="BN150" s="5"/>
      <c r="BO150" s="5"/>
      <c r="BP150" s="5"/>
      <c r="BQ150" s="8">
        <f t="shared" si="9"/>
        <v>204.02790575227064</v>
      </c>
      <c r="BR150" s="5"/>
      <c r="CB150" s="10">
        <v>217.26249259332414</v>
      </c>
    </row>
    <row r="151" spans="3:80" x14ac:dyDescent="0.35">
      <c r="C151" s="1" t="s">
        <v>62</v>
      </c>
      <c r="D151" s="18"/>
      <c r="E151" s="18"/>
      <c r="F151" s="18"/>
      <c r="G151" s="18">
        <v>63</v>
      </c>
      <c r="H151" s="1" t="s">
        <v>62</v>
      </c>
      <c r="I151" s="8">
        <f t="shared" si="10"/>
        <v>1311.4754098360656</v>
      </c>
      <c r="J151" s="8">
        <f t="shared" si="68"/>
        <v>807.52884031572557</v>
      </c>
      <c r="K151" s="8">
        <f t="shared" si="68"/>
        <v>667.88099574984824</v>
      </c>
      <c r="L151" s="8">
        <f t="shared" si="68"/>
        <v>42.501517911353972</v>
      </c>
      <c r="M151" s="8">
        <f t="shared" si="68"/>
        <v>12.143290831815422</v>
      </c>
      <c r="N151" s="8">
        <f t="shared" si="68"/>
        <v>72.859744990892537</v>
      </c>
      <c r="O151" s="8">
        <f t="shared" si="68"/>
        <v>60.716454159077117</v>
      </c>
      <c r="P151" s="8">
        <f t="shared" si="68"/>
        <v>48.573163327261689</v>
      </c>
      <c r="Q151" s="8">
        <f t="shared" si="68"/>
        <v>12.143290831815422</v>
      </c>
      <c r="R151" s="8">
        <f t="shared" si="68"/>
        <v>72.859744990892537</v>
      </c>
      <c r="S151" s="8">
        <f t="shared" si="68"/>
        <v>12.143290831815422</v>
      </c>
      <c r="T151" s="8">
        <f t="shared" si="68"/>
        <v>12.143290831815422</v>
      </c>
      <c r="U151" s="8">
        <f t="shared" si="68"/>
        <v>12.143290831815422</v>
      </c>
      <c r="V151" s="8">
        <f t="shared" si="68"/>
        <v>0</v>
      </c>
      <c r="W151" s="8">
        <f t="shared" si="68"/>
        <v>170.00607164541589</v>
      </c>
      <c r="X151" s="8">
        <f t="shared" si="68"/>
        <v>12.143290831815422</v>
      </c>
      <c r="Y151" s="8">
        <f t="shared" si="68"/>
        <v>36.429872495446268</v>
      </c>
      <c r="Z151" s="8">
        <f t="shared" si="68"/>
        <v>42.501517911353972</v>
      </c>
      <c r="AA151" s="8">
        <f t="shared" si="68"/>
        <v>12.143290831815422</v>
      </c>
      <c r="AB151" s="8">
        <f t="shared" si="68"/>
        <v>230.72252580449299</v>
      </c>
      <c r="AC151" s="8">
        <f t="shared" si="68"/>
        <v>0</v>
      </c>
      <c r="AD151" s="6"/>
      <c r="AE151" s="6"/>
      <c r="AF151" s="8">
        <f t="shared" si="11"/>
        <v>804.82897384305841</v>
      </c>
      <c r="AG151" s="8">
        <f t="shared" si="78"/>
        <v>554.84421681604783</v>
      </c>
      <c r="AH151" s="8">
        <f t="shared" si="78"/>
        <v>12.194378391561489</v>
      </c>
      <c r="AI151" s="8">
        <f t="shared" si="78"/>
        <v>60.971891957807451</v>
      </c>
      <c r="AJ151" s="8">
        <f t="shared" si="78"/>
        <v>36.583135174684472</v>
      </c>
      <c r="AK151" s="8">
        <f t="shared" si="78"/>
        <v>30.485945978903725</v>
      </c>
      <c r="AL151" s="8">
        <f t="shared" si="78"/>
        <v>12.194378391561489</v>
      </c>
      <c r="AM151" s="8">
        <f t="shared" si="78"/>
        <v>115.84659471983414</v>
      </c>
      <c r="AN151" s="8">
        <f t="shared" si="78"/>
        <v>0</v>
      </c>
      <c r="AO151" s="8">
        <f t="shared" si="78"/>
        <v>0</v>
      </c>
      <c r="AP151" s="8">
        <f t="shared" si="78"/>
        <v>0</v>
      </c>
      <c r="AQ151" s="8">
        <f t="shared" si="78"/>
        <v>201.2072434607646</v>
      </c>
      <c r="AR151" s="8">
        <f t="shared" si="78"/>
        <v>12.194378391561489</v>
      </c>
      <c r="AS151" s="8">
        <f t="shared" si="78"/>
        <v>60.971891957807451</v>
      </c>
      <c r="AT151" s="8">
        <f t="shared" si="78"/>
        <v>12.194378391561489</v>
      </c>
      <c r="AU151" s="8">
        <f t="shared" si="78"/>
        <v>12.194378391561489</v>
      </c>
      <c r="AV151" s="8">
        <f t="shared" si="78"/>
        <v>176.81848667764163</v>
      </c>
      <c r="AW151" s="8">
        <f t="shared" si="78"/>
        <v>0</v>
      </c>
      <c r="AX151" s="6"/>
      <c r="AY151" s="6"/>
      <c r="AZ151" s="8">
        <f t="shared" si="7"/>
        <v>30.317729808391949</v>
      </c>
      <c r="BA151" s="5"/>
      <c r="BB151" s="5"/>
      <c r="BC151" s="5"/>
      <c r="BD151" s="5"/>
      <c r="BE151" s="5"/>
      <c r="BF151" s="5"/>
      <c r="BG151" s="5"/>
      <c r="BH151" s="5"/>
      <c r="BI151" s="8">
        <f t="shared" ref="BI151:BJ151" si="81">BI66/$D66*100000</f>
        <v>169.7792869269949</v>
      </c>
      <c r="BJ151" s="8">
        <f t="shared" si="81"/>
        <v>430.51176327916568</v>
      </c>
      <c r="BK151" s="5"/>
      <c r="BL151" s="5"/>
      <c r="BM151" s="5"/>
      <c r="BN151" s="5"/>
      <c r="BO151" s="5"/>
      <c r="BP151" s="5"/>
      <c r="BQ151" s="8">
        <f t="shared" si="9"/>
        <v>284.98666019888435</v>
      </c>
      <c r="BR151" s="5"/>
      <c r="CB151" s="10">
        <v>285.05579815623486</v>
      </c>
    </row>
    <row r="152" spans="3:80" x14ac:dyDescent="0.35">
      <c r="C152" s="1" t="s">
        <v>63</v>
      </c>
      <c r="D152" s="18"/>
      <c r="E152" s="18"/>
      <c r="F152" s="18"/>
      <c r="G152" s="18">
        <v>64</v>
      </c>
      <c r="H152" s="1" t="s">
        <v>63</v>
      </c>
      <c r="I152" s="8">
        <f t="shared" si="10"/>
        <v>1303.2739030852831</v>
      </c>
      <c r="J152" s="8">
        <f t="shared" si="68"/>
        <v>681.72632146225351</v>
      </c>
      <c r="K152" s="8">
        <f t="shared" si="68"/>
        <v>556.87789104953515</v>
      </c>
      <c r="L152" s="8">
        <f t="shared" si="68"/>
        <v>119.45928953159383</v>
      </c>
      <c r="M152" s="8">
        <f t="shared" si="68"/>
        <v>45.807697489558542</v>
      </c>
      <c r="N152" s="8">
        <f t="shared" si="68"/>
        <v>24.251133965060401</v>
      </c>
      <c r="O152" s="8">
        <f t="shared" si="68"/>
        <v>26.945704405622667</v>
      </c>
      <c r="P152" s="8">
        <f t="shared" si="68"/>
        <v>20.658373377644047</v>
      </c>
      <c r="Q152" s="8">
        <f t="shared" si="68"/>
        <v>77.244352629451654</v>
      </c>
      <c r="R152" s="8">
        <f t="shared" si="68"/>
        <v>64.669690573494407</v>
      </c>
      <c r="S152" s="8">
        <f t="shared" si="68"/>
        <v>98.800916153949785</v>
      </c>
      <c r="T152" s="8">
        <f t="shared" si="68"/>
        <v>7.1855211748327124</v>
      </c>
      <c r="U152" s="8">
        <f t="shared" si="68"/>
        <v>82.633493510576187</v>
      </c>
      <c r="V152" s="8">
        <f t="shared" si="68"/>
        <v>29.640274846184937</v>
      </c>
      <c r="W152" s="8">
        <f t="shared" si="68"/>
        <v>388.01814344096641</v>
      </c>
      <c r="X152" s="8">
        <f t="shared" si="68"/>
        <v>6.287331027978623</v>
      </c>
      <c r="Y152" s="8">
        <f t="shared" si="68"/>
        <v>17.96380293708178</v>
      </c>
      <c r="Z152" s="8">
        <f t="shared" si="68"/>
        <v>57.484169398661699</v>
      </c>
      <c r="AA152" s="8">
        <f t="shared" si="68"/>
        <v>70.058831454618954</v>
      </c>
      <c r="AB152" s="8">
        <f t="shared" si="68"/>
        <v>167.06336731486056</v>
      </c>
      <c r="AC152" s="8">
        <f t="shared" si="68"/>
        <v>8.9819014685408902</v>
      </c>
      <c r="AD152" s="6"/>
      <c r="AE152" s="6"/>
      <c r="AF152" s="8">
        <f t="shared" si="11"/>
        <v>1466.3362247005371</v>
      </c>
      <c r="AG152" s="8">
        <f t="shared" si="78"/>
        <v>1060.7938117231797</v>
      </c>
      <c r="AH152" s="8">
        <f t="shared" si="78"/>
        <v>196.19991738950847</v>
      </c>
      <c r="AI152" s="8">
        <f t="shared" si="78"/>
        <v>43.182756937403781</v>
      </c>
      <c r="AJ152" s="8">
        <f t="shared" si="78"/>
        <v>21.59137846870189</v>
      </c>
      <c r="AK152" s="8">
        <f t="shared" si="78"/>
        <v>22.530134054297623</v>
      </c>
      <c r="AL152" s="8">
        <f t="shared" si="78"/>
        <v>34.733956667042172</v>
      </c>
      <c r="AM152" s="8">
        <f t="shared" si="78"/>
        <v>140.81333783936014</v>
      </c>
      <c r="AN152" s="8">
        <f t="shared" si="78"/>
        <v>72.284180090871544</v>
      </c>
      <c r="AO152" s="8">
        <f t="shared" si="78"/>
        <v>6.5712890991701398</v>
      </c>
      <c r="AP152" s="8">
        <f t="shared" si="78"/>
        <v>4.6937779279786715</v>
      </c>
      <c r="AQ152" s="8">
        <f t="shared" si="78"/>
        <v>413.9912132477188</v>
      </c>
      <c r="AR152" s="8">
        <f t="shared" si="78"/>
        <v>1.8775111711914685</v>
      </c>
      <c r="AS152" s="8">
        <f t="shared" si="78"/>
        <v>154.89467162329618</v>
      </c>
      <c r="AT152" s="8">
        <f t="shared" si="78"/>
        <v>229.05636288535919</v>
      </c>
      <c r="AU152" s="8">
        <f t="shared" si="78"/>
        <v>110.77315910029664</v>
      </c>
      <c r="AV152" s="8">
        <f t="shared" si="78"/>
        <v>429.01130261725058</v>
      </c>
      <c r="AW152" s="8">
        <f t="shared" si="78"/>
        <v>0</v>
      </c>
      <c r="AX152" s="6"/>
      <c r="AY152" s="6"/>
      <c r="AZ152" s="8">
        <f t="shared" si="7"/>
        <v>27.309539504661455</v>
      </c>
      <c r="BA152" s="5"/>
      <c r="BB152" s="5"/>
      <c r="BC152" s="5"/>
      <c r="BD152" s="5"/>
      <c r="BE152" s="5"/>
      <c r="BF152" s="5"/>
      <c r="BG152" s="5"/>
      <c r="BH152" s="5"/>
      <c r="BI152" s="8">
        <f t="shared" ref="BI152:BJ152" si="82">BI67/$D67*100000</f>
        <v>207.17581693191451</v>
      </c>
      <c r="BJ152" s="8">
        <f t="shared" si="82"/>
        <v>360.67426311328751</v>
      </c>
      <c r="BK152" s="5"/>
      <c r="BL152" s="5"/>
      <c r="BM152" s="5"/>
      <c r="BN152" s="5"/>
      <c r="BO152" s="5"/>
      <c r="BP152" s="5"/>
      <c r="BQ152" s="8">
        <f t="shared" si="9"/>
        <v>121.48036538280439</v>
      </c>
      <c r="BR152" s="5"/>
      <c r="CB152" s="10">
        <v>140.19834772953951</v>
      </c>
    </row>
    <row r="153" spans="3:80" x14ac:dyDescent="0.35">
      <c r="C153" s="1" t="s">
        <v>64</v>
      </c>
      <c r="D153" s="18"/>
      <c r="E153" s="18"/>
      <c r="F153" s="18"/>
      <c r="G153" s="18">
        <v>65</v>
      </c>
      <c r="H153" s="1" t="s">
        <v>64</v>
      </c>
      <c r="I153" s="8">
        <f t="shared" si="10"/>
        <v>1019.1742960787701</v>
      </c>
      <c r="J153" s="8">
        <f t="shared" si="68"/>
        <v>466.40179651062357</v>
      </c>
      <c r="K153" s="8">
        <f t="shared" si="68"/>
        <v>423.21644498186214</v>
      </c>
      <c r="L153" s="8">
        <f t="shared" si="68"/>
        <v>17.274140611504578</v>
      </c>
      <c r="M153" s="8">
        <f t="shared" si="68"/>
        <v>17.274140611504578</v>
      </c>
      <c r="N153" s="8">
        <f t="shared" si="68"/>
        <v>51.822421834513726</v>
      </c>
      <c r="O153" s="8">
        <f t="shared" si="68"/>
        <v>43.185351528761444</v>
      </c>
      <c r="P153" s="8">
        <f t="shared" si="68"/>
        <v>17.274140611504578</v>
      </c>
      <c r="Q153" s="8">
        <f t="shared" si="68"/>
        <v>51.822421834513726</v>
      </c>
      <c r="R153" s="8">
        <f t="shared" si="68"/>
        <v>51.822421834513726</v>
      </c>
      <c r="S153" s="8">
        <f t="shared" si="68"/>
        <v>0</v>
      </c>
      <c r="T153" s="8">
        <f t="shared" ref="T153:AC154" si="83">T68/$F68*100000</f>
        <v>0</v>
      </c>
      <c r="U153" s="8">
        <f t="shared" si="83"/>
        <v>0</v>
      </c>
      <c r="V153" s="8">
        <f t="shared" si="83"/>
        <v>0</v>
      </c>
      <c r="W153" s="8">
        <f t="shared" si="83"/>
        <v>146.8301951977889</v>
      </c>
      <c r="X153" s="8">
        <f t="shared" si="83"/>
        <v>60.459492140266022</v>
      </c>
      <c r="Y153" s="8">
        <f t="shared" si="83"/>
        <v>60.459492140266022</v>
      </c>
      <c r="Z153" s="8">
        <f t="shared" si="83"/>
        <v>0</v>
      </c>
      <c r="AA153" s="8">
        <f t="shared" si="83"/>
        <v>0</v>
      </c>
      <c r="AB153" s="8">
        <f t="shared" si="83"/>
        <v>181.37847642079808</v>
      </c>
      <c r="AC153" s="8">
        <f t="shared" si="83"/>
        <v>0</v>
      </c>
      <c r="AD153" s="6"/>
      <c r="AE153" s="6"/>
      <c r="AF153" s="8">
        <f t="shared" si="11"/>
        <v>677.37733391228824</v>
      </c>
      <c r="AG153" s="8">
        <f t="shared" si="78"/>
        <v>460.26921406860617</v>
      </c>
      <c r="AH153" s="8">
        <f t="shared" si="78"/>
        <v>0</v>
      </c>
      <c r="AI153" s="8">
        <f t="shared" si="78"/>
        <v>17.368649587494573</v>
      </c>
      <c r="AJ153" s="8">
        <f t="shared" si="78"/>
        <v>17.368649587494573</v>
      </c>
      <c r="AK153" s="8">
        <f t="shared" si="78"/>
        <v>17.368649587494573</v>
      </c>
      <c r="AL153" s="8">
        <f t="shared" si="78"/>
        <v>17.368649587494573</v>
      </c>
      <c r="AM153" s="8">
        <f t="shared" si="78"/>
        <v>52.105948762483713</v>
      </c>
      <c r="AN153" s="8">
        <f t="shared" si="78"/>
        <v>17.368649587494573</v>
      </c>
      <c r="AO153" s="8">
        <f t="shared" si="78"/>
        <v>0</v>
      </c>
      <c r="AP153" s="8">
        <f t="shared" si="78"/>
        <v>0</v>
      </c>
      <c r="AQ153" s="8">
        <f t="shared" si="78"/>
        <v>138.94919669995659</v>
      </c>
      <c r="AR153" s="8">
        <f t="shared" si="78"/>
        <v>0</v>
      </c>
      <c r="AS153" s="8">
        <f t="shared" si="78"/>
        <v>60.790273556231007</v>
      </c>
      <c r="AT153" s="8">
        <f t="shared" si="78"/>
        <v>17.368649587494573</v>
      </c>
      <c r="AU153" s="8">
        <f t="shared" si="78"/>
        <v>17.368649587494573</v>
      </c>
      <c r="AV153" s="8">
        <f t="shared" si="78"/>
        <v>138.94919669995659</v>
      </c>
      <c r="AW153" s="8">
        <f t="shared" si="78"/>
        <v>0</v>
      </c>
      <c r="AX153" s="6"/>
      <c r="AY153" s="6"/>
      <c r="AZ153" s="8">
        <f t="shared" si="7"/>
        <v>87.966220971147081</v>
      </c>
      <c r="BA153" s="5"/>
      <c r="BB153" s="5"/>
      <c r="BC153" s="5"/>
      <c r="BD153" s="5"/>
      <c r="BE153" s="5"/>
      <c r="BF153" s="5"/>
      <c r="BG153" s="5"/>
      <c r="BH153" s="5"/>
      <c r="BI153" s="8">
        <f t="shared" ref="BI153:BJ153" si="84">BI68/$D68*100000</f>
        <v>158.33919774806475</v>
      </c>
      <c r="BJ153" s="8">
        <f t="shared" si="84"/>
        <v>307.88177339901478</v>
      </c>
      <c r="BK153" s="5"/>
      <c r="BL153" s="5"/>
      <c r="BM153" s="5"/>
      <c r="BN153" s="5"/>
      <c r="BO153" s="5"/>
      <c r="BP153" s="5"/>
      <c r="BQ153" s="8">
        <f t="shared" ref="BQ153:BQ169" si="85">BQ68/$D68*100000</f>
        <v>158.33919774806475</v>
      </c>
      <c r="BR153" s="5"/>
      <c r="CB153" s="10">
        <v>211.19324181626186</v>
      </c>
    </row>
    <row r="154" spans="3:80" x14ac:dyDescent="0.35">
      <c r="C154" s="1" t="s">
        <v>65</v>
      </c>
      <c r="D154" s="18"/>
      <c r="E154" s="18"/>
      <c r="F154" s="18"/>
      <c r="G154" s="18">
        <v>66</v>
      </c>
      <c r="H154" s="1" t="s">
        <v>65</v>
      </c>
      <c r="I154" s="8">
        <f t="shared" ref="I154:X169" si="86">I69/$F69*100000</f>
        <v>648.98707115952357</v>
      </c>
      <c r="J154" s="8">
        <f t="shared" si="86"/>
        <v>318.13091723506056</v>
      </c>
      <c r="K154" s="8">
        <f t="shared" si="86"/>
        <v>262.13987580168993</v>
      </c>
      <c r="L154" s="8">
        <f t="shared" si="86"/>
        <v>25.450473378804848</v>
      </c>
      <c r="M154" s="8">
        <f t="shared" si="86"/>
        <v>12.725236689402424</v>
      </c>
      <c r="N154" s="8">
        <f t="shared" si="86"/>
        <v>17.815331365163392</v>
      </c>
      <c r="O154" s="8">
        <f t="shared" si="86"/>
        <v>12.725236689402424</v>
      </c>
      <c r="P154" s="8">
        <f t="shared" si="86"/>
        <v>20.360378703043878</v>
      </c>
      <c r="Q154" s="8">
        <f t="shared" si="86"/>
        <v>30.540568054565814</v>
      </c>
      <c r="R154" s="8">
        <f t="shared" si="86"/>
        <v>45.810852081848722</v>
      </c>
      <c r="S154" s="8">
        <f t="shared" si="86"/>
        <v>12.725236689402424</v>
      </c>
      <c r="T154" s="8">
        <f t="shared" si="86"/>
        <v>17.815331365163392</v>
      </c>
      <c r="U154" s="8">
        <f t="shared" si="86"/>
        <v>5.0900946757609695</v>
      </c>
      <c r="V154" s="8">
        <f t="shared" si="86"/>
        <v>0</v>
      </c>
      <c r="W154" s="8">
        <f t="shared" si="86"/>
        <v>109.43703552886083</v>
      </c>
      <c r="X154" s="8">
        <f t="shared" si="86"/>
        <v>5.0900946757609695</v>
      </c>
      <c r="Y154" s="8">
        <f t="shared" si="83"/>
        <v>22.905426040924361</v>
      </c>
      <c r="Z154" s="8">
        <f t="shared" si="83"/>
        <v>12.725236689402424</v>
      </c>
      <c r="AA154" s="8">
        <f t="shared" si="83"/>
        <v>22.905426040924361</v>
      </c>
      <c r="AB154" s="8">
        <f t="shared" si="83"/>
        <v>104.34694085309988</v>
      </c>
      <c r="AC154" s="8">
        <f t="shared" si="83"/>
        <v>5.0900946757609695</v>
      </c>
      <c r="AD154" s="6"/>
      <c r="AE154" s="6"/>
      <c r="AF154" s="8">
        <f t="shared" ref="AF154:AU169" si="87">AF69/$E69*100000</f>
        <v>540.44269755895743</v>
      </c>
      <c r="AG154" s="8">
        <f t="shared" si="87"/>
        <v>328.40297889946214</v>
      </c>
      <c r="AH154" s="8">
        <f t="shared" si="87"/>
        <v>49.13115432354158</v>
      </c>
      <c r="AI154" s="8">
        <f t="shared" si="87"/>
        <v>51.717004551096402</v>
      </c>
      <c r="AJ154" s="8">
        <f t="shared" si="87"/>
        <v>23.272652047993379</v>
      </c>
      <c r="AK154" s="8">
        <f t="shared" si="87"/>
        <v>5.1717004551096402</v>
      </c>
      <c r="AL154" s="8">
        <f t="shared" si="87"/>
        <v>15.51510136532892</v>
      </c>
      <c r="AM154" s="8">
        <f t="shared" si="87"/>
        <v>38.787753413322299</v>
      </c>
      <c r="AN154" s="8">
        <f t="shared" si="87"/>
        <v>18.100951592883739</v>
      </c>
      <c r="AO154" s="8">
        <f t="shared" si="87"/>
        <v>5.1717004551096402</v>
      </c>
      <c r="AP154" s="8">
        <f t="shared" si="87"/>
        <v>5.1717004551096402</v>
      </c>
      <c r="AQ154" s="8">
        <f t="shared" si="87"/>
        <v>113.77741001241208</v>
      </c>
      <c r="AR154" s="8">
        <f t="shared" si="87"/>
        <v>0</v>
      </c>
      <c r="AS154" s="8">
        <f t="shared" si="87"/>
        <v>46.545304095986758</v>
      </c>
      <c r="AT154" s="8">
        <f t="shared" si="87"/>
        <v>25.858502275548201</v>
      </c>
      <c r="AU154" s="8">
        <f t="shared" si="87"/>
        <v>12.9292511377741</v>
      </c>
      <c r="AV154" s="8">
        <f t="shared" si="78"/>
        <v>157.73686388084403</v>
      </c>
      <c r="AW154" s="8">
        <f t="shared" si="78"/>
        <v>5.1717004551096402</v>
      </c>
      <c r="AX154" s="6"/>
      <c r="AY154" s="6"/>
      <c r="AZ154" s="8">
        <f t="shared" ref="AZ154:AZ169" si="88">AZ69/$D69*100000</f>
        <v>34.530386740331487</v>
      </c>
      <c r="BA154" s="5"/>
      <c r="BB154" s="5"/>
      <c r="BC154" s="5"/>
      <c r="BD154" s="5"/>
      <c r="BE154" s="5"/>
      <c r="BF154" s="5"/>
      <c r="BG154" s="5"/>
      <c r="BH154" s="5"/>
      <c r="BI154" s="8">
        <f t="shared" ref="BI154:BJ154" si="89">BI69/$D69*100000</f>
        <v>58.436039099022523</v>
      </c>
      <c r="BJ154" s="8">
        <f t="shared" si="89"/>
        <v>162.02719932001702</v>
      </c>
      <c r="BK154" s="5"/>
      <c r="BL154" s="5"/>
      <c r="BM154" s="5"/>
      <c r="BN154" s="5"/>
      <c r="BO154" s="5"/>
      <c r="BP154" s="5"/>
      <c r="BQ154" s="8">
        <f t="shared" si="85"/>
        <v>98.278793030174242</v>
      </c>
      <c r="BR154" s="5"/>
      <c r="CB154" s="10">
        <v>130.2394811684342</v>
      </c>
    </row>
    <row r="155" spans="3:80" x14ac:dyDescent="0.35">
      <c r="C155" s="1" t="s">
        <v>66</v>
      </c>
      <c r="D155" s="18"/>
      <c r="E155" s="18"/>
      <c r="F155" s="18"/>
      <c r="G155" s="18">
        <v>67</v>
      </c>
      <c r="H155" s="1" t="s">
        <v>66</v>
      </c>
      <c r="I155" s="8">
        <f t="shared" si="86"/>
        <v>1018.2915330944749</v>
      </c>
      <c r="J155" s="8">
        <f t="shared" ref="J155:AC167" si="90">J70/$F70*100000</f>
        <v>575.14614369224967</v>
      </c>
      <c r="K155" s="8">
        <f t="shared" si="90"/>
        <v>485.5742032811616</v>
      </c>
      <c r="L155" s="8">
        <f t="shared" si="90"/>
        <v>47.143126532151612</v>
      </c>
      <c r="M155" s="8">
        <f t="shared" si="90"/>
        <v>9.4286253064303214</v>
      </c>
      <c r="N155" s="8">
        <f t="shared" si="90"/>
        <v>47.143126532151612</v>
      </c>
      <c r="O155" s="8">
        <f t="shared" si="90"/>
        <v>37.714501225721285</v>
      </c>
      <c r="P155" s="8">
        <f t="shared" si="90"/>
        <v>37.714501225721285</v>
      </c>
      <c r="Q155" s="8">
        <f t="shared" si="90"/>
        <v>23.571563266075806</v>
      </c>
      <c r="R155" s="8">
        <f t="shared" si="90"/>
        <v>117.85781633037902</v>
      </c>
      <c r="S155" s="8">
        <f t="shared" si="90"/>
        <v>9.4286253064303214</v>
      </c>
      <c r="T155" s="8">
        <f t="shared" si="90"/>
        <v>0</v>
      </c>
      <c r="U155" s="8">
        <f t="shared" si="90"/>
        <v>9.4286253064303214</v>
      </c>
      <c r="V155" s="8">
        <f t="shared" si="90"/>
        <v>0</v>
      </c>
      <c r="W155" s="8">
        <f t="shared" si="90"/>
        <v>198.00113143503677</v>
      </c>
      <c r="X155" s="8">
        <f t="shared" si="90"/>
        <v>9.4286253064303214</v>
      </c>
      <c r="Y155" s="8">
        <f t="shared" si="90"/>
        <v>9.4286253064303214</v>
      </c>
      <c r="Z155" s="8">
        <f t="shared" si="90"/>
        <v>23.571563266075806</v>
      </c>
      <c r="AA155" s="8">
        <f t="shared" si="90"/>
        <v>9.4286253064303214</v>
      </c>
      <c r="AB155" s="8">
        <f t="shared" si="90"/>
        <v>132.0007542900245</v>
      </c>
      <c r="AC155" s="8">
        <f t="shared" si="90"/>
        <v>0</v>
      </c>
      <c r="AD155" s="6"/>
      <c r="AE155" s="6"/>
      <c r="AF155" s="8">
        <f t="shared" si="87"/>
        <v>701.53962050944017</v>
      </c>
      <c r="AG155" s="8">
        <f t="shared" si="78"/>
        <v>484.95691887565329</v>
      </c>
      <c r="AH155" s="8">
        <f t="shared" si="78"/>
        <v>61.208154809548468</v>
      </c>
      <c r="AI155" s="8">
        <f t="shared" si="78"/>
        <v>9.4166392014689961</v>
      </c>
      <c r="AJ155" s="8">
        <f t="shared" si="78"/>
        <v>9.4166392014689961</v>
      </c>
      <c r="AK155" s="8">
        <f t="shared" si="78"/>
        <v>9.4166392014689961</v>
      </c>
      <c r="AL155" s="8">
        <f t="shared" si="78"/>
        <v>9.4166392014689961</v>
      </c>
      <c r="AM155" s="8">
        <f t="shared" si="78"/>
        <v>84.749752813220965</v>
      </c>
      <c r="AN155" s="8">
        <f t="shared" si="78"/>
        <v>9.4166392014689961</v>
      </c>
      <c r="AO155" s="8">
        <f t="shared" si="78"/>
        <v>0</v>
      </c>
      <c r="AP155" s="8">
        <f t="shared" si="78"/>
        <v>0</v>
      </c>
      <c r="AQ155" s="8">
        <f t="shared" si="78"/>
        <v>197.74942323084892</v>
      </c>
      <c r="AR155" s="8">
        <f t="shared" si="78"/>
        <v>0</v>
      </c>
      <c r="AS155" s="8">
        <f t="shared" si="78"/>
        <v>51.791515608079472</v>
      </c>
      <c r="AT155" s="8">
        <f t="shared" si="78"/>
        <v>9.4166392014689961</v>
      </c>
      <c r="AU155" s="8">
        <f t="shared" si="78"/>
        <v>28.249917604406985</v>
      </c>
      <c r="AV155" s="8">
        <f t="shared" si="78"/>
        <v>127.12462921983143</v>
      </c>
      <c r="AW155" s="8">
        <f t="shared" si="78"/>
        <v>0</v>
      </c>
      <c r="AX155" s="6"/>
      <c r="AY155" s="6"/>
      <c r="AZ155" s="8">
        <f t="shared" si="88"/>
        <v>32.739348019269443</v>
      </c>
      <c r="BA155" s="5"/>
      <c r="BB155" s="5"/>
      <c r="BC155" s="5"/>
      <c r="BD155" s="5"/>
      <c r="BE155" s="5"/>
      <c r="BF155" s="5"/>
      <c r="BG155" s="5"/>
      <c r="BH155" s="5"/>
      <c r="BI155" s="8">
        <f t="shared" ref="BI155:BJ155" si="91">BI70/$D70*100000</f>
        <v>257.23773443711707</v>
      </c>
      <c r="BJ155" s="8">
        <f t="shared" si="91"/>
        <v>701.55745755577379</v>
      </c>
      <c r="BK155" s="5"/>
      <c r="BL155" s="5"/>
      <c r="BM155" s="5"/>
      <c r="BN155" s="5"/>
      <c r="BO155" s="5"/>
      <c r="BP155" s="5"/>
      <c r="BQ155" s="8">
        <f t="shared" si="85"/>
        <v>308.68528132454048</v>
      </c>
      <c r="BR155" s="5"/>
      <c r="CB155" s="10">
        <v>229.15400084179021</v>
      </c>
    </row>
    <row r="156" spans="3:80" x14ac:dyDescent="0.35">
      <c r="C156" s="1" t="s">
        <v>67</v>
      </c>
      <c r="D156" s="18"/>
      <c r="E156" s="18"/>
      <c r="F156" s="18"/>
      <c r="G156" s="18">
        <v>68</v>
      </c>
      <c r="H156" s="1" t="s">
        <v>67</v>
      </c>
      <c r="I156" s="8">
        <f t="shared" si="86"/>
        <v>528.5920230658337</v>
      </c>
      <c r="J156" s="8">
        <f t="shared" si="90"/>
        <v>352.39468204388919</v>
      </c>
      <c r="K156" s="8">
        <f t="shared" si="90"/>
        <v>240.26910139356082</v>
      </c>
      <c r="L156" s="8">
        <f t="shared" si="90"/>
        <v>32.035880185808104</v>
      </c>
      <c r="M156" s="8">
        <f t="shared" si="90"/>
        <v>0</v>
      </c>
      <c r="N156" s="8">
        <f t="shared" si="90"/>
        <v>32.035880185808104</v>
      </c>
      <c r="O156" s="8">
        <f t="shared" si="90"/>
        <v>0</v>
      </c>
      <c r="P156" s="8">
        <f t="shared" si="90"/>
        <v>0</v>
      </c>
      <c r="Q156" s="8">
        <f t="shared" si="90"/>
        <v>32.035880185808104</v>
      </c>
      <c r="R156" s="8">
        <f t="shared" si="90"/>
        <v>32.035880185808104</v>
      </c>
      <c r="S156" s="8">
        <f t="shared" si="90"/>
        <v>0</v>
      </c>
      <c r="T156" s="8">
        <f t="shared" si="90"/>
        <v>32.035880185808104</v>
      </c>
      <c r="U156" s="8">
        <f t="shared" si="90"/>
        <v>0</v>
      </c>
      <c r="V156" s="8">
        <f t="shared" si="90"/>
        <v>0</v>
      </c>
      <c r="W156" s="8">
        <f t="shared" si="90"/>
        <v>160.17940092904053</v>
      </c>
      <c r="X156" s="8">
        <f t="shared" si="90"/>
        <v>32.035880185808104</v>
      </c>
      <c r="Y156" s="8">
        <f t="shared" si="90"/>
        <v>0</v>
      </c>
      <c r="Z156" s="8">
        <f t="shared" si="90"/>
        <v>32.035880185808104</v>
      </c>
      <c r="AA156" s="8">
        <f t="shared" si="90"/>
        <v>32.035880185808104</v>
      </c>
      <c r="AB156" s="8">
        <f t="shared" si="90"/>
        <v>32.035880185808104</v>
      </c>
      <c r="AC156" s="8">
        <f t="shared" si="90"/>
        <v>0</v>
      </c>
      <c r="AD156" s="6"/>
      <c r="AE156" s="6"/>
      <c r="AF156" s="8">
        <f t="shared" si="87"/>
        <v>258.14778960955147</v>
      </c>
      <c r="AG156" s="8">
        <f t="shared" si="78"/>
        <v>225.87931590835751</v>
      </c>
      <c r="AH156" s="8">
        <f t="shared" si="78"/>
        <v>0</v>
      </c>
      <c r="AI156" s="8">
        <f t="shared" si="78"/>
        <v>0</v>
      </c>
      <c r="AJ156" s="8">
        <f t="shared" si="78"/>
        <v>0</v>
      </c>
      <c r="AK156" s="8">
        <f t="shared" si="78"/>
        <v>0</v>
      </c>
      <c r="AL156" s="8">
        <f t="shared" si="78"/>
        <v>0</v>
      </c>
      <c r="AM156" s="8">
        <f t="shared" si="78"/>
        <v>0</v>
      </c>
      <c r="AN156" s="8">
        <f t="shared" si="78"/>
        <v>0</v>
      </c>
      <c r="AO156" s="8">
        <f t="shared" si="78"/>
        <v>0</v>
      </c>
      <c r="AP156" s="8">
        <f t="shared" si="78"/>
        <v>0</v>
      </c>
      <c r="AQ156" s="8">
        <f t="shared" si="78"/>
        <v>32.268473701193933</v>
      </c>
      <c r="AR156" s="8">
        <f t="shared" si="78"/>
        <v>0</v>
      </c>
      <c r="AS156" s="8">
        <f t="shared" si="78"/>
        <v>32.268473701193933</v>
      </c>
      <c r="AT156" s="8">
        <f t="shared" si="78"/>
        <v>0</v>
      </c>
      <c r="AU156" s="8">
        <f t="shared" si="78"/>
        <v>32.268473701193933</v>
      </c>
      <c r="AV156" s="8">
        <f t="shared" si="78"/>
        <v>32.268473701193933</v>
      </c>
      <c r="AW156" s="8">
        <f t="shared" si="78"/>
        <v>0</v>
      </c>
      <c r="AX156" s="6"/>
      <c r="AY156" s="6"/>
      <c r="AZ156" s="8">
        <f t="shared" si="88"/>
        <v>32.331070158422243</v>
      </c>
      <c r="BA156" s="5"/>
      <c r="BB156" s="5"/>
      <c r="BC156" s="5"/>
      <c r="BD156" s="5"/>
      <c r="BE156" s="5"/>
      <c r="BF156" s="5"/>
      <c r="BG156" s="5"/>
      <c r="BH156" s="5"/>
      <c r="BI156" s="8">
        <f t="shared" ref="BI156:BJ156" si="92">BI71/$D71*100000</f>
        <v>96.993210475266736</v>
      </c>
      <c r="BJ156" s="8">
        <f t="shared" si="92"/>
        <v>598.1247979308115</v>
      </c>
      <c r="BK156" s="5"/>
      <c r="BL156" s="5"/>
      <c r="BM156" s="5"/>
      <c r="BN156" s="5"/>
      <c r="BO156" s="5"/>
      <c r="BP156" s="5"/>
      <c r="BQ156" s="8">
        <f t="shared" si="85"/>
        <v>210.15195602974455</v>
      </c>
      <c r="BR156" s="5"/>
      <c r="CB156" s="10">
        <v>194.0805434255216</v>
      </c>
    </row>
    <row r="157" spans="3:80" x14ac:dyDescent="0.35">
      <c r="C157" s="1" t="s">
        <v>68</v>
      </c>
      <c r="D157" s="18"/>
      <c r="E157" s="18"/>
      <c r="F157" s="18"/>
      <c r="G157" s="18">
        <v>69</v>
      </c>
      <c r="H157" s="1" t="s">
        <v>68</v>
      </c>
      <c r="I157" s="8">
        <f t="shared" si="86"/>
        <v>1533.2311179254716</v>
      </c>
      <c r="J157" s="8">
        <f t="shared" si="90"/>
        <v>919.93867075528294</v>
      </c>
      <c r="K157" s="8">
        <f t="shared" si="90"/>
        <v>749.95000333311111</v>
      </c>
      <c r="L157" s="8">
        <f t="shared" si="90"/>
        <v>109.99266715552297</v>
      </c>
      <c r="M157" s="8">
        <f t="shared" si="90"/>
        <v>39.997333511099256</v>
      </c>
      <c r="N157" s="8">
        <f t="shared" si="90"/>
        <v>49.996666888874074</v>
      </c>
      <c r="O157" s="8">
        <f t="shared" si="90"/>
        <v>29.998000133324442</v>
      </c>
      <c r="P157" s="8">
        <f t="shared" si="90"/>
        <v>49.996666888874074</v>
      </c>
      <c r="Q157" s="8">
        <f t="shared" si="90"/>
        <v>86.660889274048401</v>
      </c>
      <c r="R157" s="8">
        <f t="shared" si="90"/>
        <v>133.32444503699753</v>
      </c>
      <c r="S157" s="8">
        <f t="shared" si="90"/>
        <v>83.327778148123457</v>
      </c>
      <c r="T157" s="8">
        <f t="shared" si="90"/>
        <v>0</v>
      </c>
      <c r="U157" s="8">
        <f t="shared" si="90"/>
        <v>6.6662222518498764</v>
      </c>
      <c r="V157" s="8">
        <f t="shared" si="90"/>
        <v>6.6662222518498764</v>
      </c>
      <c r="W157" s="8">
        <f t="shared" si="90"/>
        <v>279.98133457769484</v>
      </c>
      <c r="X157" s="8">
        <f t="shared" si="90"/>
        <v>6.6662222518498764</v>
      </c>
      <c r="Y157" s="8">
        <f t="shared" si="90"/>
        <v>56.662889140723948</v>
      </c>
      <c r="Z157" s="8">
        <f t="shared" si="90"/>
        <v>23.331777881474569</v>
      </c>
      <c r="AA157" s="8">
        <f t="shared" si="90"/>
        <v>19.998666755549628</v>
      </c>
      <c r="AB157" s="8">
        <f t="shared" si="90"/>
        <v>266.64889007399506</v>
      </c>
      <c r="AC157" s="8">
        <f t="shared" si="90"/>
        <v>6.6662222518498764</v>
      </c>
      <c r="AD157" s="6"/>
      <c r="AE157" s="6"/>
      <c r="AF157" s="8">
        <f t="shared" si="87"/>
        <v>802.2731071368878</v>
      </c>
      <c r="AG157" s="8">
        <f t="shared" si="78"/>
        <v>528.16312886511787</v>
      </c>
      <c r="AH157" s="8">
        <f t="shared" si="78"/>
        <v>76.88450610061841</v>
      </c>
      <c r="AI157" s="8">
        <f t="shared" si="78"/>
        <v>33.428046130703663</v>
      </c>
      <c r="AJ157" s="8">
        <f t="shared" si="78"/>
        <v>16.714023065351832</v>
      </c>
      <c r="AK157" s="8">
        <f t="shared" si="78"/>
        <v>30.085241517633293</v>
      </c>
      <c r="AL157" s="8">
        <f t="shared" si="78"/>
        <v>23.399632291492562</v>
      </c>
      <c r="AM157" s="8">
        <f t="shared" si="78"/>
        <v>100.28413839211098</v>
      </c>
      <c r="AN157" s="8">
        <f t="shared" si="78"/>
        <v>16.714023065351832</v>
      </c>
      <c r="AO157" s="8">
        <f t="shared" si="78"/>
        <v>0</v>
      </c>
      <c r="AP157" s="8">
        <f t="shared" si="78"/>
        <v>0</v>
      </c>
      <c r="AQ157" s="8">
        <f t="shared" si="78"/>
        <v>193.88266755808124</v>
      </c>
      <c r="AR157" s="8">
        <f t="shared" si="78"/>
        <v>6.6856092261407323</v>
      </c>
      <c r="AS157" s="8">
        <f t="shared" si="78"/>
        <v>93.598529165970248</v>
      </c>
      <c r="AT157" s="8">
        <f t="shared" si="78"/>
        <v>43.456459969914754</v>
      </c>
      <c r="AU157" s="8">
        <f t="shared" si="78"/>
        <v>30.085241517633293</v>
      </c>
      <c r="AV157" s="8">
        <f t="shared" si="78"/>
        <v>213.93949523650343</v>
      </c>
      <c r="AW157" s="8">
        <f t="shared" si="78"/>
        <v>0</v>
      </c>
      <c r="AX157" s="6"/>
      <c r="AY157" s="6"/>
      <c r="AZ157" s="8">
        <f t="shared" si="88"/>
        <v>23.528620886692885</v>
      </c>
      <c r="BA157" s="5"/>
      <c r="BB157" s="5"/>
      <c r="BC157" s="5"/>
      <c r="BD157" s="5"/>
      <c r="BE157" s="5"/>
      <c r="BF157" s="5"/>
      <c r="BG157" s="5"/>
      <c r="BH157" s="5"/>
      <c r="BI157" s="8">
        <f t="shared" ref="BI157:BJ157" si="93">BI72/$D72*100000</f>
        <v>131.08803065443178</v>
      </c>
      <c r="BJ157" s="8">
        <f t="shared" si="93"/>
        <v>403.34778662902085</v>
      </c>
      <c r="BK157" s="5"/>
      <c r="BL157" s="5"/>
      <c r="BM157" s="5"/>
      <c r="BN157" s="5"/>
      <c r="BO157" s="5"/>
      <c r="BP157" s="5"/>
      <c r="BQ157" s="8">
        <f t="shared" si="85"/>
        <v>211.75758798023594</v>
      </c>
      <c r="BR157" s="5"/>
      <c r="CB157" s="10">
        <v>208.47343644922663</v>
      </c>
    </row>
    <row r="158" spans="3:80" x14ac:dyDescent="0.35">
      <c r="C158" s="1" t="s">
        <v>69</v>
      </c>
      <c r="D158" s="18"/>
      <c r="E158" s="18"/>
      <c r="F158" s="18"/>
      <c r="G158" s="18">
        <v>70</v>
      </c>
      <c r="H158" s="1" t="s">
        <v>69</v>
      </c>
      <c r="I158" s="8">
        <f t="shared" si="86"/>
        <v>1347.9265881304482</v>
      </c>
      <c r="J158" s="8">
        <f t="shared" si="90"/>
        <v>807.64196396245859</v>
      </c>
      <c r="K158" s="8">
        <f t="shared" si="90"/>
        <v>704.59798925000689</v>
      </c>
      <c r="L158" s="8">
        <f t="shared" si="90"/>
        <v>86.334140975297302</v>
      </c>
      <c r="M158" s="8">
        <f t="shared" si="90"/>
        <v>47.344528921937226</v>
      </c>
      <c r="N158" s="8">
        <f t="shared" si="90"/>
        <v>30.63469518478291</v>
      </c>
      <c r="O158" s="8">
        <f t="shared" si="90"/>
        <v>25.064750605731472</v>
      </c>
      <c r="P158" s="8">
        <f t="shared" si="90"/>
        <v>41.774584342885788</v>
      </c>
      <c r="Q158" s="8">
        <f t="shared" si="90"/>
        <v>30.63469518478291</v>
      </c>
      <c r="R158" s="8">
        <f t="shared" si="90"/>
        <v>64.054362659091538</v>
      </c>
      <c r="S158" s="8">
        <f t="shared" si="90"/>
        <v>58.484418080040108</v>
      </c>
      <c r="T158" s="8">
        <f t="shared" si="90"/>
        <v>5.5699445790514384</v>
      </c>
      <c r="U158" s="8">
        <f t="shared" si="90"/>
        <v>30.63469518478291</v>
      </c>
      <c r="V158" s="8">
        <f t="shared" si="90"/>
        <v>5.5699445790514384</v>
      </c>
      <c r="W158" s="8">
        <f t="shared" si="90"/>
        <v>228.36772774110898</v>
      </c>
      <c r="X158" s="8">
        <f t="shared" si="90"/>
        <v>5.5699445790514384</v>
      </c>
      <c r="Y158" s="8">
        <f t="shared" si="90"/>
        <v>16.709833737154316</v>
      </c>
      <c r="Z158" s="8">
        <f t="shared" si="90"/>
        <v>13.924861447628595</v>
      </c>
      <c r="AA158" s="8">
        <f t="shared" si="90"/>
        <v>5.5699445790514384</v>
      </c>
      <c r="AB158" s="8">
        <f t="shared" si="90"/>
        <v>175.45325424012032</v>
      </c>
      <c r="AC158" s="8">
        <f t="shared" si="90"/>
        <v>5.5699445790514384</v>
      </c>
      <c r="AD158" s="6"/>
      <c r="AE158" s="6"/>
      <c r="AF158" s="8">
        <f t="shared" si="87"/>
        <v>997.86372835619522</v>
      </c>
      <c r="AG158" s="8">
        <f t="shared" si="78"/>
        <v>607.15088823926237</v>
      </c>
      <c r="AH158" s="8">
        <f t="shared" si="78"/>
        <v>59.028558578817183</v>
      </c>
      <c r="AI158" s="8">
        <f t="shared" si="78"/>
        <v>36.541488644029684</v>
      </c>
      <c r="AJ158" s="8">
        <f t="shared" si="78"/>
        <v>19.67618619293906</v>
      </c>
      <c r="AK158" s="8">
        <f t="shared" si="78"/>
        <v>14.054418709242187</v>
      </c>
      <c r="AL158" s="8">
        <f t="shared" si="78"/>
        <v>16.865302451090621</v>
      </c>
      <c r="AM158" s="8">
        <f t="shared" si="78"/>
        <v>185.51832696199685</v>
      </c>
      <c r="AN158" s="8">
        <f t="shared" si="78"/>
        <v>5.6217674836968747</v>
      </c>
      <c r="AO158" s="8">
        <f t="shared" si="78"/>
        <v>5.6217674836968747</v>
      </c>
      <c r="AP158" s="8">
        <f t="shared" si="78"/>
        <v>5.6217674836968747</v>
      </c>
      <c r="AQ158" s="8">
        <f t="shared" si="78"/>
        <v>362.60400269844837</v>
      </c>
      <c r="AR158" s="8">
        <f t="shared" si="78"/>
        <v>14.054418709242187</v>
      </c>
      <c r="AS158" s="8">
        <f t="shared" si="78"/>
        <v>30.919721160332809</v>
      </c>
      <c r="AT158" s="8">
        <f t="shared" si="78"/>
        <v>28.108837418484374</v>
      </c>
      <c r="AU158" s="8">
        <f t="shared" si="78"/>
        <v>22.487069934787499</v>
      </c>
      <c r="AV158" s="8">
        <f t="shared" si="78"/>
        <v>148.97683831796715</v>
      </c>
      <c r="AW158" s="8">
        <f t="shared" si="78"/>
        <v>0</v>
      </c>
      <c r="AX158" s="6"/>
      <c r="AY158" s="6"/>
      <c r="AZ158" s="8">
        <f t="shared" si="88"/>
        <v>5.6444557333559109</v>
      </c>
      <c r="BA158" s="5"/>
      <c r="BB158" s="5"/>
      <c r="BC158" s="5"/>
      <c r="BD158" s="5"/>
      <c r="BE158" s="5"/>
      <c r="BF158" s="5"/>
      <c r="BG158" s="5"/>
      <c r="BH158" s="5"/>
      <c r="BI158" s="8">
        <f t="shared" ref="BI158:BJ158" si="94">BI73/$D73*100000</f>
        <v>191.91149493410097</v>
      </c>
      <c r="BJ158" s="8">
        <f t="shared" si="94"/>
        <v>437.44531933508313</v>
      </c>
      <c r="BK158" s="5"/>
      <c r="BL158" s="5"/>
      <c r="BM158" s="5"/>
      <c r="BN158" s="5"/>
      <c r="BO158" s="5"/>
      <c r="BP158" s="5"/>
      <c r="BQ158" s="8">
        <f t="shared" si="85"/>
        <v>231.42268506759237</v>
      </c>
      <c r="BR158" s="5"/>
      <c r="CB158" s="10">
        <v>225.86747226065106</v>
      </c>
    </row>
    <row r="159" spans="3:80" x14ac:dyDescent="0.35">
      <c r="C159" s="1" t="s">
        <v>70</v>
      </c>
      <c r="D159" s="18"/>
      <c r="E159" s="18"/>
      <c r="F159" s="18"/>
      <c r="G159" s="18">
        <v>71</v>
      </c>
      <c r="H159" s="1" t="s">
        <v>70</v>
      </c>
      <c r="I159" s="8">
        <f t="shared" si="86"/>
        <v>1196.7739137975891</v>
      </c>
      <c r="J159" s="8">
        <f t="shared" si="90"/>
        <v>628.73991848061746</v>
      </c>
      <c r="K159" s="8">
        <f t="shared" si="90"/>
        <v>520.33648425982142</v>
      </c>
      <c r="L159" s="8">
        <f t="shared" si="90"/>
        <v>93.226953429884659</v>
      </c>
      <c r="M159" s="8">
        <f t="shared" si="90"/>
        <v>39.025236319486602</v>
      </c>
      <c r="N159" s="8">
        <f t="shared" si="90"/>
        <v>65.042060532477677</v>
      </c>
      <c r="O159" s="8">
        <f t="shared" si="90"/>
        <v>36.857167635070674</v>
      </c>
      <c r="P159" s="8">
        <f t="shared" si="90"/>
        <v>45.529442372734373</v>
      </c>
      <c r="Q159" s="8">
        <f t="shared" si="90"/>
        <v>62.873991848061742</v>
      </c>
      <c r="R159" s="8">
        <f t="shared" si="90"/>
        <v>125.74798369612348</v>
      </c>
      <c r="S159" s="8">
        <f t="shared" si="90"/>
        <v>32.521030266238839</v>
      </c>
      <c r="T159" s="8">
        <f t="shared" si="90"/>
        <v>4.336137368831845</v>
      </c>
      <c r="U159" s="8">
        <f t="shared" si="90"/>
        <v>17.34454947532738</v>
      </c>
      <c r="V159" s="8">
        <f t="shared" si="90"/>
        <v>4.336137368831845</v>
      </c>
      <c r="W159" s="8">
        <f t="shared" si="90"/>
        <v>255.83210476107882</v>
      </c>
      <c r="X159" s="8">
        <f t="shared" si="90"/>
        <v>4.336137368831845</v>
      </c>
      <c r="Y159" s="8">
        <f t="shared" si="90"/>
        <v>26.016824212991065</v>
      </c>
      <c r="Z159" s="8">
        <f t="shared" si="90"/>
        <v>26.016824212991065</v>
      </c>
      <c r="AA159" s="8">
        <f t="shared" si="90"/>
        <v>4.336137368831845</v>
      </c>
      <c r="AB159" s="8">
        <f t="shared" si="90"/>
        <v>229.81528054808777</v>
      </c>
      <c r="AC159" s="8">
        <f t="shared" si="90"/>
        <v>10.840343422079611</v>
      </c>
      <c r="AD159" s="6"/>
      <c r="AE159" s="6"/>
      <c r="AF159" s="8">
        <f t="shared" si="87"/>
        <v>921.03540093413073</v>
      </c>
      <c r="AG159" s="8">
        <f t="shared" si="78"/>
        <v>556.54982757868083</v>
      </c>
      <c r="AH159" s="8">
        <f t="shared" si="78"/>
        <v>67.658998646820038</v>
      </c>
      <c r="AI159" s="8">
        <f t="shared" si="78"/>
        <v>52.381160242699373</v>
      </c>
      <c r="AJ159" s="8">
        <f t="shared" si="78"/>
        <v>24.008031777903881</v>
      </c>
      <c r="AK159" s="8">
        <f t="shared" si="78"/>
        <v>26.190580121349686</v>
      </c>
      <c r="AL159" s="8">
        <f t="shared" si="78"/>
        <v>28.373128464795496</v>
      </c>
      <c r="AM159" s="8">
        <f t="shared" si="78"/>
        <v>139.68309398053165</v>
      </c>
      <c r="AN159" s="8">
        <f t="shared" si="78"/>
        <v>4.3650966868916141</v>
      </c>
      <c r="AO159" s="8">
        <f t="shared" si="78"/>
        <v>4.3650966868916141</v>
      </c>
      <c r="AP159" s="8">
        <f t="shared" si="78"/>
        <v>0</v>
      </c>
      <c r="AQ159" s="8">
        <f t="shared" si="78"/>
        <v>338.29499323410016</v>
      </c>
      <c r="AR159" s="8">
        <f t="shared" si="78"/>
        <v>4.3650966868916141</v>
      </c>
      <c r="AS159" s="8">
        <f t="shared" si="78"/>
        <v>76.389192020603247</v>
      </c>
      <c r="AT159" s="8">
        <f t="shared" si="78"/>
        <v>30.555676808241302</v>
      </c>
      <c r="AU159" s="8">
        <f t="shared" si="78"/>
        <v>39.285870182024532</v>
      </c>
      <c r="AV159" s="8">
        <f t="shared" si="78"/>
        <v>192.06425422323105</v>
      </c>
      <c r="AW159" s="8">
        <f t="shared" si="78"/>
        <v>4.3650966868916141</v>
      </c>
      <c r="AX159" s="6"/>
      <c r="AY159" s="6"/>
      <c r="AZ159" s="8">
        <f t="shared" si="88"/>
        <v>24.192306846422838</v>
      </c>
      <c r="BA159" s="5"/>
      <c r="BB159" s="5"/>
      <c r="BC159" s="5"/>
      <c r="BD159" s="5"/>
      <c r="BE159" s="5"/>
      <c r="BF159" s="5"/>
      <c r="BG159" s="5"/>
      <c r="BH159" s="5"/>
      <c r="BI159" s="8">
        <f t="shared" ref="BI159:BJ159" si="95">BI74/$D74*100000</f>
        <v>169.34614792495987</v>
      </c>
      <c r="BJ159" s="8">
        <f t="shared" si="95"/>
        <v>653.1922848534166</v>
      </c>
      <c r="BK159" s="5"/>
      <c r="BL159" s="5"/>
      <c r="BM159" s="5"/>
      <c r="BN159" s="5"/>
      <c r="BO159" s="5"/>
      <c r="BP159" s="5"/>
      <c r="BQ159" s="8">
        <f t="shared" si="85"/>
        <v>409.06991576678621</v>
      </c>
      <c r="BR159" s="5"/>
      <c r="CB159" s="10">
        <v>217.81219748305907</v>
      </c>
    </row>
    <row r="160" spans="3:80" x14ac:dyDescent="0.35">
      <c r="C160" s="1" t="s">
        <v>71</v>
      </c>
      <c r="D160" s="18"/>
      <c r="E160" s="18"/>
      <c r="F160" s="18"/>
      <c r="G160" s="18">
        <v>72</v>
      </c>
      <c r="H160" s="1" t="s">
        <v>71</v>
      </c>
      <c r="I160" s="8">
        <f t="shared" si="86"/>
        <v>559.36943808797355</v>
      </c>
      <c r="J160" s="8">
        <f t="shared" si="90"/>
        <v>432.24002034070685</v>
      </c>
      <c r="K160" s="8">
        <f t="shared" si="90"/>
        <v>228.83295194508008</v>
      </c>
      <c r="L160" s="8">
        <f t="shared" si="90"/>
        <v>0</v>
      </c>
      <c r="M160" s="8">
        <f t="shared" si="90"/>
        <v>0</v>
      </c>
      <c r="N160" s="8">
        <f t="shared" si="90"/>
        <v>0</v>
      </c>
      <c r="O160" s="8">
        <f t="shared" si="90"/>
        <v>50.851767098906684</v>
      </c>
      <c r="P160" s="8">
        <f t="shared" si="90"/>
        <v>50.851767098906684</v>
      </c>
      <c r="Q160" s="8">
        <f t="shared" si="90"/>
        <v>50.851767098906684</v>
      </c>
      <c r="R160" s="8">
        <f t="shared" si="90"/>
        <v>50.851767098906684</v>
      </c>
      <c r="S160" s="8">
        <f t="shared" si="90"/>
        <v>0</v>
      </c>
      <c r="T160" s="8">
        <f t="shared" si="90"/>
        <v>0</v>
      </c>
      <c r="U160" s="8">
        <f t="shared" si="90"/>
        <v>0</v>
      </c>
      <c r="V160" s="8">
        <f t="shared" si="90"/>
        <v>0</v>
      </c>
      <c r="W160" s="8">
        <f t="shared" si="90"/>
        <v>50.851767098906684</v>
      </c>
      <c r="X160" s="8">
        <f t="shared" si="90"/>
        <v>0</v>
      </c>
      <c r="Y160" s="8">
        <f t="shared" si="90"/>
        <v>50.851767098906684</v>
      </c>
      <c r="Z160" s="8">
        <f t="shared" si="90"/>
        <v>0</v>
      </c>
      <c r="AA160" s="8">
        <f t="shared" si="90"/>
        <v>0</v>
      </c>
      <c r="AB160" s="8">
        <f t="shared" si="90"/>
        <v>127.12941774726673</v>
      </c>
      <c r="AC160" s="8">
        <f t="shared" si="90"/>
        <v>0</v>
      </c>
      <c r="AD160" s="6"/>
      <c r="AE160" s="6"/>
      <c r="AF160" s="8">
        <f>AF75/$E75*100000</f>
        <v>532.58939893482113</v>
      </c>
      <c r="AG160" s="8">
        <f t="shared" si="78"/>
        <v>431.14379913771239</v>
      </c>
      <c r="AH160" s="8">
        <f t="shared" si="78"/>
        <v>0</v>
      </c>
      <c r="AI160" s="8">
        <f t="shared" si="78"/>
        <v>50.722799898554399</v>
      </c>
      <c r="AJ160" s="8">
        <f t="shared" si="78"/>
        <v>50.722799898554399</v>
      </c>
      <c r="AK160" s="8">
        <f t="shared" si="78"/>
        <v>50.722799898554399</v>
      </c>
      <c r="AL160" s="8">
        <f t="shared" si="78"/>
        <v>50.722799898554399</v>
      </c>
      <c r="AM160" s="8">
        <f t="shared" si="78"/>
        <v>50.722799898554399</v>
      </c>
      <c r="AN160" s="8">
        <f t="shared" si="78"/>
        <v>0</v>
      </c>
      <c r="AO160" s="8">
        <f t="shared" si="78"/>
        <v>0</v>
      </c>
      <c r="AP160" s="8">
        <f t="shared" si="78"/>
        <v>0</v>
      </c>
      <c r="AQ160" s="8">
        <f t="shared" si="78"/>
        <v>50.722799898554399</v>
      </c>
      <c r="AR160" s="8">
        <f t="shared" si="78"/>
        <v>0</v>
      </c>
      <c r="AS160" s="8">
        <f t="shared" si="78"/>
        <v>50.722799898554399</v>
      </c>
      <c r="AT160" s="8">
        <f t="shared" si="78"/>
        <v>50.722799898554399</v>
      </c>
      <c r="AU160" s="8">
        <f t="shared" si="78"/>
        <v>50.722799898554399</v>
      </c>
      <c r="AV160" s="8">
        <f t="shared" si="78"/>
        <v>152.1683996956632</v>
      </c>
      <c r="AW160" s="8">
        <f t="shared" si="78"/>
        <v>0</v>
      </c>
      <c r="AX160" s="6"/>
      <c r="AY160" s="6"/>
      <c r="AZ160" s="8">
        <f t="shared" si="88"/>
        <v>50.276520864756151</v>
      </c>
      <c r="BA160" s="5"/>
      <c r="BB160" s="5"/>
      <c r="BC160" s="5"/>
      <c r="BD160" s="5"/>
      <c r="BE160" s="5"/>
      <c r="BF160" s="5"/>
      <c r="BG160" s="5"/>
      <c r="BH160" s="5"/>
      <c r="BI160" s="8">
        <f t="shared" ref="BI160:BJ160" si="96">BI75/$D75*100000</f>
        <v>301.65912518853696</v>
      </c>
      <c r="BJ160" s="8">
        <f t="shared" si="96"/>
        <v>477.62694821518357</v>
      </c>
      <c r="BK160" s="5"/>
      <c r="BL160" s="5"/>
      <c r="BM160" s="5"/>
      <c r="BN160" s="5"/>
      <c r="BO160" s="5"/>
      <c r="BP160" s="5"/>
      <c r="BQ160" s="8">
        <f t="shared" si="85"/>
        <v>301.65912518853696</v>
      </c>
      <c r="BR160" s="5"/>
      <c r="CB160" s="10">
        <v>150.86748805632385</v>
      </c>
    </row>
    <row r="161" spans="3:80" x14ac:dyDescent="0.35">
      <c r="C161" s="1" t="s">
        <v>72</v>
      </c>
      <c r="D161" s="18"/>
      <c r="E161" s="18"/>
      <c r="F161" s="18"/>
      <c r="G161" s="18">
        <v>73</v>
      </c>
      <c r="H161" s="1" t="s">
        <v>72</v>
      </c>
      <c r="I161" s="8">
        <f t="shared" si="86"/>
        <v>581.06012684800066</v>
      </c>
      <c r="J161" s="8">
        <f t="shared" si="90"/>
        <v>257.50256103090595</v>
      </c>
      <c r="K161" s="8">
        <f t="shared" si="90"/>
        <v>212.15971876242028</v>
      </c>
      <c r="L161" s="8">
        <f t="shared" si="90"/>
        <v>55.419029439260186</v>
      </c>
      <c r="M161" s="8">
        <f t="shared" si="90"/>
        <v>26.310044279244735</v>
      </c>
      <c r="N161" s="8">
        <f t="shared" si="90"/>
        <v>20.712162517703298</v>
      </c>
      <c r="O161" s="8">
        <f t="shared" si="90"/>
        <v>21.271950693857445</v>
      </c>
      <c r="P161" s="8">
        <f t="shared" si="90"/>
        <v>25.750256103090592</v>
      </c>
      <c r="Q161" s="8">
        <f t="shared" si="90"/>
        <v>47.022206796948034</v>
      </c>
      <c r="R161" s="8">
        <f t="shared" si="90"/>
        <v>45.342842268485605</v>
      </c>
      <c r="S161" s="8">
        <f t="shared" si="90"/>
        <v>55.978817615414322</v>
      </c>
      <c r="T161" s="8">
        <f t="shared" si="90"/>
        <v>6.7174581138497196</v>
      </c>
      <c r="U161" s="8">
        <f t="shared" si="90"/>
        <v>26.869832455398878</v>
      </c>
      <c r="V161" s="8">
        <f t="shared" si="90"/>
        <v>11.195763523082865</v>
      </c>
      <c r="W161" s="8">
        <f t="shared" si="90"/>
        <v>169.61581737470541</v>
      </c>
      <c r="X161" s="8">
        <f t="shared" si="90"/>
        <v>3.3587290569248598</v>
      </c>
      <c r="Y161" s="8">
        <f t="shared" si="90"/>
        <v>11.195763523082865</v>
      </c>
      <c r="Z161" s="8">
        <f t="shared" si="90"/>
        <v>11.755551699237008</v>
      </c>
      <c r="AA161" s="8">
        <f t="shared" si="90"/>
        <v>10.076187170774579</v>
      </c>
      <c r="AB161" s="8">
        <f t="shared" si="90"/>
        <v>116.4359406400618</v>
      </c>
      <c r="AC161" s="8">
        <f t="shared" si="90"/>
        <v>4.4783054092331458</v>
      </c>
      <c r="AD161" s="6"/>
      <c r="AE161" s="6"/>
      <c r="AF161" s="8">
        <f t="shared" si="87"/>
        <v>914.79488085651224</v>
      </c>
      <c r="AG161" s="8">
        <f t="shared" si="78"/>
        <v>665.09469488491197</v>
      </c>
      <c r="AH161" s="8">
        <f t="shared" si="78"/>
        <v>112.39405122619593</v>
      </c>
      <c r="AI161" s="8">
        <f t="shared" si="78"/>
        <v>22.59468040114248</v>
      </c>
      <c r="AJ161" s="8">
        <f t="shared" si="78"/>
        <v>6.3728585746812119</v>
      </c>
      <c r="AK161" s="8">
        <f t="shared" si="78"/>
        <v>12.745717149362424</v>
      </c>
      <c r="AL161" s="8">
        <f t="shared" si="78"/>
        <v>11.587015590329477</v>
      </c>
      <c r="AM161" s="8">
        <f t="shared" si="78"/>
        <v>75.894952116658061</v>
      </c>
      <c r="AN161" s="8">
        <f t="shared" si="78"/>
        <v>60.252481069713284</v>
      </c>
      <c r="AO161" s="8">
        <f t="shared" si="78"/>
        <v>3.4761046770988431</v>
      </c>
      <c r="AP161" s="8">
        <f t="shared" si="78"/>
        <v>1.1587015590329477</v>
      </c>
      <c r="AQ161" s="8">
        <f t="shared" si="78"/>
        <v>218.99459465722711</v>
      </c>
      <c r="AR161" s="8">
        <f t="shared" si="78"/>
        <v>4.0554554566153174</v>
      </c>
      <c r="AS161" s="8">
        <f t="shared" si="78"/>
        <v>35.919748330021378</v>
      </c>
      <c r="AT161" s="8">
        <f t="shared" si="78"/>
        <v>50.403517817933221</v>
      </c>
      <c r="AU161" s="8">
        <f t="shared" si="78"/>
        <v>43.451308463735536</v>
      </c>
      <c r="AV161" s="8">
        <f t="shared" si="78"/>
        <v>147.15509799718436</v>
      </c>
      <c r="AW161" s="8">
        <f t="shared" si="78"/>
        <v>0</v>
      </c>
      <c r="AX161" s="6"/>
      <c r="AY161" s="6"/>
      <c r="AZ161" s="8">
        <f t="shared" si="88"/>
        <v>12.859706447973718</v>
      </c>
      <c r="BA161" s="5"/>
      <c r="BB161" s="5"/>
      <c r="BC161" s="5"/>
      <c r="BD161" s="5"/>
      <c r="BE161" s="5"/>
      <c r="BF161" s="5"/>
      <c r="BG161" s="5"/>
      <c r="BH161" s="5"/>
      <c r="BI161" s="8">
        <f t="shared" ref="BI161:BJ161" si="97">BI76/$D76*100000</f>
        <v>43.255376234093418</v>
      </c>
      <c r="BJ161" s="8">
        <f t="shared" si="97"/>
        <v>261.28585373837512</v>
      </c>
      <c r="BK161" s="5"/>
      <c r="BL161" s="5"/>
      <c r="BM161" s="5"/>
      <c r="BN161" s="5"/>
      <c r="BO161" s="5"/>
      <c r="BP161" s="5"/>
      <c r="BQ161" s="8">
        <f t="shared" si="85"/>
        <v>58.453211127153267</v>
      </c>
      <c r="BR161" s="5"/>
      <c r="CB161" s="10">
        <v>165.33560791507711</v>
      </c>
    </row>
    <row r="162" spans="3:80" x14ac:dyDescent="0.35">
      <c r="C162" s="1" t="s">
        <v>73</v>
      </c>
      <c r="D162" s="18"/>
      <c r="E162" s="18"/>
      <c r="F162" s="18"/>
      <c r="G162" s="18">
        <v>74</v>
      </c>
      <c r="H162" s="1" t="s">
        <v>73</v>
      </c>
      <c r="I162" s="8">
        <f t="shared" si="86"/>
        <v>535.44682466157064</v>
      </c>
      <c r="J162" s="8">
        <f t="shared" si="90"/>
        <v>229.76872125340265</v>
      </c>
      <c r="K162" s="8">
        <f t="shared" si="90"/>
        <v>188.54911051344942</v>
      </c>
      <c r="L162" s="8">
        <f t="shared" si="90"/>
        <v>48.565679980736974</v>
      </c>
      <c r="M162" s="8">
        <f t="shared" si="90"/>
        <v>24.078782511457828</v>
      </c>
      <c r="N162" s="8">
        <f t="shared" si="90"/>
        <v>24.895012427100468</v>
      </c>
      <c r="O162" s="8">
        <f t="shared" si="90"/>
        <v>23.26255259581519</v>
      </c>
      <c r="P162" s="8">
        <f t="shared" si="90"/>
        <v>20.813862848887275</v>
      </c>
      <c r="Q162" s="8">
        <f t="shared" si="90"/>
        <v>50.606254769843567</v>
      </c>
      <c r="R162" s="8">
        <f t="shared" si="90"/>
        <v>43.260185529059825</v>
      </c>
      <c r="S162" s="8">
        <f t="shared" si="90"/>
        <v>39.179035950846632</v>
      </c>
      <c r="T162" s="8">
        <f t="shared" si="90"/>
        <v>2.0405747891065955</v>
      </c>
      <c r="U162" s="8">
        <f t="shared" si="90"/>
        <v>10.202873945532978</v>
      </c>
      <c r="V162" s="8">
        <f t="shared" si="90"/>
        <v>4.897379493855829</v>
      </c>
      <c r="W162" s="8">
        <f t="shared" si="90"/>
        <v>139.57531557489114</v>
      </c>
      <c r="X162" s="8">
        <f t="shared" si="90"/>
        <v>6.1217243673197865</v>
      </c>
      <c r="Y162" s="8">
        <f t="shared" si="90"/>
        <v>20.405747891065957</v>
      </c>
      <c r="Z162" s="8">
        <f t="shared" si="90"/>
        <v>13.467793608103532</v>
      </c>
      <c r="AA162" s="8">
        <f t="shared" si="90"/>
        <v>16.732713270674083</v>
      </c>
      <c r="AB162" s="8">
        <f t="shared" si="90"/>
        <v>131.00490146064342</v>
      </c>
      <c r="AC162" s="8">
        <f t="shared" si="90"/>
        <v>3.264919662570553</v>
      </c>
      <c r="AD162" s="6"/>
      <c r="AE162" s="6"/>
      <c r="AF162" s="8">
        <f t="shared" si="87"/>
        <v>625.36106905959696</v>
      </c>
      <c r="AG162" s="8">
        <f t="shared" si="78"/>
        <v>352.95159460747311</v>
      </c>
      <c r="AH162" s="8">
        <f t="shared" si="78"/>
        <v>83.493925606068913</v>
      </c>
      <c r="AI162" s="8">
        <f t="shared" si="78"/>
        <v>33.313232943835573</v>
      </c>
      <c r="AJ162" s="8">
        <f t="shared" si="78"/>
        <v>21.0843246479972</v>
      </c>
      <c r="AK162" s="8">
        <f t="shared" si="78"/>
        <v>12.650594788798321</v>
      </c>
      <c r="AL162" s="8">
        <f t="shared" si="78"/>
        <v>26.144562563516526</v>
      </c>
      <c r="AM162" s="8">
        <f t="shared" si="78"/>
        <v>88.132477028628301</v>
      </c>
      <c r="AN162" s="8">
        <f t="shared" si="78"/>
        <v>19.397578676157426</v>
      </c>
      <c r="AO162" s="8">
        <f t="shared" si="78"/>
        <v>0.84337298591988796</v>
      </c>
      <c r="AP162" s="8">
        <f t="shared" si="78"/>
        <v>0.84337298591988796</v>
      </c>
      <c r="AQ162" s="8">
        <f t="shared" si="78"/>
        <v>199.4577111700535</v>
      </c>
      <c r="AR162" s="8">
        <f t="shared" si="78"/>
        <v>4.6385514225593836</v>
      </c>
      <c r="AS162" s="8">
        <f t="shared" si="78"/>
        <v>52.289125127033053</v>
      </c>
      <c r="AT162" s="8">
        <f t="shared" si="78"/>
        <v>21.927697633917088</v>
      </c>
      <c r="AU162" s="8">
        <f t="shared" si="78"/>
        <v>23.192757112796922</v>
      </c>
      <c r="AV162" s="8">
        <f t="shared" si="78"/>
        <v>163.19267277549832</v>
      </c>
      <c r="AW162" s="8">
        <f t="shared" si="78"/>
        <v>0.84337298591988796</v>
      </c>
      <c r="AX162" s="6"/>
      <c r="AY162" s="6"/>
      <c r="AZ162" s="8">
        <f t="shared" si="88"/>
        <v>22.861480992619622</v>
      </c>
      <c r="BA162" s="5"/>
      <c r="BB162" s="5"/>
      <c r="BC162" s="5"/>
      <c r="BD162" s="5"/>
      <c r="BE162" s="5"/>
      <c r="BF162" s="5"/>
      <c r="BG162" s="5"/>
      <c r="BH162" s="5"/>
      <c r="BI162" s="8">
        <f t="shared" ref="BI162:BJ162" si="98">BI77/$D77*100000</f>
        <v>56.075330736614177</v>
      </c>
      <c r="BJ162" s="8">
        <f t="shared" si="98"/>
        <v>336.02063572171107</v>
      </c>
      <c r="BK162" s="5"/>
      <c r="BL162" s="5"/>
      <c r="BM162" s="5"/>
      <c r="BN162" s="5"/>
      <c r="BO162" s="5"/>
      <c r="BP162" s="5"/>
      <c r="BQ162" s="8">
        <f t="shared" si="85"/>
        <v>58.232074226483945</v>
      </c>
      <c r="BR162" s="5"/>
      <c r="CB162" s="10">
        <v>91.027139892751904</v>
      </c>
    </row>
    <row r="163" spans="3:80" x14ac:dyDescent="0.35">
      <c r="C163" s="1" t="s">
        <v>74</v>
      </c>
      <c r="D163" s="18"/>
      <c r="E163" s="18"/>
      <c r="F163" s="18"/>
      <c r="G163" s="18">
        <v>75</v>
      </c>
      <c r="H163" s="1" t="s">
        <v>74</v>
      </c>
      <c r="I163" s="8">
        <f t="shared" si="86"/>
        <v>957.62941548468689</v>
      </c>
      <c r="J163" s="8">
        <f t="shared" si="90"/>
        <v>463.00478814707742</v>
      </c>
      <c r="K163" s="8">
        <f t="shared" si="90"/>
        <v>365.8867106333002</v>
      </c>
      <c r="L163" s="8">
        <f t="shared" si="90"/>
        <v>92.60095762941549</v>
      </c>
      <c r="M163" s="8">
        <f t="shared" si="90"/>
        <v>47.429758785798171</v>
      </c>
      <c r="N163" s="8">
        <f t="shared" si="90"/>
        <v>45.171198843617312</v>
      </c>
      <c r="O163" s="8">
        <f t="shared" si="90"/>
        <v>40.654078959255578</v>
      </c>
      <c r="P163" s="8">
        <f t="shared" si="90"/>
        <v>36.136959074893845</v>
      </c>
      <c r="Q163" s="8">
        <f t="shared" si="90"/>
        <v>38.395519017074719</v>
      </c>
      <c r="R163" s="8">
        <f t="shared" si="90"/>
        <v>117.44511699340501</v>
      </c>
      <c r="S163" s="8">
        <f t="shared" si="90"/>
        <v>29.361279248351252</v>
      </c>
      <c r="T163" s="8">
        <f t="shared" si="90"/>
        <v>11.292799710904328</v>
      </c>
      <c r="U163" s="8">
        <f t="shared" si="90"/>
        <v>20.327039479627789</v>
      </c>
      <c r="V163" s="8">
        <f t="shared" si="90"/>
        <v>4.5171198843617306</v>
      </c>
      <c r="W163" s="8">
        <f t="shared" si="90"/>
        <v>257.47583340861866</v>
      </c>
      <c r="X163" s="8">
        <f t="shared" si="90"/>
        <v>4.5171198843617306</v>
      </c>
      <c r="Y163" s="8">
        <f t="shared" si="90"/>
        <v>22.585599421808656</v>
      </c>
      <c r="Z163" s="8">
        <f t="shared" si="90"/>
        <v>22.585599421808656</v>
      </c>
      <c r="AA163" s="8">
        <f t="shared" si="90"/>
        <v>24.844159363989519</v>
      </c>
      <c r="AB163" s="8">
        <f t="shared" si="90"/>
        <v>187.46047520101183</v>
      </c>
      <c r="AC163" s="8">
        <f t="shared" si="90"/>
        <v>11.292799710904328</v>
      </c>
      <c r="AD163" s="6"/>
      <c r="AE163" s="6"/>
      <c r="AF163" s="8">
        <f t="shared" si="87"/>
        <v>356.84875102937139</v>
      </c>
      <c r="AG163" s="8">
        <f t="shared" si="78"/>
        <v>210.44926342757802</v>
      </c>
      <c r="AH163" s="8">
        <f t="shared" si="78"/>
        <v>41.174855888004394</v>
      </c>
      <c r="AI163" s="8">
        <f t="shared" si="78"/>
        <v>18.299935950224175</v>
      </c>
      <c r="AJ163" s="8">
        <f t="shared" si="78"/>
        <v>4.5749839875560436</v>
      </c>
      <c r="AK163" s="8">
        <f t="shared" si="78"/>
        <v>4.5749839875560436</v>
      </c>
      <c r="AL163" s="8">
        <f t="shared" si="78"/>
        <v>0</v>
      </c>
      <c r="AM163" s="8">
        <f t="shared" si="78"/>
        <v>45.749839875560433</v>
      </c>
      <c r="AN163" s="8">
        <f t="shared" si="78"/>
        <v>4.5749839875560436</v>
      </c>
      <c r="AO163" s="8">
        <f t="shared" si="78"/>
        <v>0</v>
      </c>
      <c r="AP163" s="8">
        <f t="shared" si="78"/>
        <v>0</v>
      </c>
      <c r="AQ163" s="8">
        <f t="shared" si="78"/>
        <v>121.23707567023516</v>
      </c>
      <c r="AR163" s="8">
        <f t="shared" si="78"/>
        <v>0</v>
      </c>
      <c r="AS163" s="8">
        <f t="shared" si="78"/>
        <v>11.437459968890108</v>
      </c>
      <c r="AT163" s="8">
        <f t="shared" si="78"/>
        <v>13.724951962668129</v>
      </c>
      <c r="AU163" s="8">
        <f t="shared" si="78"/>
        <v>22.874919937780216</v>
      </c>
      <c r="AV163" s="8">
        <f t="shared" si="78"/>
        <v>54.899807850672516</v>
      </c>
      <c r="AW163" s="8">
        <f t="shared" si="78"/>
        <v>0</v>
      </c>
      <c r="AX163" s="6"/>
      <c r="AY163" s="6"/>
      <c r="AZ163" s="8">
        <f t="shared" si="88"/>
        <v>30.087717268035274</v>
      </c>
      <c r="BA163" s="5"/>
      <c r="BB163" s="5"/>
      <c r="BC163" s="5"/>
      <c r="BD163" s="5"/>
      <c r="BE163" s="5"/>
      <c r="BF163" s="5"/>
      <c r="BG163" s="5"/>
      <c r="BH163" s="5"/>
      <c r="BI163" s="8">
        <f t="shared" ref="BI163:BJ163" si="99">BI78/$D78*100000</f>
        <v>101.83535075335016</v>
      </c>
      <c r="BJ163" s="8">
        <f t="shared" si="99"/>
        <v>455.94463860022682</v>
      </c>
      <c r="BK163" s="5"/>
      <c r="BL163" s="5"/>
      <c r="BM163" s="5"/>
      <c r="BN163" s="5"/>
      <c r="BO163" s="5"/>
      <c r="BP163" s="5"/>
      <c r="BQ163" s="8">
        <f t="shared" si="85"/>
        <v>212.92846066609576</v>
      </c>
      <c r="BR163" s="5"/>
      <c r="CB163" s="10">
        <v>90.31331774077762</v>
      </c>
    </row>
    <row r="164" spans="3:80" x14ac:dyDescent="0.35">
      <c r="C164" s="1" t="s">
        <v>75</v>
      </c>
      <c r="D164" s="18"/>
      <c r="E164" s="18"/>
      <c r="F164" s="18"/>
      <c r="G164" s="18">
        <v>76</v>
      </c>
      <c r="H164" s="1" t="s">
        <v>75</v>
      </c>
      <c r="I164" s="8">
        <f t="shared" si="86"/>
        <v>508.19687306186302</v>
      </c>
      <c r="J164" s="8">
        <f t="shared" si="90"/>
        <v>233.57925495314529</v>
      </c>
      <c r="K164" s="8">
        <f t="shared" si="90"/>
        <v>198.09495598404132</v>
      </c>
      <c r="L164" s="8">
        <f t="shared" si="90"/>
        <v>40.421244912631487</v>
      </c>
      <c r="M164" s="8">
        <f t="shared" si="90"/>
        <v>19.1306655311691</v>
      </c>
      <c r="N164" s="8">
        <f t="shared" si="90"/>
        <v>17.896429045287221</v>
      </c>
      <c r="O164" s="8">
        <f t="shared" si="90"/>
        <v>17.279310802346284</v>
      </c>
      <c r="P164" s="8">
        <f t="shared" si="90"/>
        <v>21.599138502932856</v>
      </c>
      <c r="Q164" s="8">
        <f t="shared" si="90"/>
        <v>34.250062483222102</v>
      </c>
      <c r="R164" s="8">
        <f t="shared" si="90"/>
        <v>45.666749977629465</v>
      </c>
      <c r="S164" s="8">
        <f t="shared" si="90"/>
        <v>32.707266875869756</v>
      </c>
      <c r="T164" s="8">
        <f t="shared" si="90"/>
        <v>3.3941503361751626</v>
      </c>
      <c r="U164" s="8">
        <f t="shared" si="90"/>
        <v>11.725246615877834</v>
      </c>
      <c r="V164" s="8">
        <f t="shared" si="90"/>
        <v>3.0855912147046936</v>
      </c>
      <c r="W164" s="8">
        <f t="shared" si="90"/>
        <v>122.8065303452468</v>
      </c>
      <c r="X164" s="8">
        <f t="shared" si="90"/>
        <v>2.7770320932342241</v>
      </c>
      <c r="Y164" s="8">
        <f t="shared" si="90"/>
        <v>12.650923980289242</v>
      </c>
      <c r="Z164" s="8">
        <f t="shared" si="90"/>
        <v>9.5653327655845501</v>
      </c>
      <c r="AA164" s="8">
        <f t="shared" si="90"/>
        <v>11.108128372936896</v>
      </c>
      <c r="AB164" s="8">
        <f t="shared" si="90"/>
        <v>99.973155356432073</v>
      </c>
      <c r="AC164" s="8">
        <f t="shared" si="90"/>
        <v>2.1599138502932855</v>
      </c>
      <c r="AD164" s="6"/>
      <c r="AE164" s="6"/>
      <c r="AF164" s="8">
        <f t="shared" si="87"/>
        <v>409.18170123918054</v>
      </c>
      <c r="AG164" s="8">
        <f t="shared" si="78"/>
        <v>245.31509576661776</v>
      </c>
      <c r="AH164" s="8">
        <f t="shared" si="78"/>
        <v>36.199329019579956</v>
      </c>
      <c r="AI164" s="8">
        <f t="shared" si="78"/>
        <v>20.362122573513727</v>
      </c>
      <c r="AJ164" s="8">
        <f t="shared" si="78"/>
        <v>9.6962488445303467</v>
      </c>
      <c r="AK164" s="8">
        <f t="shared" si="78"/>
        <v>9.3730405497126679</v>
      </c>
      <c r="AL164" s="8">
        <f t="shared" si="78"/>
        <v>12.281915203071772</v>
      </c>
      <c r="AM164" s="8">
        <f t="shared" si="78"/>
        <v>61.732784310176534</v>
      </c>
      <c r="AN164" s="8">
        <f t="shared" si="78"/>
        <v>11.635498613436415</v>
      </c>
      <c r="AO164" s="8">
        <f t="shared" si="78"/>
        <v>0.64641658963535642</v>
      </c>
      <c r="AP164" s="8">
        <f t="shared" si="78"/>
        <v>0.64641658963535642</v>
      </c>
      <c r="AQ164" s="8">
        <f t="shared" si="78"/>
        <v>129.28331792707129</v>
      </c>
      <c r="AR164" s="8">
        <f t="shared" si="78"/>
        <v>0.64641658963535642</v>
      </c>
      <c r="AS164" s="8">
        <f t="shared" si="78"/>
        <v>30.381579712861747</v>
      </c>
      <c r="AT164" s="8">
        <f t="shared" si="78"/>
        <v>12.928331792707128</v>
      </c>
      <c r="AU164" s="8">
        <f t="shared" si="78"/>
        <v>12.605123497889448</v>
      </c>
      <c r="AV164" s="8">
        <f t="shared" si="78"/>
        <v>94.700030381579708</v>
      </c>
      <c r="AW164" s="8">
        <f t="shared" si="78"/>
        <v>0.64641658963535642</v>
      </c>
      <c r="AX164" s="6"/>
      <c r="AY164" s="6"/>
      <c r="AZ164" s="8">
        <f t="shared" si="88"/>
        <v>22.610538535782023</v>
      </c>
      <c r="BA164" s="5"/>
      <c r="BB164" s="5"/>
      <c r="BC164" s="5"/>
      <c r="BD164" s="5"/>
      <c r="BE164" s="5"/>
      <c r="BF164" s="5"/>
      <c r="BG164" s="5"/>
      <c r="BH164" s="5"/>
      <c r="BI164" s="8">
        <f t="shared" ref="BI164:BJ164" si="100">BI79/$D79*100000</f>
        <v>88.417329796640132</v>
      </c>
      <c r="BJ164" s="8">
        <f t="shared" si="100"/>
        <v>40.159016205344187</v>
      </c>
      <c r="BK164" s="5"/>
      <c r="BL164" s="5"/>
      <c r="BM164" s="5"/>
      <c r="BN164" s="5"/>
      <c r="BO164" s="5"/>
      <c r="BP164" s="5"/>
      <c r="BQ164" s="8">
        <f t="shared" si="85"/>
        <v>104.27845384412902</v>
      </c>
      <c r="BR164" s="5"/>
      <c r="CB164" s="10">
        <v>64.484981076527802</v>
      </c>
    </row>
    <row r="165" spans="3:80" x14ac:dyDescent="0.35">
      <c r="C165" s="1" t="s">
        <v>76</v>
      </c>
      <c r="D165" s="18"/>
      <c r="E165" s="18"/>
      <c r="F165" s="18"/>
      <c r="G165" s="18">
        <v>77</v>
      </c>
      <c r="H165" s="1" t="s">
        <v>76</v>
      </c>
      <c r="I165" s="8">
        <f t="shared" si="86"/>
        <v>1764.0177325342745</v>
      </c>
      <c r="J165" s="8">
        <f t="shared" si="90"/>
        <v>823.00303751744514</v>
      </c>
      <c r="K165" s="8">
        <f t="shared" si="90"/>
        <v>643.42008045316481</v>
      </c>
      <c r="L165" s="8">
        <f t="shared" si="90"/>
        <v>153.92824891224038</v>
      </c>
      <c r="M165" s="8">
        <f t="shared" si="90"/>
        <v>67.728429521385763</v>
      </c>
      <c r="N165" s="8">
        <f t="shared" si="90"/>
        <v>36.942779738937688</v>
      </c>
      <c r="O165" s="8">
        <f t="shared" si="90"/>
        <v>22.576143173795256</v>
      </c>
      <c r="P165" s="8">
        <f t="shared" si="90"/>
        <v>29.75946145636647</v>
      </c>
      <c r="Q165" s="8">
        <f t="shared" si="90"/>
        <v>83.121254412609801</v>
      </c>
      <c r="R165" s="8">
        <f t="shared" si="90"/>
        <v>105.69739758640505</v>
      </c>
      <c r="S165" s="8">
        <f t="shared" si="90"/>
        <v>110.82833921681308</v>
      </c>
      <c r="T165" s="8">
        <f t="shared" si="90"/>
        <v>10.261883260816024</v>
      </c>
      <c r="U165" s="8">
        <f t="shared" si="90"/>
        <v>288.35891962893032</v>
      </c>
      <c r="V165" s="8">
        <f t="shared" si="90"/>
        <v>88.252196043017818</v>
      </c>
      <c r="W165" s="8">
        <f t="shared" si="90"/>
        <v>657.78671701830717</v>
      </c>
      <c r="X165" s="8">
        <f t="shared" si="90"/>
        <v>13.340448239060834</v>
      </c>
      <c r="Y165" s="8">
        <f t="shared" si="90"/>
        <v>17.445201543387242</v>
      </c>
      <c r="Z165" s="8">
        <f t="shared" si="90"/>
        <v>46.178474673672113</v>
      </c>
      <c r="AA165" s="8">
        <f t="shared" si="90"/>
        <v>53.361792956243335</v>
      </c>
      <c r="AB165" s="8">
        <f t="shared" si="90"/>
        <v>205.23766521632049</v>
      </c>
      <c r="AC165" s="8">
        <f t="shared" si="90"/>
        <v>12.31425991297923</v>
      </c>
      <c r="AD165" s="6"/>
      <c r="AE165" s="6"/>
      <c r="AF165" s="8">
        <f t="shared" si="87"/>
        <v>1470.9065719975754</v>
      </c>
      <c r="AG165" s="8">
        <f t="shared" ref="AG165:AW169" si="101">AG80/$E80*100000</f>
        <v>844.2289375703524</v>
      </c>
      <c r="AH165" s="8">
        <f t="shared" si="101"/>
        <v>212.13957918434497</v>
      </c>
      <c r="AI165" s="8">
        <f t="shared" si="101"/>
        <v>54.117239587843109</v>
      </c>
      <c r="AJ165" s="8">
        <f t="shared" si="101"/>
        <v>24.893930210407831</v>
      </c>
      <c r="AK165" s="8">
        <f t="shared" si="101"/>
        <v>17.317516668109793</v>
      </c>
      <c r="AL165" s="8">
        <f t="shared" si="101"/>
        <v>46.540826045545067</v>
      </c>
      <c r="AM165" s="8">
        <f t="shared" si="101"/>
        <v>100.65806563338818</v>
      </c>
      <c r="AN165" s="8">
        <f t="shared" si="101"/>
        <v>100.65806563338818</v>
      </c>
      <c r="AO165" s="8">
        <f t="shared" si="101"/>
        <v>8.6587583340548964</v>
      </c>
      <c r="AP165" s="8">
        <f t="shared" si="101"/>
        <v>14.070482292839205</v>
      </c>
      <c r="AQ165" s="8">
        <f t="shared" si="101"/>
        <v>483.80812191531732</v>
      </c>
      <c r="AR165" s="8">
        <f t="shared" si="101"/>
        <v>15.152827084596067</v>
      </c>
      <c r="AS165" s="8">
        <f t="shared" si="101"/>
        <v>162.35171876352931</v>
      </c>
      <c r="AT165" s="8">
        <f t="shared" si="101"/>
        <v>46.540826045545067</v>
      </c>
      <c r="AU165" s="8">
        <f t="shared" si="101"/>
        <v>36.799722919733313</v>
      </c>
      <c r="AV165" s="8">
        <f t="shared" si="101"/>
        <v>333.36219586111349</v>
      </c>
      <c r="AW165" s="8">
        <f t="shared" si="101"/>
        <v>0</v>
      </c>
      <c r="AX165" s="6"/>
      <c r="AY165" s="6"/>
      <c r="AZ165" s="8">
        <f t="shared" si="88"/>
        <v>32.779362113613267</v>
      </c>
      <c r="BA165" s="5"/>
      <c r="BB165" s="5"/>
      <c r="BC165" s="5"/>
      <c r="BD165" s="5"/>
      <c r="BE165" s="5"/>
      <c r="BF165" s="5"/>
      <c r="BG165" s="5"/>
      <c r="BH165" s="5"/>
      <c r="BI165" s="8">
        <f t="shared" ref="BI165:BJ165" si="102">BI80/$D80*100000</f>
        <v>209.78791752712493</v>
      </c>
      <c r="BJ165" s="8">
        <f t="shared" si="102"/>
        <v>1303.525966718021</v>
      </c>
      <c r="BK165" s="5"/>
      <c r="BL165" s="5"/>
      <c r="BM165" s="5"/>
      <c r="BN165" s="5"/>
      <c r="BO165" s="5"/>
      <c r="BP165" s="5"/>
      <c r="BQ165" s="8">
        <f t="shared" si="85"/>
        <v>166.08210137564055</v>
      </c>
      <c r="BR165" s="5"/>
      <c r="CB165" s="10">
        <v>86.298242356051247</v>
      </c>
    </row>
    <row r="166" spans="3:80" x14ac:dyDescent="0.35">
      <c r="C166" s="1" t="s">
        <v>77</v>
      </c>
      <c r="D166" s="18"/>
      <c r="E166" s="18"/>
      <c r="F166" s="18"/>
      <c r="G166" s="18">
        <v>78</v>
      </c>
      <c r="H166" s="1" t="s">
        <v>77</v>
      </c>
      <c r="I166" s="8">
        <f t="shared" si="86"/>
        <v>768.77512697392467</v>
      </c>
      <c r="J166" s="8">
        <f t="shared" si="90"/>
        <v>396.99043442096109</v>
      </c>
      <c r="K166" s="8">
        <f t="shared" si="90"/>
        <v>324.52392655046822</v>
      </c>
      <c r="L166" s="8">
        <f t="shared" si="90"/>
        <v>46.630622455795432</v>
      </c>
      <c r="M166" s="8">
        <f t="shared" si="90"/>
        <v>23.945454774597653</v>
      </c>
      <c r="N166" s="8">
        <f t="shared" si="90"/>
        <v>30.246890241597036</v>
      </c>
      <c r="O166" s="8">
        <f t="shared" si="90"/>
        <v>25.835885414697469</v>
      </c>
      <c r="P166" s="8">
        <f t="shared" si="90"/>
        <v>28.356459601497221</v>
      </c>
      <c r="Q166" s="8">
        <f t="shared" si="90"/>
        <v>43.479904722295743</v>
      </c>
      <c r="R166" s="8">
        <f t="shared" si="90"/>
        <v>56.712919202994442</v>
      </c>
      <c r="S166" s="8">
        <f t="shared" si="90"/>
        <v>31.507177334996914</v>
      </c>
      <c r="T166" s="8">
        <f t="shared" si="90"/>
        <v>4.4110048268995676</v>
      </c>
      <c r="U166" s="8">
        <f t="shared" si="90"/>
        <v>17.013875760898333</v>
      </c>
      <c r="V166" s="8">
        <f t="shared" si="90"/>
        <v>6.3014354669993828</v>
      </c>
      <c r="W166" s="8">
        <f t="shared" si="90"/>
        <v>158.16603022168451</v>
      </c>
      <c r="X166" s="8">
        <f t="shared" si="90"/>
        <v>7.5617225603992591</v>
      </c>
      <c r="Y166" s="8">
        <f t="shared" si="90"/>
        <v>16.383732214198393</v>
      </c>
      <c r="Z166" s="8">
        <f t="shared" si="90"/>
        <v>15.753588667498457</v>
      </c>
      <c r="AA166" s="8">
        <f t="shared" si="90"/>
        <v>17.013875760898333</v>
      </c>
      <c r="AB166" s="8">
        <f t="shared" si="90"/>
        <v>138.6315802739864</v>
      </c>
      <c r="AC166" s="8">
        <f t="shared" si="90"/>
        <v>3.7808612801996295</v>
      </c>
      <c r="AD166" s="6"/>
      <c r="AE166" s="6"/>
      <c r="AF166" s="8">
        <f t="shared" si="87"/>
        <v>805.24808372547909</v>
      </c>
      <c r="AG166" s="8">
        <f t="shared" si="101"/>
        <v>504.23263286910907</v>
      </c>
      <c r="AH166" s="8">
        <f t="shared" si="101"/>
        <v>99.068376231210337</v>
      </c>
      <c r="AI166" s="8">
        <f t="shared" si="101"/>
        <v>24.767094057802584</v>
      </c>
      <c r="AJ166" s="8">
        <f t="shared" si="101"/>
        <v>10.795912794426769</v>
      </c>
      <c r="AK166" s="8">
        <f t="shared" si="101"/>
        <v>11.430966488216578</v>
      </c>
      <c r="AL166" s="8">
        <f t="shared" si="101"/>
        <v>10.795912794426769</v>
      </c>
      <c r="AM166" s="8">
        <f t="shared" si="101"/>
        <v>141.61697371512761</v>
      </c>
      <c r="AN166" s="8">
        <f t="shared" si="101"/>
        <v>26.672255139172016</v>
      </c>
      <c r="AO166" s="8">
        <f t="shared" si="101"/>
        <v>5.715483244108289</v>
      </c>
      <c r="AP166" s="8">
        <f t="shared" si="101"/>
        <v>1.2701073875796198</v>
      </c>
      <c r="AQ166" s="8">
        <f t="shared" si="101"/>
        <v>280.05867896130621</v>
      </c>
      <c r="AR166" s="8">
        <f t="shared" si="101"/>
        <v>6.3505369378980996</v>
      </c>
      <c r="AS166" s="8">
        <f t="shared" si="101"/>
        <v>43.818704871496884</v>
      </c>
      <c r="AT166" s="8">
        <f t="shared" si="101"/>
        <v>52.709456584554225</v>
      </c>
      <c r="AU166" s="8">
        <f t="shared" si="101"/>
        <v>20.321718201273917</v>
      </c>
      <c r="AV166" s="8">
        <f t="shared" si="101"/>
        <v>153.04794020334418</v>
      </c>
      <c r="AW166" s="8">
        <f t="shared" si="101"/>
        <v>1.2701073875796198</v>
      </c>
      <c r="AX166" s="6"/>
      <c r="AY166" s="6"/>
      <c r="AZ166" s="8">
        <f t="shared" si="88"/>
        <v>26.680049040471097</v>
      </c>
      <c r="BA166" s="5"/>
      <c r="BB166" s="5"/>
      <c r="BC166" s="5"/>
      <c r="BD166" s="5"/>
      <c r="BE166" s="5"/>
      <c r="BF166" s="5"/>
      <c r="BG166" s="5"/>
      <c r="BH166" s="5"/>
      <c r="BI166" s="8">
        <f t="shared" ref="BI166:BJ166" si="103">BI81/$D81*100000</f>
        <v>62.253447761099217</v>
      </c>
      <c r="BJ166" s="8">
        <f t="shared" si="103"/>
        <v>297.92721428526056</v>
      </c>
      <c r="BK166" s="5"/>
      <c r="BL166" s="5"/>
      <c r="BM166" s="5"/>
      <c r="BN166" s="5"/>
      <c r="BO166" s="5"/>
      <c r="BP166" s="5"/>
      <c r="BQ166" s="8">
        <f t="shared" si="85"/>
        <v>124.50689552219843</v>
      </c>
      <c r="BR166" s="5"/>
      <c r="CB166" s="10">
        <v>122.60273537501826</v>
      </c>
    </row>
    <row r="167" spans="3:80" x14ac:dyDescent="0.35">
      <c r="C167" s="1" t="s">
        <v>78</v>
      </c>
      <c r="D167" s="18"/>
      <c r="E167" s="18"/>
      <c r="F167" s="18"/>
      <c r="G167" s="18">
        <v>79</v>
      </c>
      <c r="H167" s="1" t="s">
        <v>78</v>
      </c>
      <c r="I167" s="8">
        <f t="shared" si="86"/>
        <v>751.2912818907497</v>
      </c>
      <c r="J167" s="8">
        <f t="shared" si="90"/>
        <v>547.81655971200496</v>
      </c>
      <c r="K167" s="8">
        <f t="shared" si="90"/>
        <v>391.29754265143214</v>
      </c>
      <c r="L167" s="8">
        <f t="shared" si="90"/>
        <v>31.303803412114572</v>
      </c>
      <c r="M167" s="8">
        <f t="shared" si="90"/>
        <v>31.303803412114572</v>
      </c>
      <c r="N167" s="8">
        <f t="shared" si="90"/>
        <v>31.303803412114572</v>
      </c>
      <c r="O167" s="8">
        <f t="shared" si="90"/>
        <v>31.303803412114572</v>
      </c>
      <c r="P167" s="8">
        <f t="shared" si="90"/>
        <v>31.303803412114572</v>
      </c>
      <c r="Q167" s="8">
        <f t="shared" si="90"/>
        <v>109.56331194240101</v>
      </c>
      <c r="R167" s="8">
        <f t="shared" si="90"/>
        <v>78.259508530286439</v>
      </c>
      <c r="S167" s="8">
        <f t="shared" si="90"/>
        <v>0</v>
      </c>
      <c r="T167" s="8">
        <f t="shared" si="90"/>
        <v>0</v>
      </c>
      <c r="U167" s="8">
        <f t="shared" si="90"/>
        <v>0</v>
      </c>
      <c r="V167" s="8">
        <f t="shared" si="90"/>
        <v>0</v>
      </c>
      <c r="W167" s="8">
        <f t="shared" si="90"/>
        <v>93.911410236343713</v>
      </c>
      <c r="X167" s="8">
        <f t="shared" si="90"/>
        <v>0</v>
      </c>
      <c r="Y167" s="8">
        <f t="shared" ref="J167:AC169" si="104">Y82/$F82*100000</f>
        <v>0</v>
      </c>
      <c r="Z167" s="8">
        <f t="shared" si="104"/>
        <v>31.303803412114572</v>
      </c>
      <c r="AA167" s="8">
        <f t="shared" si="104"/>
        <v>0</v>
      </c>
      <c r="AB167" s="8">
        <f t="shared" si="104"/>
        <v>187.82282047268743</v>
      </c>
      <c r="AC167" s="8">
        <f t="shared" si="104"/>
        <v>31.303803412114572</v>
      </c>
      <c r="AD167" s="6"/>
      <c r="AE167" s="6"/>
      <c r="AF167" s="8">
        <f t="shared" si="87"/>
        <v>1211.7446015224484</v>
      </c>
      <c r="AG167" s="8">
        <f t="shared" si="101"/>
        <v>994.25198073636784</v>
      </c>
      <c r="AH167" s="8">
        <f t="shared" si="101"/>
        <v>93.211123194034485</v>
      </c>
      <c r="AI167" s="8">
        <f t="shared" si="101"/>
        <v>77.675935995028738</v>
      </c>
      <c r="AJ167" s="8">
        <f t="shared" si="101"/>
        <v>77.675935995028738</v>
      </c>
      <c r="AK167" s="8">
        <f t="shared" si="101"/>
        <v>31.070374398011495</v>
      </c>
      <c r="AL167" s="8">
        <f t="shared" si="101"/>
        <v>31.070374398011495</v>
      </c>
      <c r="AM167" s="8">
        <f t="shared" si="101"/>
        <v>77.675935995028738</v>
      </c>
      <c r="AN167" s="8">
        <f t="shared" si="101"/>
        <v>31.070374398011495</v>
      </c>
      <c r="AO167" s="8">
        <f t="shared" si="101"/>
        <v>0</v>
      </c>
      <c r="AP167" s="8">
        <f t="shared" si="101"/>
        <v>0</v>
      </c>
      <c r="AQ167" s="8">
        <f t="shared" si="101"/>
        <v>217.49262078608047</v>
      </c>
      <c r="AR167" s="8">
        <f t="shared" si="101"/>
        <v>31.070374398011495</v>
      </c>
      <c r="AS167" s="8">
        <f t="shared" si="101"/>
        <v>77.675935995028738</v>
      </c>
      <c r="AT167" s="8">
        <f t="shared" si="101"/>
        <v>0</v>
      </c>
      <c r="AU167" s="8">
        <f t="shared" si="101"/>
        <v>0</v>
      </c>
      <c r="AV167" s="8">
        <f t="shared" si="101"/>
        <v>139.81668479105173</v>
      </c>
      <c r="AW167" s="8">
        <f t="shared" si="101"/>
        <v>0</v>
      </c>
      <c r="AX167" s="6"/>
      <c r="AY167" s="6"/>
      <c r="AZ167" s="8">
        <f t="shared" si="88"/>
        <v>30.721966205837173</v>
      </c>
      <c r="BA167" s="5"/>
      <c r="BB167" s="5"/>
      <c r="BC167" s="5"/>
      <c r="BD167" s="5"/>
      <c r="BE167" s="5"/>
      <c r="BF167" s="5"/>
      <c r="BG167" s="5"/>
      <c r="BH167" s="5"/>
      <c r="BI167" s="8">
        <f t="shared" ref="BI167:BJ167" si="105">BI82/$D82*100000</f>
        <v>291.85867895545317</v>
      </c>
      <c r="BJ167" s="8">
        <f t="shared" si="105"/>
        <v>583.71735791090634</v>
      </c>
      <c r="BK167" s="5"/>
      <c r="BL167" s="5"/>
      <c r="BM167" s="5"/>
      <c r="BN167" s="5"/>
      <c r="BO167" s="5"/>
      <c r="BP167" s="5"/>
      <c r="BQ167" s="8">
        <f t="shared" si="85"/>
        <v>291.85867895545317</v>
      </c>
      <c r="BR167" s="5"/>
      <c r="CB167" s="10">
        <v>245.73798187682385</v>
      </c>
    </row>
    <row r="168" spans="3:80" x14ac:dyDescent="0.35">
      <c r="C168" s="7" t="s">
        <v>117</v>
      </c>
      <c r="D168" s="18"/>
      <c r="E168" s="18"/>
      <c r="F168" s="18"/>
      <c r="G168" s="18">
        <v>80</v>
      </c>
      <c r="H168" s="7" t="s">
        <v>117</v>
      </c>
      <c r="I168" s="8">
        <f t="shared" si="86"/>
        <v>814.62275103608897</v>
      </c>
      <c r="J168" s="8">
        <f t="shared" si="104"/>
        <v>381.48244570940722</v>
      </c>
      <c r="K168" s="8">
        <f t="shared" si="104"/>
        <v>313.07438340881674</v>
      </c>
      <c r="L168" s="8">
        <f t="shared" si="104"/>
        <v>76.16749108154319</v>
      </c>
      <c r="M168" s="8">
        <f t="shared" si="104"/>
        <v>36.783992357060377</v>
      </c>
      <c r="N168" s="8">
        <f t="shared" si="104"/>
        <v>25.252347569246549</v>
      </c>
      <c r="O168" s="8">
        <f t="shared" si="104"/>
        <v>20.229241280317474</v>
      </c>
      <c r="P168" s="8">
        <f t="shared" si="104"/>
        <v>22.398754113279061</v>
      </c>
      <c r="Q168" s="8">
        <f t="shared" si="104"/>
        <v>51.892401545162222</v>
      </c>
      <c r="R168" s="8">
        <f t="shared" si="104"/>
        <v>61.098172214755962</v>
      </c>
      <c r="S168" s="8">
        <f t="shared" si="104"/>
        <v>60.746359322924363</v>
      </c>
      <c r="T168" s="8">
        <f t="shared" si="104"/>
        <v>4.3194805052658571</v>
      </c>
      <c r="U168" s="8">
        <f t="shared" si="104"/>
        <v>38.44533101293186</v>
      </c>
      <c r="V168" s="8">
        <f t="shared" si="104"/>
        <v>13.740247942090035</v>
      </c>
      <c r="W168" s="8">
        <f t="shared" si="104"/>
        <v>230.88698284482157</v>
      </c>
      <c r="X168" s="8">
        <f t="shared" si="104"/>
        <v>6.6258094628286219</v>
      </c>
      <c r="Y168" s="8">
        <f t="shared" si="104"/>
        <v>17.55155427026579</v>
      </c>
      <c r="Z168" s="8">
        <f t="shared" si="104"/>
        <v>19.291073568766521</v>
      </c>
      <c r="AA168" s="8">
        <f t="shared" si="104"/>
        <v>23.806005680605494</v>
      </c>
      <c r="AB168" s="8">
        <f t="shared" si="104"/>
        <v>137.71520199141733</v>
      </c>
      <c r="AC168" s="8">
        <f t="shared" si="104"/>
        <v>5.6876417512776669</v>
      </c>
      <c r="AF168" s="8">
        <f t="shared" si="87"/>
        <v>859.79907190007634</v>
      </c>
      <c r="AG168" s="8">
        <f t="shared" si="101"/>
        <v>563.31036577509349</v>
      </c>
      <c r="AH168" s="8">
        <f t="shared" si="101"/>
        <v>97.099495882359349</v>
      </c>
      <c r="AI168" s="8">
        <f t="shared" si="101"/>
        <v>32.575184454709998</v>
      </c>
      <c r="AJ168" s="8">
        <f t="shared" si="101"/>
        <v>16.883356605168974</v>
      </c>
      <c r="AK168" s="8">
        <f t="shared" si="101"/>
        <v>16.863161202531209</v>
      </c>
      <c r="AL168" s="8">
        <f t="shared" si="101"/>
        <v>23.204517630788455</v>
      </c>
      <c r="AM168" s="8">
        <f t="shared" si="101"/>
        <v>90.031104959142681</v>
      </c>
      <c r="AN168" s="8">
        <f t="shared" si="101"/>
        <v>32.050103986128178</v>
      </c>
      <c r="AO168" s="8">
        <f t="shared" si="101"/>
        <v>4.947873646251673</v>
      </c>
      <c r="AP168" s="8">
        <f t="shared" si="101"/>
        <v>3.1908736167663849</v>
      </c>
      <c r="AQ168" s="8">
        <f t="shared" si="101"/>
        <v>239.4568890759432</v>
      </c>
      <c r="AR168" s="8">
        <f t="shared" si="101"/>
        <v>4.4833793855831487</v>
      </c>
      <c r="AS168" s="8">
        <f t="shared" si="101"/>
        <v>73.935369056846426</v>
      </c>
      <c r="AT168" s="8">
        <f t="shared" si="101"/>
        <v>43.096989228983958</v>
      </c>
      <c r="AU168" s="8">
        <f t="shared" si="101"/>
        <v>37.725012127339284</v>
      </c>
      <c r="AV168" s="8">
        <f t="shared" si="101"/>
        <v>193.73449750405018</v>
      </c>
      <c r="AW168" s="8">
        <f t="shared" si="101"/>
        <v>1.0703563398013822</v>
      </c>
      <c r="AZ168" s="8">
        <f t="shared" si="88"/>
        <v>25.111966035861442</v>
      </c>
      <c r="BI168" s="8">
        <f t="shared" ref="BI168:BJ168" si="106">BI83/$D83*100000</f>
        <v>87.646487320604351</v>
      </c>
      <c r="BJ168" s="8">
        <f t="shared" si="106"/>
        <v>370.60599386638182</v>
      </c>
      <c r="BQ168" s="8">
        <f t="shared" si="85"/>
        <v>104.19011966833391</v>
      </c>
      <c r="BR168" s="6"/>
      <c r="CB168" s="10">
        <v>125.49616784836431</v>
      </c>
    </row>
    <row r="169" spans="3:80" x14ac:dyDescent="0.35">
      <c r="C169" s="7" t="s">
        <v>118</v>
      </c>
      <c r="D169" s="18"/>
      <c r="E169" s="18"/>
      <c r="F169" s="18"/>
      <c r="G169" s="18">
        <v>81</v>
      </c>
      <c r="H169" s="7" t="s">
        <v>118</v>
      </c>
      <c r="I169" s="8">
        <f t="shared" si="86"/>
        <v>874.03485045391517</v>
      </c>
      <c r="J169" s="8">
        <f t="shared" si="104"/>
        <v>414.36715421613479</v>
      </c>
      <c r="K169" s="8">
        <f t="shared" si="104"/>
        <v>339.04234624817008</v>
      </c>
      <c r="L169" s="8">
        <f t="shared" si="104"/>
        <v>77.261857383856281</v>
      </c>
      <c r="M169" s="8">
        <f t="shared" si="104"/>
        <v>36.774589668365401</v>
      </c>
      <c r="N169" s="8">
        <f t="shared" si="104"/>
        <v>28.835621986567443</v>
      </c>
      <c r="O169" s="8">
        <f t="shared" si="104"/>
        <v>23.83157766218093</v>
      </c>
      <c r="P169" s="8">
        <f t="shared" si="104"/>
        <v>25.93004786273011</v>
      </c>
      <c r="Q169" s="8">
        <f t="shared" si="104"/>
        <v>53.195485853082431</v>
      </c>
      <c r="R169" s="8">
        <f t="shared" si="104"/>
        <v>70.834375231125208</v>
      </c>
      <c r="S169" s="8">
        <f t="shared" si="104"/>
        <v>56.335853845512673</v>
      </c>
      <c r="T169" s="8">
        <f t="shared" si="104"/>
        <v>4.8572981565159408</v>
      </c>
      <c r="U169" s="8">
        <f t="shared" si="104"/>
        <v>33.355403956981064</v>
      </c>
      <c r="V169" s="8">
        <f t="shared" si="104"/>
        <v>12.121233466109267</v>
      </c>
      <c r="W169" s="8">
        <f t="shared" si="104"/>
        <v>233.34108153099689</v>
      </c>
      <c r="X169" s="8">
        <f t="shared" si="104"/>
        <v>7.0291414410004096</v>
      </c>
      <c r="Y169" s="8">
        <f t="shared" si="104"/>
        <v>20.397717334009538</v>
      </c>
      <c r="Z169" s="8">
        <f t="shared" si="104"/>
        <v>20.544463501880113</v>
      </c>
      <c r="AA169" s="8">
        <f t="shared" si="104"/>
        <v>22.965775271744555</v>
      </c>
      <c r="AB169" s="8">
        <f t="shared" si="104"/>
        <v>152.73341151969157</v>
      </c>
      <c r="AC169" s="8">
        <f t="shared" si="104"/>
        <v>5.8404974812487751</v>
      </c>
      <c r="AF169" s="8">
        <f t="shared" si="87"/>
        <v>849.90655643493574</v>
      </c>
      <c r="AG169" s="8">
        <f t="shared" si="101"/>
        <v>553.78321997927492</v>
      </c>
      <c r="AH169" s="8">
        <f t="shared" si="101"/>
        <v>92.086031431428722</v>
      </c>
      <c r="AI169" s="8">
        <f t="shared" si="101"/>
        <v>34.300349791166077</v>
      </c>
      <c r="AJ169" s="8">
        <f t="shared" si="101"/>
        <v>18.507708528478794</v>
      </c>
      <c r="AK169" s="8">
        <f t="shared" si="101"/>
        <v>18.08536473157789</v>
      </c>
      <c r="AL169" s="8">
        <f t="shared" si="101"/>
        <v>22.64064425529476</v>
      </c>
      <c r="AM169" s="8">
        <f t="shared" si="101"/>
        <v>95.148023958960252</v>
      </c>
      <c r="AN169" s="8">
        <f t="shared" si="101"/>
        <v>27.874690595459505</v>
      </c>
      <c r="AO169" s="8">
        <f t="shared" si="101"/>
        <v>4.7815351291994928</v>
      </c>
      <c r="AP169" s="8">
        <f t="shared" si="101"/>
        <v>2.9564065783063112</v>
      </c>
      <c r="AQ169" s="8">
        <f t="shared" si="101"/>
        <v>240.9018850108678</v>
      </c>
      <c r="AR169" s="8">
        <f t="shared" si="101"/>
        <v>4.4044424533951156</v>
      </c>
      <c r="AS169" s="8">
        <f t="shared" si="101"/>
        <v>69.415219762069597</v>
      </c>
      <c r="AT169" s="8">
        <f t="shared" si="101"/>
        <v>40.152828119649996</v>
      </c>
      <c r="AU169" s="8">
        <f t="shared" si="101"/>
        <v>34.722693588066981</v>
      </c>
      <c r="AV169" s="8">
        <f t="shared" si="101"/>
        <v>189.78320187882656</v>
      </c>
      <c r="AW169" s="8">
        <f t="shared" si="101"/>
        <v>1.2217802696061795</v>
      </c>
      <c r="AZ169" s="8">
        <f t="shared" si="88"/>
        <v>28.257752247025913</v>
      </c>
      <c r="BI169" s="8">
        <f t="shared" ref="BI169:BJ169" si="107">BI84/$D84*100000</f>
        <v>101.01000843761207</v>
      </c>
      <c r="BJ169" s="8">
        <f t="shared" si="107"/>
        <v>395.28776778420729</v>
      </c>
      <c r="BQ169" s="8">
        <f t="shared" si="85"/>
        <v>135.59138740370216</v>
      </c>
      <c r="BR169" s="6"/>
      <c r="CB169" s="10">
        <v>141.54371389810504</v>
      </c>
    </row>
  </sheetData>
  <sheetProtection sheet="1" objects="1" scenarios="1"/>
  <sortState xmlns:xlrd2="http://schemas.microsoft.com/office/spreadsheetml/2017/richdata2" ref="F4:G82">
    <sortCondition descending="1" ref="G4:G8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10440-6CBD-4B5C-A9F1-6410C703E8EE}">
  <sheetPr>
    <pageSetUpPr fitToPage="1"/>
  </sheetPr>
  <dimension ref="B1:X87"/>
  <sheetViews>
    <sheetView showGridLines="0" showRowColHeaders="0" tabSelected="1" zoomScale="65" zoomScaleNormal="65" workbookViewId="0">
      <pane xSplit="19" ySplit="6" topLeftCell="T7" activePane="bottomRight" state="frozen"/>
      <selection pane="topRight" activeCell="T1" sqref="T1"/>
      <selection pane="bottomLeft" activeCell="A7" sqref="A7"/>
      <selection pane="bottomRight" activeCell="T1" sqref="T1"/>
    </sheetView>
  </sheetViews>
  <sheetFormatPr defaultColWidth="9.81640625" defaultRowHeight="16" x14ac:dyDescent="0.35"/>
  <cols>
    <col min="1" max="1" width="20.26953125" style="20" customWidth="1"/>
    <col min="2" max="2" width="4.90625" style="19" customWidth="1"/>
    <col min="3" max="3" width="29.6328125" style="21" customWidth="1"/>
    <col min="4" max="4" width="9.81640625" style="20"/>
    <col min="5" max="5" width="8.7265625" style="20" customWidth="1"/>
    <col min="6" max="6" width="2.26953125" style="20" customWidth="1"/>
    <col min="7" max="7" width="9.81640625" style="20"/>
    <col min="8" max="8" width="9.08984375" style="20" customWidth="1"/>
    <col min="9" max="9" width="2.26953125" style="20" customWidth="1"/>
    <col min="10" max="10" width="20.26953125" style="20" customWidth="1"/>
    <col min="11" max="11" width="0.54296875" style="20" customWidth="1"/>
    <col min="12" max="12" width="4.453125" style="20" customWidth="1"/>
    <col min="13" max="18" width="13.1796875" style="20" customWidth="1"/>
    <col min="19" max="19" width="1.6328125" style="20" customWidth="1"/>
    <col min="20" max="20" width="9.81640625" style="20"/>
    <col min="21" max="21" width="9.81640625" style="25"/>
    <col min="22" max="22" width="2" style="25" bestFit="1" customWidth="1"/>
    <col min="23" max="23" width="51.54296875" style="25" customWidth="1"/>
    <col min="24" max="16384" width="9.81640625" style="20"/>
  </cols>
  <sheetData>
    <row r="1" spans="2:24" ht="47" customHeight="1" x14ac:dyDescent="0.35">
      <c r="C1" s="49" t="s">
        <v>127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2:24" ht="13" customHeight="1" x14ac:dyDescent="0.35">
      <c r="M2" s="50" t="s">
        <v>128</v>
      </c>
      <c r="N2" s="50"/>
      <c r="O2" s="50"/>
      <c r="P2" s="50"/>
      <c r="Q2" s="50"/>
      <c r="R2" s="50"/>
    </row>
    <row r="3" spans="2:24" ht="4.9000000000000004" customHeight="1" x14ac:dyDescent="0.35">
      <c r="M3" s="50"/>
      <c r="N3" s="50"/>
      <c r="O3" s="50"/>
      <c r="P3" s="50"/>
      <c r="Q3" s="50"/>
      <c r="R3" s="50"/>
    </row>
    <row r="4" spans="2:24" ht="3.75" customHeight="1" x14ac:dyDescent="0.35">
      <c r="M4" s="50"/>
      <c r="N4" s="50"/>
      <c r="O4" s="50"/>
      <c r="P4" s="50"/>
      <c r="Q4" s="50"/>
      <c r="R4" s="50"/>
    </row>
    <row r="5" spans="2:24" x14ac:dyDescent="0.35">
      <c r="D5" s="22">
        <v>26</v>
      </c>
      <c r="G5" s="22">
        <v>80</v>
      </c>
      <c r="N5" s="22">
        <v>4</v>
      </c>
    </row>
    <row r="6" spans="2:24" ht="4.5" customHeight="1" x14ac:dyDescent="0.35"/>
    <row r="7" spans="2:24" ht="29.25" customHeight="1" x14ac:dyDescent="0.35">
      <c r="B7" s="23"/>
      <c r="C7" s="39" t="s">
        <v>223</v>
      </c>
      <c r="J7" s="24" t="str" cm="1">
        <f t="array" ref="J7">CONCATENATE(INDEX([1]All!C5:C85,Front!D5)," per cent higher or lower than ",INDEX([1]All!C5:C85,Front!G5))</f>
        <v>Greater Dandenong per cent higher or lower than Metro Melbourne</v>
      </c>
      <c r="L7" s="25"/>
      <c r="M7" s="25"/>
      <c r="N7" s="25"/>
      <c r="O7" s="25"/>
      <c r="P7" s="25"/>
      <c r="Q7" s="25"/>
      <c r="R7" s="25"/>
      <c r="W7" s="45">
        <f>VLOOKUP(N5,U8:W50,2)</f>
        <v>6</v>
      </c>
    </row>
    <row r="8" spans="2:24" x14ac:dyDescent="0.35">
      <c r="B8" s="23">
        <v>3</v>
      </c>
      <c r="C8" s="33" t="s">
        <v>94</v>
      </c>
      <c r="D8" s="34">
        <f>VLOOKUP($D$5,Sheet2!$G$89:$CB$169,Front!$B8)</f>
        <v>978.68027742502693</v>
      </c>
      <c r="G8" s="34">
        <f>VLOOKUP($G$5,Sheet2!$G$89:$CB$169,Front!$B8)</f>
        <v>814.62275103608897</v>
      </c>
      <c r="J8" s="27">
        <f>IF(G8&gt;0,(D8-G8)/G8*100,"")</f>
        <v>20.139079860006262</v>
      </c>
      <c r="L8" s="28">
        <v>1</v>
      </c>
      <c r="M8" s="29" t="s">
        <v>129</v>
      </c>
      <c r="N8" s="30">
        <f>VLOOKUP($L8,Sheet2!$G$89:$CB$169,Front!$W$7)</f>
        <v>0</v>
      </c>
      <c r="O8" s="30">
        <f>N8+L8*0.0001</f>
        <v>1E-4</v>
      </c>
      <c r="P8" s="31">
        <f>RANK(O8,O$8:O$86)</f>
        <v>79</v>
      </c>
      <c r="Q8" s="32" t="str">
        <f>VLOOKUP(MATCH(L8,P$8:P$86,0),$L$8:$N$86,2)</f>
        <v>Melbourne</v>
      </c>
      <c r="R8" s="30">
        <f>VLOOKUP(MATCH(L8,P$8:P$86,0),$L$8:$N$86,3)</f>
        <v>248.59636068457013</v>
      </c>
      <c r="T8" s="42"/>
      <c r="U8" s="31">
        <v>1</v>
      </c>
      <c r="V8" s="23">
        <v>3</v>
      </c>
      <c r="W8" s="46" t="s">
        <v>226</v>
      </c>
      <c r="X8" s="38"/>
    </row>
    <row r="9" spans="2:24" x14ac:dyDescent="0.35">
      <c r="B9" s="23">
        <v>4</v>
      </c>
      <c r="C9" s="43" t="s">
        <v>225</v>
      </c>
      <c r="D9" s="44">
        <f>VLOOKUP($D$5,Sheet2!$G$89:$CB$169,Front!$B9)</f>
        <v>410.88697860701382</v>
      </c>
      <c r="G9" s="44">
        <f>VLOOKUP($G$5,Sheet2!$G$89:$CB$169,Front!$B9)</f>
        <v>381.48244570940722</v>
      </c>
      <c r="J9" s="27">
        <f t="shared" ref="J9:J28" si="0">IF(G9&gt;0,(D9-G9)/G9*100,"")</f>
        <v>7.7079648692420806</v>
      </c>
      <c r="L9" s="28">
        <v>2</v>
      </c>
      <c r="M9" s="29" t="s">
        <v>131</v>
      </c>
      <c r="N9" s="30">
        <f>VLOOKUP($L9,Sheet2!$G$89:$CB$169,Front!$W$7)</f>
        <v>111.27278952323888</v>
      </c>
      <c r="O9" s="30">
        <f t="shared" ref="O9:O72" si="1">N9+L9*0.0001</f>
        <v>111.27298952323889</v>
      </c>
      <c r="P9" s="31">
        <f t="shared" ref="P9:P72" si="2">RANK(O9,O$8:O$86)</f>
        <v>11</v>
      </c>
      <c r="Q9" s="32" t="str">
        <f t="shared" ref="Q9:Q72" si="3">VLOOKUP(MATCH(L9,P$8:P$86,0),$L$8:$N$86,2)</f>
        <v>Port Phillip</v>
      </c>
      <c r="R9" s="30">
        <f t="shared" ref="R9:R72" si="4">VLOOKUP(MATCH(L9,P$8:P$86,0),$L$8:$N$86,3)</f>
        <v>173.49221567821758</v>
      </c>
      <c r="T9" s="42"/>
      <c r="U9" s="31">
        <v>2</v>
      </c>
      <c r="V9" s="23">
        <v>4</v>
      </c>
      <c r="W9" s="46" t="s">
        <v>227</v>
      </c>
      <c r="X9" s="38"/>
    </row>
    <row r="10" spans="2:24" x14ac:dyDescent="0.35">
      <c r="B10" s="23">
        <v>5</v>
      </c>
      <c r="C10" s="33" t="s">
        <v>130</v>
      </c>
      <c r="D10" s="34">
        <f>VLOOKUP($D$5,Sheet2!$G$89:$CB$169,Front!$B10)</f>
        <v>355.32870958288561</v>
      </c>
      <c r="G10" s="34">
        <f>VLOOKUP($G$5,Sheet2!$G$89:$CB$169,Front!$B10)</f>
        <v>313.07438340881674</v>
      </c>
      <c r="J10" s="27">
        <f t="shared" si="0"/>
        <v>13.496577303449511</v>
      </c>
      <c r="L10" s="28">
        <v>3</v>
      </c>
      <c r="M10" s="29" t="s">
        <v>133</v>
      </c>
      <c r="N10" s="30">
        <f>VLOOKUP($L10,Sheet2!$G$89:$CB$169,Front!$W$7)</f>
        <v>82.954535835513013</v>
      </c>
      <c r="O10" s="30">
        <f t="shared" si="1"/>
        <v>82.954835835513009</v>
      </c>
      <c r="P10" s="31">
        <f t="shared" si="2"/>
        <v>26</v>
      </c>
      <c r="Q10" s="32" t="str">
        <f t="shared" si="3"/>
        <v>Yarra</v>
      </c>
      <c r="R10" s="30">
        <f t="shared" si="4"/>
        <v>153.92824891224038</v>
      </c>
      <c r="T10" s="42"/>
      <c r="U10" s="31">
        <v>3</v>
      </c>
      <c r="V10" s="23">
        <v>5</v>
      </c>
      <c r="W10" s="46" t="s">
        <v>228</v>
      </c>
      <c r="X10" s="38"/>
    </row>
    <row r="11" spans="2:24" x14ac:dyDescent="0.35">
      <c r="B11" s="23">
        <v>6</v>
      </c>
      <c r="C11" s="43" t="s">
        <v>132</v>
      </c>
      <c r="D11" s="44">
        <f>VLOOKUP($D$5,Sheet2!$G$89:$CB$169,Front!$B11)</f>
        <v>138.59040734590212</v>
      </c>
      <c r="G11" s="44">
        <f>VLOOKUP($G$5,Sheet2!$G$89:$CB$169,Front!$B11)</f>
        <v>76.16749108154319</v>
      </c>
      <c r="J11" s="27">
        <f t="shared" si="0"/>
        <v>81.954801685052715</v>
      </c>
      <c r="L11" s="28">
        <v>4</v>
      </c>
      <c r="M11" s="29" t="s">
        <v>135</v>
      </c>
      <c r="N11" s="30">
        <f>VLOOKUP($L11,Sheet2!$G$89:$CB$169,Front!$W$7)</f>
        <v>62.499035508711287</v>
      </c>
      <c r="O11" s="30">
        <f t="shared" si="1"/>
        <v>62.499435508711287</v>
      </c>
      <c r="P11" s="31">
        <f t="shared" si="2"/>
        <v>39</v>
      </c>
      <c r="Q11" s="32" t="str">
        <f t="shared" si="3"/>
        <v>Frankston</v>
      </c>
      <c r="R11" s="30">
        <f t="shared" si="4"/>
        <v>150.53281615392157</v>
      </c>
      <c r="T11" s="42"/>
      <c r="U11" s="31">
        <v>4</v>
      </c>
      <c r="V11" s="23">
        <v>6</v>
      </c>
      <c r="W11" s="46" t="s">
        <v>229</v>
      </c>
      <c r="X11" s="38"/>
    </row>
    <row r="12" spans="2:24" x14ac:dyDescent="0.35">
      <c r="B12" s="23">
        <v>7</v>
      </c>
      <c r="C12" s="33" t="s">
        <v>134</v>
      </c>
      <c r="D12" s="34">
        <f>VLOOKUP($D$5,Sheet2!$G$89:$CB$169,Front!$B12)</f>
        <v>78.147894891081364</v>
      </c>
      <c r="G12" s="34">
        <f>VLOOKUP($G$5,Sheet2!$G$89:$CB$169,Front!$B12)</f>
        <v>36.783992357060377</v>
      </c>
      <c r="J12" s="27">
        <f t="shared" si="0"/>
        <v>112.45082407723352</v>
      </c>
      <c r="L12" s="28">
        <v>5</v>
      </c>
      <c r="M12" s="29" t="s">
        <v>136</v>
      </c>
      <c r="N12" s="30">
        <f>VLOOKUP($L12,Sheet2!$G$89:$CB$169,Front!$W$7)</f>
        <v>81.911582297736899</v>
      </c>
      <c r="O12" s="30">
        <f t="shared" si="1"/>
        <v>81.912082297736902</v>
      </c>
      <c r="P12" s="31">
        <f t="shared" si="2"/>
        <v>27</v>
      </c>
      <c r="Q12" s="32" t="str">
        <f t="shared" si="3"/>
        <v>Latrobe</v>
      </c>
      <c r="R12" s="30">
        <f t="shared" si="4"/>
        <v>149.70442971568954</v>
      </c>
      <c r="T12" s="42"/>
      <c r="U12" s="31">
        <v>5</v>
      </c>
      <c r="V12" s="23">
        <v>7</v>
      </c>
      <c r="W12" s="46" t="s">
        <v>230</v>
      </c>
      <c r="X12" s="38"/>
    </row>
    <row r="13" spans="2:24" x14ac:dyDescent="0.35">
      <c r="B13" s="23">
        <v>8</v>
      </c>
      <c r="C13" s="43" t="s">
        <v>80</v>
      </c>
      <c r="D13" s="44">
        <f>VLOOKUP($D$5,Sheet2!$G$89:$CB$169,Front!$B13)</f>
        <v>23.200156295789782</v>
      </c>
      <c r="G13" s="44">
        <f>VLOOKUP($G$5,Sheet2!$G$89:$CB$169,Front!$B13)</f>
        <v>25.252347569246549</v>
      </c>
      <c r="J13" s="27">
        <f t="shared" si="0"/>
        <v>-8.1267346246889876</v>
      </c>
      <c r="L13" s="28">
        <v>6</v>
      </c>
      <c r="M13" s="29" t="s">
        <v>137</v>
      </c>
      <c r="N13" s="30">
        <f>VLOOKUP($L13,Sheet2!$G$89:$CB$169,Front!$W$7)</f>
        <v>59.36283886287184</v>
      </c>
      <c r="O13" s="30">
        <f t="shared" si="1"/>
        <v>59.363438862871838</v>
      </c>
      <c r="P13" s="31">
        <f t="shared" si="2"/>
        <v>42</v>
      </c>
      <c r="Q13" s="32" t="str">
        <f t="shared" si="3"/>
        <v>Greater Dandenong</v>
      </c>
      <c r="R13" s="30">
        <f t="shared" si="4"/>
        <v>138.59040734590212</v>
      </c>
      <c r="T13" s="42"/>
      <c r="U13" s="31">
        <v>6</v>
      </c>
      <c r="V13" s="23">
        <v>8</v>
      </c>
      <c r="W13" s="46" t="s">
        <v>231</v>
      </c>
      <c r="X13" s="38"/>
    </row>
    <row r="14" spans="2:24" x14ac:dyDescent="0.35">
      <c r="B14" s="23">
        <v>9</v>
      </c>
      <c r="C14" s="33" t="s">
        <v>81</v>
      </c>
      <c r="D14" s="34">
        <f>VLOOKUP($D$5,Sheet2!$G$89:$CB$169,Front!$B14)</f>
        <v>17.705382436260624</v>
      </c>
      <c r="G14" s="34">
        <f>VLOOKUP($G$5,Sheet2!$G$89:$CB$169,Front!$B14)</f>
        <v>20.229241280317474</v>
      </c>
      <c r="J14" s="27">
        <f t="shared" si="0"/>
        <v>-12.476290183520126</v>
      </c>
      <c r="L14" s="28">
        <v>7</v>
      </c>
      <c r="M14" s="29" t="s">
        <v>138</v>
      </c>
      <c r="N14" s="30">
        <f>VLOOKUP($L14,Sheet2!$G$89:$CB$169,Front!$W$7)</f>
        <v>35.484118459413843</v>
      </c>
      <c r="O14" s="30">
        <f t="shared" si="1"/>
        <v>35.484818459413844</v>
      </c>
      <c r="P14" s="31">
        <f t="shared" si="2"/>
        <v>59</v>
      </c>
      <c r="Q14" s="32" t="str">
        <f t="shared" si="3"/>
        <v>Maribyrnong</v>
      </c>
      <c r="R14" s="30">
        <f t="shared" si="4"/>
        <v>137.31174124365205</v>
      </c>
      <c r="T14" s="42"/>
      <c r="U14" s="31">
        <v>7</v>
      </c>
      <c r="V14" s="23">
        <v>9</v>
      </c>
      <c r="W14" s="46" t="s">
        <v>232</v>
      </c>
      <c r="X14" s="38"/>
    </row>
    <row r="15" spans="2:24" x14ac:dyDescent="0.35">
      <c r="B15" s="23">
        <v>10</v>
      </c>
      <c r="C15" s="43" t="s">
        <v>82</v>
      </c>
      <c r="D15" s="44">
        <f>VLOOKUP($D$5,Sheet2!$G$89:$CB$169,Front!$B15)</f>
        <v>15.873791149750904</v>
      </c>
      <c r="G15" s="44">
        <f>VLOOKUP($G$5,Sheet2!$G$89:$CB$169,Front!$B15)</f>
        <v>22.398754113279061</v>
      </c>
      <c r="J15" s="27">
        <f t="shared" si="0"/>
        <v>-29.130919204384874</v>
      </c>
      <c r="L15" s="28">
        <v>8</v>
      </c>
      <c r="M15" s="29" t="s">
        <v>139</v>
      </c>
      <c r="N15" s="30">
        <f>VLOOKUP($L15,Sheet2!$G$89:$CB$169,Front!$W$7)</f>
        <v>130.77293688485096</v>
      </c>
      <c r="O15" s="30">
        <f t="shared" si="1"/>
        <v>130.77373688485096</v>
      </c>
      <c r="P15" s="31">
        <f t="shared" si="2"/>
        <v>8</v>
      </c>
      <c r="Q15" s="32" t="str">
        <f t="shared" si="3"/>
        <v>Benalla</v>
      </c>
      <c r="R15" s="30">
        <f t="shared" si="4"/>
        <v>130.77293688485096</v>
      </c>
      <c r="T15" s="42"/>
      <c r="U15" s="31">
        <v>8</v>
      </c>
      <c r="V15" s="23">
        <v>10</v>
      </c>
      <c r="W15" s="46" t="s">
        <v>233</v>
      </c>
      <c r="X15" s="38"/>
    </row>
    <row r="16" spans="2:24" x14ac:dyDescent="0.35">
      <c r="B16" s="23">
        <v>11</v>
      </c>
      <c r="C16" s="33" t="s">
        <v>83</v>
      </c>
      <c r="D16" s="34">
        <f>VLOOKUP($D$5,Sheet2!$G$89:$CB$169,Front!$B16)</f>
        <v>44.568721305069843</v>
      </c>
      <c r="G16" s="34">
        <f>VLOOKUP($G$5,Sheet2!$G$89:$CB$169,Front!$B16)</f>
        <v>51.892401545162222</v>
      </c>
      <c r="J16" s="27">
        <f t="shared" si="0"/>
        <v>-14.113203517317546</v>
      </c>
      <c r="L16" s="28">
        <v>9</v>
      </c>
      <c r="M16" s="29" t="s">
        <v>140</v>
      </c>
      <c r="N16" s="30">
        <f>VLOOKUP($L16,Sheet2!$G$89:$CB$169,Front!$W$7)</f>
        <v>33.803720701054786</v>
      </c>
      <c r="O16" s="30">
        <f t="shared" si="1"/>
        <v>33.804620701054787</v>
      </c>
      <c r="P16" s="31">
        <f t="shared" si="2"/>
        <v>60</v>
      </c>
      <c r="Q16" s="32" t="str">
        <f t="shared" si="3"/>
        <v>Stonnington</v>
      </c>
      <c r="R16" s="30">
        <f t="shared" si="4"/>
        <v>119.45928953159383</v>
      </c>
      <c r="T16" s="42"/>
      <c r="U16" s="31">
        <v>9</v>
      </c>
      <c r="V16" s="23">
        <v>11</v>
      </c>
      <c r="W16" s="46" t="s">
        <v>234</v>
      </c>
      <c r="X16" s="38"/>
    </row>
    <row r="17" spans="2:24" x14ac:dyDescent="0.35">
      <c r="B17" s="23">
        <v>12</v>
      </c>
      <c r="C17" s="43" t="s">
        <v>84</v>
      </c>
      <c r="D17" s="44">
        <f>VLOOKUP($D$5,Sheet2!$G$89:$CB$169,Front!$B17)</f>
        <v>87.305851323629966</v>
      </c>
      <c r="G17" s="44">
        <f>VLOOKUP($G$5,Sheet2!$G$89:$CB$169,Front!$B17)</f>
        <v>61.098172214755962</v>
      </c>
      <c r="J17" s="27">
        <f t="shared" si="0"/>
        <v>42.894375001523407</v>
      </c>
      <c r="L17" s="28">
        <v>10</v>
      </c>
      <c r="M17" s="29" t="s">
        <v>141</v>
      </c>
      <c r="N17" s="30">
        <f>VLOOKUP($L17,Sheet2!$G$89:$CB$169,Front!$W$7)</f>
        <v>85.69417381634922</v>
      </c>
      <c r="O17" s="30">
        <f t="shared" si="1"/>
        <v>85.695173816349225</v>
      </c>
      <c r="P17" s="31">
        <f t="shared" si="2"/>
        <v>23</v>
      </c>
      <c r="Q17" s="32" t="str">
        <f t="shared" si="3"/>
        <v>Greater Geelong</v>
      </c>
      <c r="R17" s="30">
        <f t="shared" si="4"/>
        <v>114.21135819581413</v>
      </c>
      <c r="T17" s="42"/>
      <c r="U17" s="31">
        <v>10</v>
      </c>
      <c r="V17" s="23">
        <v>12</v>
      </c>
      <c r="W17" s="46" t="s">
        <v>235</v>
      </c>
      <c r="X17" s="38"/>
    </row>
    <row r="18" spans="2:24" x14ac:dyDescent="0.35">
      <c r="B18" s="23">
        <v>13</v>
      </c>
      <c r="C18" s="33" t="s">
        <v>85</v>
      </c>
      <c r="D18" s="34">
        <f>VLOOKUP($D$5,Sheet2!$G$89:$CB$169,Front!$B18)</f>
        <v>68.379408029696208</v>
      </c>
      <c r="G18" s="34">
        <f>VLOOKUP($G$5,Sheet2!$G$89:$CB$169,Front!$B18)</f>
        <v>60.746359322924363</v>
      </c>
      <c r="J18" s="27">
        <f t="shared" si="0"/>
        <v>12.565442261642332</v>
      </c>
      <c r="L18" s="28">
        <v>11</v>
      </c>
      <c r="M18" s="29" t="s">
        <v>142</v>
      </c>
      <c r="N18" s="30">
        <f>VLOOKUP($L18,Sheet2!$G$89:$CB$169,Front!$W$7)</f>
        <v>33.11258278145695</v>
      </c>
      <c r="O18" s="30">
        <f t="shared" si="1"/>
        <v>33.113682781456951</v>
      </c>
      <c r="P18" s="31">
        <f t="shared" si="2"/>
        <v>61</v>
      </c>
      <c r="Q18" s="32" t="str">
        <f t="shared" si="3"/>
        <v>Ararat</v>
      </c>
      <c r="R18" s="30">
        <f t="shared" si="4"/>
        <v>111.27278952323888</v>
      </c>
      <c r="T18" s="42"/>
      <c r="U18" s="31">
        <v>11</v>
      </c>
      <c r="V18" s="23">
        <v>13</v>
      </c>
      <c r="W18" s="46" t="s">
        <v>236</v>
      </c>
      <c r="X18" s="38"/>
    </row>
    <row r="19" spans="2:24" x14ac:dyDescent="0.35">
      <c r="B19" s="23">
        <v>14</v>
      </c>
      <c r="C19" s="43" t="s">
        <v>86</v>
      </c>
      <c r="D19" s="44">
        <f>VLOOKUP($D$5,Sheet2!$G$89:$CB$169,Front!$B19)</f>
        <v>3.6631825730194394</v>
      </c>
      <c r="G19" s="44">
        <f>VLOOKUP($G$5,Sheet2!$G$89:$CB$169,Front!$B19)</f>
        <v>4.3194805052658571</v>
      </c>
      <c r="J19" s="27">
        <f t="shared" si="0"/>
        <v>-15.193908884328295</v>
      </c>
      <c r="L19" s="28">
        <v>12</v>
      </c>
      <c r="M19" s="29" t="s">
        <v>144</v>
      </c>
      <c r="N19" s="30">
        <f>VLOOKUP($L19,Sheet2!$G$89:$CB$169,Front!$W$7)</f>
        <v>91.386198073056732</v>
      </c>
      <c r="O19" s="30">
        <f t="shared" si="1"/>
        <v>91.38739807305673</v>
      </c>
      <c r="P19" s="31">
        <f t="shared" si="2"/>
        <v>19</v>
      </c>
      <c r="Q19" s="32" t="str">
        <f t="shared" si="3"/>
        <v>Wangaratta</v>
      </c>
      <c r="R19" s="30">
        <f t="shared" si="4"/>
        <v>109.99266715552297</v>
      </c>
      <c r="T19" s="42"/>
      <c r="U19" s="31">
        <v>12</v>
      </c>
      <c r="V19" s="23">
        <v>14</v>
      </c>
      <c r="W19" s="46" t="s">
        <v>237</v>
      </c>
      <c r="X19" s="38"/>
    </row>
    <row r="20" spans="2:24" x14ac:dyDescent="0.35">
      <c r="B20" s="23">
        <v>15</v>
      </c>
      <c r="C20" s="33" t="s">
        <v>143</v>
      </c>
      <c r="D20" s="34">
        <f>VLOOKUP($D$5,Sheet2!$G$89:$CB$169,Front!$B20)</f>
        <v>85.47426003712026</v>
      </c>
      <c r="G20" s="34">
        <f>VLOOKUP($G$5,Sheet2!$G$89:$CB$169,Front!$B20)</f>
        <v>38.44533101293186</v>
      </c>
      <c r="J20" s="27">
        <f t="shared" si="0"/>
        <v>122.32676318580604</v>
      </c>
      <c r="L20" s="28">
        <v>13</v>
      </c>
      <c r="M20" s="29" t="s">
        <v>146</v>
      </c>
      <c r="N20" s="30">
        <f>VLOOKUP($L20,Sheet2!$G$89:$CB$169,Front!$W$7)</f>
        <v>51.984877126654062</v>
      </c>
      <c r="O20" s="30">
        <f t="shared" si="1"/>
        <v>51.986177126654063</v>
      </c>
      <c r="P20" s="31">
        <f t="shared" si="2"/>
        <v>48</v>
      </c>
      <c r="Q20" s="32" t="str">
        <f t="shared" si="3"/>
        <v>Darebin</v>
      </c>
      <c r="R20" s="30">
        <f t="shared" si="4"/>
        <v>104.69993512458008</v>
      </c>
      <c r="T20" s="42"/>
      <c r="U20" s="31">
        <v>13</v>
      </c>
      <c r="V20" s="23">
        <v>15</v>
      </c>
      <c r="W20" s="46" t="s">
        <v>238</v>
      </c>
      <c r="X20" s="38"/>
    </row>
    <row r="21" spans="2:24" x14ac:dyDescent="0.35">
      <c r="B21" s="23">
        <v>16</v>
      </c>
      <c r="C21" s="43" t="s">
        <v>145</v>
      </c>
      <c r="D21" s="44">
        <f>VLOOKUP($D$5,Sheet2!$G$89:$CB$169,Front!$B21)</f>
        <v>37.852886587867538</v>
      </c>
      <c r="G21" s="44">
        <f>VLOOKUP($G$5,Sheet2!$G$89:$CB$169,Front!$B21)</f>
        <v>13.740247942090035</v>
      </c>
      <c r="J21" s="27">
        <f t="shared" si="0"/>
        <v>175.48910869296671</v>
      </c>
      <c r="L21" s="28">
        <v>14</v>
      </c>
      <c r="M21" s="29" t="s">
        <v>148</v>
      </c>
      <c r="N21" s="30">
        <f>VLOOKUP($L21,Sheet2!$G$89:$CB$169,Front!$W$7)</f>
        <v>53.046339037514983</v>
      </c>
      <c r="O21" s="30">
        <f t="shared" si="1"/>
        <v>53.04773903751498</v>
      </c>
      <c r="P21" s="31">
        <f t="shared" si="2"/>
        <v>46</v>
      </c>
      <c r="Q21" s="32" t="str">
        <f t="shared" si="3"/>
        <v>Greater Shepparton</v>
      </c>
      <c r="R21" s="30">
        <f t="shared" si="4"/>
        <v>99.804729876328921</v>
      </c>
      <c r="T21" s="42"/>
      <c r="U21" s="31">
        <v>14</v>
      </c>
      <c r="V21" s="23">
        <v>16</v>
      </c>
      <c r="W21" s="46" t="s">
        <v>239</v>
      </c>
      <c r="X21" s="38"/>
    </row>
    <row r="22" spans="2:24" x14ac:dyDescent="0.35">
      <c r="B22" s="23">
        <v>17</v>
      </c>
      <c r="C22" s="33" t="s">
        <v>147</v>
      </c>
      <c r="D22" s="34">
        <f>VLOOKUP($D$5,Sheet2!$G$89:$CB$169,Front!$B22)</f>
        <v>337.623327146625</v>
      </c>
      <c r="G22" s="34">
        <f>VLOOKUP($G$5,Sheet2!$G$89:$CB$169,Front!$B22)</f>
        <v>230.88698284482157</v>
      </c>
      <c r="J22" s="27">
        <f t="shared" si="0"/>
        <v>46.228827189248946</v>
      </c>
      <c r="L22" s="28">
        <v>15</v>
      </c>
      <c r="M22" s="29" t="s">
        <v>149</v>
      </c>
      <c r="N22" s="30">
        <f>VLOOKUP($L22,Sheet2!$G$89:$CB$169,Front!$W$7)</f>
        <v>73.67025195226168</v>
      </c>
      <c r="O22" s="30">
        <f t="shared" si="1"/>
        <v>73.671751952261673</v>
      </c>
      <c r="P22" s="31">
        <f t="shared" si="2"/>
        <v>32</v>
      </c>
      <c r="Q22" s="32" t="str">
        <f t="shared" si="3"/>
        <v>East Gippsland</v>
      </c>
      <c r="R22" s="30">
        <f t="shared" si="4"/>
        <v>99.636023505967998</v>
      </c>
      <c r="T22" s="42"/>
      <c r="U22" s="31">
        <v>15</v>
      </c>
      <c r="V22" s="23">
        <v>17</v>
      </c>
      <c r="W22" s="46" t="s">
        <v>240</v>
      </c>
      <c r="X22" s="38"/>
    </row>
    <row r="23" spans="2:24" x14ac:dyDescent="0.35">
      <c r="B23" s="23">
        <v>18</v>
      </c>
      <c r="C23" s="43" t="s">
        <v>88</v>
      </c>
      <c r="D23" s="44">
        <f>VLOOKUP($D$5,Sheet2!$G$89:$CB$169,Front!$B23)</f>
        <v>1.2210608576731463</v>
      </c>
      <c r="G23" s="44">
        <f>VLOOKUP($G$5,Sheet2!$G$89:$CB$169,Front!$B23)</f>
        <v>6.6258094628286219</v>
      </c>
      <c r="J23" s="27">
        <f t="shared" si="0"/>
        <v>-81.571144408492188</v>
      </c>
      <c r="L23" s="28">
        <v>16</v>
      </c>
      <c r="M23" s="29" t="s">
        <v>150</v>
      </c>
      <c r="N23" s="30">
        <f>VLOOKUP($L23,Sheet2!$G$89:$CB$169,Front!$W$7)</f>
        <v>35.9179275355812</v>
      </c>
      <c r="O23" s="30">
        <f t="shared" si="1"/>
        <v>35.919527535581203</v>
      </c>
      <c r="P23" s="31">
        <f t="shared" si="2"/>
        <v>58</v>
      </c>
      <c r="Q23" s="32" t="str">
        <f t="shared" si="3"/>
        <v>Wellington</v>
      </c>
      <c r="R23" s="30">
        <f t="shared" si="4"/>
        <v>93.226953429884659</v>
      </c>
      <c r="T23" s="42"/>
      <c r="U23" s="31">
        <v>16</v>
      </c>
      <c r="V23" s="23">
        <v>18</v>
      </c>
      <c r="W23" s="46" t="s">
        <v>241</v>
      </c>
      <c r="X23" s="38"/>
    </row>
    <row r="24" spans="2:24" x14ac:dyDescent="0.35">
      <c r="B24" s="23">
        <v>19</v>
      </c>
      <c r="C24" s="33" t="s">
        <v>108</v>
      </c>
      <c r="D24" s="34">
        <f>VLOOKUP($D$5,Sheet2!$G$89:$CB$169,Front!$B24)</f>
        <v>15.26326072091433</v>
      </c>
      <c r="G24" s="34">
        <f>VLOOKUP($G$5,Sheet2!$G$89:$CB$169,Front!$B24)</f>
        <v>17.55155427026579</v>
      </c>
      <c r="J24" s="27">
        <f t="shared" si="0"/>
        <v>-13.037555045641023</v>
      </c>
      <c r="L24" s="28">
        <v>17</v>
      </c>
      <c r="M24" s="29" t="s">
        <v>151</v>
      </c>
      <c r="N24" s="30">
        <f>VLOOKUP($L24,Sheet2!$G$89:$CB$169,Front!$W$7)</f>
        <v>56.433408577878097</v>
      </c>
      <c r="O24" s="30">
        <f t="shared" si="1"/>
        <v>56.435108577878097</v>
      </c>
      <c r="P24" s="31">
        <f t="shared" si="2"/>
        <v>43</v>
      </c>
      <c r="Q24" s="32" t="str">
        <f t="shared" si="3"/>
        <v>Wodonga</v>
      </c>
      <c r="R24" s="30">
        <f t="shared" si="4"/>
        <v>92.60095762941549</v>
      </c>
      <c r="T24" s="42"/>
      <c r="U24" s="31">
        <v>17</v>
      </c>
      <c r="V24" s="23">
        <v>19</v>
      </c>
      <c r="W24" s="46" t="s">
        <v>242</v>
      </c>
      <c r="X24" s="38"/>
    </row>
    <row r="25" spans="2:24" x14ac:dyDescent="0.35">
      <c r="B25" s="23">
        <v>20</v>
      </c>
      <c r="C25" s="43" t="s">
        <v>125</v>
      </c>
      <c r="D25" s="44">
        <f>VLOOKUP($D$5,Sheet2!$G$89:$CB$169,Front!$B25)</f>
        <v>12.210608576731463</v>
      </c>
      <c r="G25" s="44">
        <f>VLOOKUP($G$5,Sheet2!$G$89:$CB$169,Front!$B25)</f>
        <v>19.291073568766521</v>
      </c>
      <c r="J25" s="27">
        <f t="shared" si="0"/>
        <v>-36.703322740413903</v>
      </c>
      <c r="L25" s="28">
        <v>18</v>
      </c>
      <c r="M25" s="29" t="s">
        <v>152</v>
      </c>
      <c r="N25" s="30">
        <f>VLOOKUP($L25,Sheet2!$G$89:$CB$169,Front!$W$7)</f>
        <v>104.69993512458008</v>
      </c>
      <c r="O25" s="30">
        <f t="shared" si="1"/>
        <v>104.70173512458008</v>
      </c>
      <c r="P25" s="31">
        <f t="shared" si="2"/>
        <v>13</v>
      </c>
      <c r="Q25" s="32" t="str">
        <f t="shared" si="3"/>
        <v>Northern Grampians</v>
      </c>
      <c r="R25" s="30">
        <f t="shared" si="4"/>
        <v>92.600387237983</v>
      </c>
      <c r="T25" s="42"/>
      <c r="U25" s="31">
        <v>18</v>
      </c>
      <c r="V25" s="23">
        <v>20</v>
      </c>
      <c r="W25" s="46" t="s">
        <v>243</v>
      </c>
      <c r="X25" s="38"/>
    </row>
    <row r="26" spans="2:24" x14ac:dyDescent="0.35">
      <c r="B26" s="23">
        <v>21</v>
      </c>
      <c r="C26" s="33" t="s">
        <v>126</v>
      </c>
      <c r="D26" s="34">
        <f>VLOOKUP($D$5,Sheet2!$G$89:$CB$169,Front!$B26)</f>
        <v>12.210608576731463</v>
      </c>
      <c r="G26" s="34">
        <f>VLOOKUP($G$5,Sheet2!$G$89:$CB$169,Front!$B26)</f>
        <v>23.806005680605494</v>
      </c>
      <c r="J26" s="27">
        <f t="shared" si="0"/>
        <v>-48.707864979300922</v>
      </c>
      <c r="L26" s="28">
        <v>19</v>
      </c>
      <c r="M26" s="29" t="s">
        <v>154</v>
      </c>
      <c r="N26" s="30">
        <f>VLOOKUP($L26,Sheet2!$G$89:$CB$169,Front!$W$7)</f>
        <v>99.636023505967998</v>
      </c>
      <c r="O26" s="30">
        <f t="shared" si="1"/>
        <v>99.637923505968004</v>
      </c>
      <c r="P26" s="31">
        <f t="shared" si="2"/>
        <v>15</v>
      </c>
      <c r="Q26" s="32" t="str">
        <f t="shared" si="3"/>
        <v>Campaspe</v>
      </c>
      <c r="R26" s="30">
        <f t="shared" si="4"/>
        <v>91.386198073056732</v>
      </c>
      <c r="T26" s="42"/>
      <c r="U26" s="31">
        <v>19</v>
      </c>
      <c r="V26" s="23">
        <v>21</v>
      </c>
      <c r="W26" s="46" t="s">
        <v>244</v>
      </c>
      <c r="X26" s="38"/>
    </row>
    <row r="27" spans="2:24" x14ac:dyDescent="0.35">
      <c r="B27" s="23">
        <v>22</v>
      </c>
      <c r="C27" s="43" t="s">
        <v>153</v>
      </c>
      <c r="D27" s="44">
        <f>VLOOKUP($D$5,Sheet2!$G$89:$CB$169,Front!$B27)</f>
        <v>128.21139005568037</v>
      </c>
      <c r="G27" s="44">
        <f>VLOOKUP($G$5,Sheet2!$G$89:$CB$169,Front!$B27)</f>
        <v>137.71520199141733</v>
      </c>
      <c r="J27" s="27">
        <f t="shared" si="0"/>
        <v>-6.9010623361168628</v>
      </c>
      <c r="L27" s="28">
        <v>20</v>
      </c>
      <c r="M27" s="29" t="s">
        <v>155</v>
      </c>
      <c r="N27" s="30">
        <f>VLOOKUP($L27,Sheet2!$G$89:$CB$169,Front!$W$7)</f>
        <v>150.53281615392157</v>
      </c>
      <c r="O27" s="30">
        <f t="shared" si="1"/>
        <v>150.53481615392158</v>
      </c>
      <c r="P27" s="31">
        <f t="shared" si="2"/>
        <v>4</v>
      </c>
      <c r="Q27" s="32" t="str">
        <f t="shared" si="3"/>
        <v>Greater Bendigo</v>
      </c>
      <c r="R27" s="30">
        <f t="shared" si="4"/>
        <v>89.390693703996007</v>
      </c>
      <c r="T27" s="42"/>
      <c r="U27" s="31">
        <v>20</v>
      </c>
      <c r="V27" s="23">
        <v>22</v>
      </c>
      <c r="W27" s="46" t="s">
        <v>245</v>
      </c>
      <c r="X27" s="38"/>
    </row>
    <row r="28" spans="2:24" ht="25.5" customHeight="1" x14ac:dyDescent="0.35">
      <c r="B28" s="23">
        <v>23</v>
      </c>
      <c r="C28" s="33" t="s">
        <v>92</v>
      </c>
      <c r="D28" s="34">
        <f>VLOOKUP($D$5,Sheet2!$G$89:$CB$169,Front!$B28)</f>
        <v>6.7158347172023056</v>
      </c>
      <c r="G28" s="34">
        <f>VLOOKUP($G$5,Sheet2!$G$89:$CB$169,Front!$B28)</f>
        <v>5.6876417512776669</v>
      </c>
      <c r="J28" s="27">
        <f t="shared" si="0"/>
        <v>18.07766752703203</v>
      </c>
      <c r="L28" s="28">
        <v>21</v>
      </c>
      <c r="M28" s="29" t="s">
        <v>156</v>
      </c>
      <c r="N28" s="30">
        <f>VLOOKUP($L28,Sheet2!$G$89:$CB$169,Front!$W$7)</f>
        <v>19.193857965451055</v>
      </c>
      <c r="O28" s="30">
        <f t="shared" si="1"/>
        <v>19.195957965451054</v>
      </c>
      <c r="P28" s="31">
        <f t="shared" si="2"/>
        <v>72</v>
      </c>
      <c r="Q28" s="32" t="str">
        <f t="shared" si="3"/>
        <v>Mildura</v>
      </c>
      <c r="R28" s="30">
        <f t="shared" si="4"/>
        <v>88.612433540674843</v>
      </c>
      <c r="T28" s="42"/>
      <c r="U28" s="31">
        <v>21</v>
      </c>
      <c r="V28" s="23">
        <v>23</v>
      </c>
      <c r="W28" s="47" t="s">
        <v>246</v>
      </c>
      <c r="X28" s="38"/>
    </row>
    <row r="29" spans="2:24" ht="27.5" customHeight="1" x14ac:dyDescent="0.35">
      <c r="B29" s="23"/>
      <c r="C29" s="39" t="s">
        <v>224</v>
      </c>
      <c r="D29" s="26"/>
      <c r="G29" s="26"/>
      <c r="J29" s="35"/>
      <c r="L29" s="28">
        <v>22</v>
      </c>
      <c r="M29" s="29" t="s">
        <v>157</v>
      </c>
      <c r="N29" s="30">
        <f>VLOOKUP($L29,Sheet2!$G$89:$CB$169,Front!$W$7)</f>
        <v>42.719511339798643</v>
      </c>
      <c r="O29" s="30">
        <f t="shared" si="1"/>
        <v>42.721711339798645</v>
      </c>
      <c r="P29" s="31">
        <f t="shared" si="2"/>
        <v>53</v>
      </c>
      <c r="Q29" s="32" t="str">
        <f t="shared" si="3"/>
        <v>Warrnambool</v>
      </c>
      <c r="R29" s="30">
        <f t="shared" si="4"/>
        <v>86.334140975297302</v>
      </c>
      <c r="T29" s="42"/>
      <c r="U29" s="31">
        <v>22</v>
      </c>
      <c r="V29" s="23">
        <v>26</v>
      </c>
      <c r="W29" s="46" t="s">
        <v>247</v>
      </c>
      <c r="X29" s="38"/>
    </row>
    <row r="30" spans="2:24" x14ac:dyDescent="0.35">
      <c r="B30" s="23">
        <v>26</v>
      </c>
      <c r="C30" s="33" t="s">
        <v>94</v>
      </c>
      <c r="D30" s="34">
        <f>VLOOKUP($D$5,Sheet2!$G$89:$CB$169,Front!$B30)</f>
        <v>762.7405928660213</v>
      </c>
      <c r="G30" s="34">
        <f>VLOOKUP($G$5,Sheet2!$G$89:$CB$169,Front!$B30)</f>
        <v>859.79907190007634</v>
      </c>
      <c r="J30" s="27">
        <f t="shared" ref="J30:J55" si="5">IF(G30&gt;0,(D30-G30)/G30*100,"")</f>
        <v>-11.288507071723721</v>
      </c>
      <c r="L30" s="28">
        <v>23</v>
      </c>
      <c r="M30" s="29" t="s">
        <v>158</v>
      </c>
      <c r="N30" s="30">
        <f>VLOOKUP($L30,Sheet2!$G$89:$CB$169,Front!$W$7)</f>
        <v>84.906602736989313</v>
      </c>
      <c r="O30" s="30">
        <f t="shared" si="1"/>
        <v>84.908902736989319</v>
      </c>
      <c r="P30" s="31">
        <f t="shared" si="2"/>
        <v>24</v>
      </c>
      <c r="Q30" s="32" t="str">
        <f t="shared" si="3"/>
        <v>Brimbank</v>
      </c>
      <c r="R30" s="30">
        <f t="shared" si="4"/>
        <v>85.69417381634922</v>
      </c>
      <c r="T30" s="42"/>
      <c r="U30" s="31">
        <v>23</v>
      </c>
      <c r="V30" s="23">
        <v>27</v>
      </c>
      <c r="W30" s="46" t="s">
        <v>248</v>
      </c>
      <c r="X30" s="38"/>
    </row>
    <row r="31" spans="2:24" x14ac:dyDescent="0.35">
      <c r="B31" s="23">
        <v>27</v>
      </c>
      <c r="C31" s="43" t="s">
        <v>95</v>
      </c>
      <c r="D31" s="44">
        <f>VLOOKUP($D$5,Sheet2!$G$89:$CB$169,Front!$B31)</f>
        <v>436.92794455535051</v>
      </c>
      <c r="G31" s="44">
        <f>VLOOKUP($G$5,Sheet2!$G$89:$CB$169,Front!$B31)</f>
        <v>563.31036577509349</v>
      </c>
      <c r="J31" s="27">
        <f t="shared" si="5"/>
        <v>-22.435664049221892</v>
      </c>
      <c r="L31" s="28">
        <v>24</v>
      </c>
      <c r="M31" s="29" t="s">
        <v>159</v>
      </c>
      <c r="N31" s="30">
        <f>VLOOKUP($L31,Sheet2!$G$89:$CB$169,Front!$W$7)</f>
        <v>19.366333565729335</v>
      </c>
      <c r="O31" s="30">
        <f t="shared" si="1"/>
        <v>19.368733565729336</v>
      </c>
      <c r="P31" s="31">
        <f t="shared" si="2"/>
        <v>71</v>
      </c>
      <c r="Q31" s="32" t="str">
        <f t="shared" si="3"/>
        <v>Glenelg</v>
      </c>
      <c r="R31" s="30">
        <f t="shared" si="4"/>
        <v>84.906602736989313</v>
      </c>
      <c r="T31" s="42"/>
      <c r="U31" s="31">
        <v>24</v>
      </c>
      <c r="V31" s="23">
        <v>28</v>
      </c>
      <c r="W31" s="46" t="s">
        <v>249</v>
      </c>
      <c r="X31" s="38"/>
    </row>
    <row r="32" spans="2:24" x14ac:dyDescent="0.35">
      <c r="B32" s="23">
        <v>28</v>
      </c>
      <c r="C32" s="33" t="s">
        <v>105</v>
      </c>
      <c r="D32" s="34">
        <f>VLOOKUP($D$5,Sheet2!$G$89:$CB$169,Front!$B32)</f>
        <v>117.39299659748642</v>
      </c>
      <c r="G32" s="34">
        <f>VLOOKUP($G$5,Sheet2!$G$89:$CB$169,Front!$B32)</f>
        <v>97.099495882359349</v>
      </c>
      <c r="J32" s="27">
        <f t="shared" si="5"/>
        <v>20.899697295765169</v>
      </c>
      <c r="L32" s="28">
        <v>25</v>
      </c>
      <c r="M32" s="29" t="s">
        <v>160</v>
      </c>
      <c r="N32" s="30">
        <f>VLOOKUP($L32,Sheet2!$G$89:$CB$169,Front!$W$7)</f>
        <v>89.390693703996007</v>
      </c>
      <c r="O32" s="30">
        <f t="shared" si="1"/>
        <v>89.393193703996005</v>
      </c>
      <c r="P32" s="31">
        <f t="shared" si="2"/>
        <v>20</v>
      </c>
      <c r="Q32" s="32" t="str">
        <f t="shared" si="3"/>
        <v>Moreland</v>
      </c>
      <c r="R32" s="30">
        <f t="shared" si="4"/>
        <v>83.322757045187416</v>
      </c>
      <c r="T32" s="42"/>
      <c r="U32" s="31">
        <v>25</v>
      </c>
      <c r="V32" s="23">
        <v>29</v>
      </c>
      <c r="W32" s="46" t="s">
        <v>250</v>
      </c>
      <c r="X32" s="38"/>
    </row>
    <row r="33" spans="2:24" x14ac:dyDescent="0.35">
      <c r="B33" s="23">
        <v>29</v>
      </c>
      <c r="C33" s="43" t="s">
        <v>80</v>
      </c>
      <c r="D33" s="44">
        <f>VLOOKUP($D$5,Sheet2!$G$89:$CB$169,Front!$B33)</f>
        <v>43.316132434366644</v>
      </c>
      <c r="G33" s="44">
        <f>VLOOKUP($G$5,Sheet2!$G$89:$CB$169,Front!$B33)</f>
        <v>32.575184454709998</v>
      </c>
      <c r="J33" s="27">
        <f t="shared" si="5"/>
        <v>32.972792508941964</v>
      </c>
      <c r="L33" s="28">
        <v>26</v>
      </c>
      <c r="M33" s="29" t="s">
        <v>161</v>
      </c>
      <c r="N33" s="30">
        <f>VLOOKUP($L33,Sheet2!$G$89:$CB$169,Front!$W$7)</f>
        <v>138.59040734590212</v>
      </c>
      <c r="O33" s="30">
        <f t="shared" si="1"/>
        <v>138.59300734590212</v>
      </c>
      <c r="P33" s="31">
        <f t="shared" si="2"/>
        <v>6</v>
      </c>
      <c r="Q33" s="32" t="str">
        <f t="shared" si="3"/>
        <v>Ballarat</v>
      </c>
      <c r="R33" s="30">
        <f t="shared" si="4"/>
        <v>82.954535835513013</v>
      </c>
      <c r="T33" s="42"/>
      <c r="U33" s="31">
        <v>26</v>
      </c>
      <c r="V33" s="23">
        <v>30</v>
      </c>
      <c r="W33" s="46" t="s">
        <v>251</v>
      </c>
      <c r="X33" s="38"/>
    </row>
    <row r="34" spans="2:24" x14ac:dyDescent="0.35">
      <c r="B34" s="23">
        <v>30</v>
      </c>
      <c r="C34" s="33" t="s">
        <v>81</v>
      </c>
      <c r="D34" s="34">
        <f>VLOOKUP($D$5,Sheet2!$G$89:$CB$169,Front!$B34)</f>
        <v>18.833101058420279</v>
      </c>
      <c r="G34" s="34">
        <f>VLOOKUP($G$5,Sheet2!$G$89:$CB$169,Front!$B34)</f>
        <v>16.883356605168974</v>
      </c>
      <c r="J34" s="27">
        <f t="shared" si="5"/>
        <v>11.548322403226239</v>
      </c>
      <c r="L34" s="28">
        <v>27</v>
      </c>
      <c r="M34" s="29" t="s">
        <v>162</v>
      </c>
      <c r="N34" s="30">
        <f>VLOOKUP($L34,Sheet2!$G$89:$CB$169,Front!$W$7)</f>
        <v>114.21135819581413</v>
      </c>
      <c r="O34" s="30">
        <f t="shared" si="1"/>
        <v>114.21405819581413</v>
      </c>
      <c r="P34" s="31">
        <f t="shared" si="2"/>
        <v>10</v>
      </c>
      <c r="Q34" s="32" t="str">
        <f t="shared" si="3"/>
        <v>Bass Coast</v>
      </c>
      <c r="R34" s="30">
        <f t="shared" si="4"/>
        <v>81.911582297736899</v>
      </c>
      <c r="T34" s="42"/>
      <c r="U34" s="31">
        <v>27</v>
      </c>
      <c r="V34" s="23">
        <v>31</v>
      </c>
      <c r="W34" s="46" t="s">
        <v>252</v>
      </c>
      <c r="X34" s="38"/>
    </row>
    <row r="35" spans="2:24" x14ac:dyDescent="0.35">
      <c r="B35" s="23">
        <v>31</v>
      </c>
      <c r="C35" s="43" t="s">
        <v>82</v>
      </c>
      <c r="D35" s="44">
        <f>VLOOKUP($D$5,Sheet2!$G$89:$CB$169,Front!$B35)</f>
        <v>14.438710811455547</v>
      </c>
      <c r="G35" s="44">
        <f>VLOOKUP($G$5,Sheet2!$G$89:$CB$169,Front!$B35)</f>
        <v>16.863161202531209</v>
      </c>
      <c r="J35" s="27">
        <f t="shared" si="5"/>
        <v>-14.37719987348366</v>
      </c>
      <c r="L35" s="28">
        <v>28</v>
      </c>
      <c r="M35" s="29" t="s">
        <v>163</v>
      </c>
      <c r="N35" s="30">
        <f>VLOOKUP($L35,Sheet2!$G$89:$CB$169,Front!$W$7)</f>
        <v>99.804729876328921</v>
      </c>
      <c r="O35" s="30">
        <f t="shared" si="1"/>
        <v>99.807529876328914</v>
      </c>
      <c r="P35" s="31">
        <f t="shared" si="2"/>
        <v>14</v>
      </c>
      <c r="Q35" s="32" t="str">
        <f t="shared" si="3"/>
        <v>Moorabool</v>
      </c>
      <c r="R35" s="30">
        <f t="shared" si="4"/>
        <v>81.858180701933904</v>
      </c>
      <c r="T35" s="42"/>
      <c r="U35" s="31">
        <v>28</v>
      </c>
      <c r="V35" s="23">
        <v>32</v>
      </c>
      <c r="W35" s="46" t="s">
        <v>253</v>
      </c>
      <c r="X35" s="38"/>
    </row>
    <row r="36" spans="2:24" x14ac:dyDescent="0.35">
      <c r="B36" s="23">
        <v>32</v>
      </c>
      <c r="C36" s="33" t="s">
        <v>106</v>
      </c>
      <c r="D36" s="34">
        <f>VLOOKUP($D$5,Sheet2!$G$89:$CB$169,Front!$B36)</f>
        <v>16.322020917297575</v>
      </c>
      <c r="G36" s="34">
        <f>VLOOKUP($G$5,Sheet2!$G$89:$CB$169,Front!$B36)</f>
        <v>23.204517630788455</v>
      </c>
      <c r="J36" s="27">
        <f t="shared" si="5"/>
        <v>-29.660158521713786</v>
      </c>
      <c r="L36" s="28">
        <v>29</v>
      </c>
      <c r="M36" s="29" t="s">
        <v>164</v>
      </c>
      <c r="N36" s="30">
        <f>VLOOKUP($L36,Sheet2!$G$89:$CB$169,Front!$W$7)</f>
        <v>41.991601679664065</v>
      </c>
      <c r="O36" s="30">
        <f t="shared" si="1"/>
        <v>41.994501679664062</v>
      </c>
      <c r="P36" s="31">
        <f t="shared" si="2"/>
        <v>55</v>
      </c>
      <c r="Q36" s="32" t="str">
        <f t="shared" si="3"/>
        <v>Moira</v>
      </c>
      <c r="R36" s="30">
        <f t="shared" si="4"/>
        <v>81.234768480909821</v>
      </c>
      <c r="T36" s="42"/>
      <c r="U36" s="31">
        <v>29</v>
      </c>
      <c r="V36" s="23">
        <v>33</v>
      </c>
      <c r="W36" s="46" t="s">
        <v>254</v>
      </c>
      <c r="X36" s="38"/>
    </row>
    <row r="37" spans="2:24" x14ac:dyDescent="0.35">
      <c r="B37" s="23">
        <v>33</v>
      </c>
      <c r="C37" s="43" t="s">
        <v>84</v>
      </c>
      <c r="D37" s="44">
        <f>VLOOKUP($D$5,Sheet2!$G$89:$CB$169,Front!$B37)</f>
        <v>73.449094127839089</v>
      </c>
      <c r="G37" s="44">
        <f>VLOOKUP($G$5,Sheet2!$G$89:$CB$169,Front!$B37)</f>
        <v>90.031104959142681</v>
      </c>
      <c r="J37" s="27">
        <f t="shared" si="5"/>
        <v>-18.418090990695639</v>
      </c>
      <c r="L37" s="28">
        <v>30</v>
      </c>
      <c r="M37" s="29" t="s">
        <v>165</v>
      </c>
      <c r="N37" s="30">
        <f>VLOOKUP($L37,Sheet2!$G$89:$CB$169,Front!$W$7)</f>
        <v>35.977693829825512</v>
      </c>
      <c r="O37" s="30">
        <f t="shared" si="1"/>
        <v>35.980693829825512</v>
      </c>
      <c r="P37" s="31">
        <f t="shared" si="2"/>
        <v>57</v>
      </c>
      <c r="Q37" s="32" t="str">
        <f t="shared" si="3"/>
        <v>Maroondah</v>
      </c>
      <c r="R37" s="30">
        <f t="shared" si="4"/>
        <v>80.04496142514094</v>
      </c>
      <c r="T37" s="42"/>
      <c r="U37" s="31">
        <v>30</v>
      </c>
      <c r="V37" s="23">
        <v>34</v>
      </c>
      <c r="W37" s="46" t="s">
        <v>255</v>
      </c>
      <c r="X37" s="38"/>
    </row>
    <row r="38" spans="2:24" x14ac:dyDescent="0.35">
      <c r="B38" s="23">
        <v>34</v>
      </c>
      <c r="C38" s="33" t="s">
        <v>85</v>
      </c>
      <c r="D38" s="34">
        <f>VLOOKUP($D$5,Sheet2!$G$89:$CB$169,Front!$B38)</f>
        <v>18.833101058420279</v>
      </c>
      <c r="G38" s="34">
        <f>VLOOKUP($G$5,Sheet2!$G$89:$CB$169,Front!$B38)</f>
        <v>32.050103986128178</v>
      </c>
      <c r="J38" s="27">
        <f t="shared" si="5"/>
        <v>-41.238564883996752</v>
      </c>
      <c r="L38" s="28">
        <v>31</v>
      </c>
      <c r="M38" s="29" t="s">
        <v>166</v>
      </c>
      <c r="N38" s="30">
        <f>VLOOKUP($L38,Sheet2!$G$89:$CB$169,Front!$W$7)</f>
        <v>67.208602701145736</v>
      </c>
      <c r="O38" s="30">
        <f t="shared" si="1"/>
        <v>67.21170270114574</v>
      </c>
      <c r="P38" s="31">
        <f t="shared" si="2"/>
        <v>35</v>
      </c>
      <c r="Q38" s="32" t="str">
        <f t="shared" si="3"/>
        <v>Loddon</v>
      </c>
      <c r="R38" s="30">
        <f t="shared" si="4"/>
        <v>77.449335226539304</v>
      </c>
      <c r="T38" s="42"/>
      <c r="U38" s="31">
        <v>31</v>
      </c>
      <c r="V38" s="23">
        <v>35</v>
      </c>
      <c r="W38" s="46" t="s">
        <v>256</v>
      </c>
      <c r="X38" s="38"/>
    </row>
    <row r="39" spans="2:24" x14ac:dyDescent="0.35">
      <c r="B39" s="23">
        <v>35</v>
      </c>
      <c r="C39" s="43" t="s">
        <v>86</v>
      </c>
      <c r="D39" s="44">
        <f>VLOOKUP($D$5,Sheet2!$G$89:$CB$169,Front!$B39)</f>
        <v>1.255540070561352</v>
      </c>
      <c r="G39" s="44">
        <f>VLOOKUP($G$5,Sheet2!$G$89:$CB$169,Front!$B39)</f>
        <v>4.947873646251673</v>
      </c>
      <c r="J39" s="27">
        <f t="shared" si="5"/>
        <v>-74.624653733579009</v>
      </c>
      <c r="L39" s="28">
        <v>32</v>
      </c>
      <c r="M39" s="29" t="s">
        <v>167</v>
      </c>
      <c r="N39" s="30">
        <f>VLOOKUP($L39,Sheet2!$G$89:$CB$169,Front!$W$7)</f>
        <v>54.147181885306424</v>
      </c>
      <c r="O39" s="30">
        <f t="shared" si="1"/>
        <v>54.150381885306423</v>
      </c>
      <c r="P39" s="31">
        <f t="shared" si="2"/>
        <v>45</v>
      </c>
      <c r="Q39" s="32" t="str">
        <f t="shared" si="3"/>
        <v>Central Goldfields</v>
      </c>
      <c r="R39" s="30">
        <f t="shared" si="4"/>
        <v>73.67025195226168</v>
      </c>
      <c r="T39" s="42"/>
      <c r="U39" s="31">
        <v>32</v>
      </c>
      <c r="V39" s="23">
        <v>36</v>
      </c>
      <c r="W39" s="46" t="s">
        <v>257</v>
      </c>
      <c r="X39" s="38"/>
    </row>
    <row r="40" spans="2:24" x14ac:dyDescent="0.35">
      <c r="B40" s="23">
        <v>36</v>
      </c>
      <c r="C40" s="33" t="s">
        <v>87</v>
      </c>
      <c r="D40" s="34">
        <f>VLOOKUP($D$5,Sheet2!$G$89:$CB$169,Front!$B40)</f>
        <v>1.255540070561352</v>
      </c>
      <c r="G40" s="34">
        <f>VLOOKUP($G$5,Sheet2!$G$89:$CB$169,Front!$B40)</f>
        <v>3.1908736167663849</v>
      </c>
      <c r="J40" s="27">
        <f t="shared" si="5"/>
        <v>-60.652152941309225</v>
      </c>
      <c r="L40" s="28">
        <v>33</v>
      </c>
      <c r="M40" s="29" t="s">
        <v>168</v>
      </c>
      <c r="N40" s="30">
        <f>VLOOKUP($L40,Sheet2!$G$89:$CB$169,Front!$W$7)</f>
        <v>66.98025604725153</v>
      </c>
      <c r="O40" s="30">
        <f t="shared" si="1"/>
        <v>66.983556047251525</v>
      </c>
      <c r="P40" s="31">
        <f t="shared" si="2"/>
        <v>36</v>
      </c>
      <c r="Q40" s="32" t="str">
        <f t="shared" si="3"/>
        <v>Melton</v>
      </c>
      <c r="R40" s="30">
        <f t="shared" si="4"/>
        <v>68.423351288397143</v>
      </c>
      <c r="T40" s="42"/>
      <c r="U40" s="31">
        <v>33</v>
      </c>
      <c r="V40" s="23">
        <v>37</v>
      </c>
      <c r="W40" s="46" t="s">
        <v>258</v>
      </c>
      <c r="X40" s="38"/>
    </row>
    <row r="41" spans="2:24" x14ac:dyDescent="0.35">
      <c r="B41" s="23">
        <v>37</v>
      </c>
      <c r="C41" s="43" t="s">
        <v>107</v>
      </c>
      <c r="D41" s="44">
        <f>VLOOKUP($D$5,Sheet2!$G$89:$CB$169,Front!$B41)</f>
        <v>222.85836252464</v>
      </c>
      <c r="G41" s="44">
        <f>VLOOKUP($G$5,Sheet2!$G$89:$CB$169,Front!$B41)</f>
        <v>239.4568890759432</v>
      </c>
      <c r="J41" s="27">
        <f t="shared" si="5"/>
        <v>-6.9317389929170137</v>
      </c>
      <c r="L41" s="28">
        <v>34</v>
      </c>
      <c r="M41" s="29" t="s">
        <v>169</v>
      </c>
      <c r="N41" s="30">
        <f>VLOOKUP($L41,Sheet2!$G$89:$CB$169,Front!$W$7)</f>
        <v>28.309364737855283</v>
      </c>
      <c r="O41" s="30">
        <f t="shared" si="1"/>
        <v>28.312764737855282</v>
      </c>
      <c r="P41" s="31">
        <f t="shared" si="2"/>
        <v>67</v>
      </c>
      <c r="Q41" s="32" t="str">
        <f t="shared" si="3"/>
        <v>Mount Alexander</v>
      </c>
      <c r="R41" s="30">
        <f t="shared" si="4"/>
        <v>68.040435458786945</v>
      </c>
      <c r="T41" s="42"/>
      <c r="U41" s="31">
        <v>34</v>
      </c>
      <c r="V41" s="23">
        <v>38</v>
      </c>
      <c r="W41" s="46" t="s">
        <v>259</v>
      </c>
      <c r="X41" s="38"/>
    </row>
    <row r="42" spans="2:24" x14ac:dyDescent="0.35">
      <c r="B42" s="23">
        <v>38</v>
      </c>
      <c r="C42" s="33" t="s">
        <v>88</v>
      </c>
      <c r="D42" s="34">
        <f>VLOOKUP($D$5,Sheet2!$G$89:$CB$169,Front!$B42)</f>
        <v>5.649930317526084</v>
      </c>
      <c r="G42" s="34">
        <f>VLOOKUP($G$5,Sheet2!$G$89:$CB$169,Front!$B42)</f>
        <v>4.4833793855831487</v>
      </c>
      <c r="J42" s="27">
        <f t="shared" si="5"/>
        <v>26.019456120401536</v>
      </c>
      <c r="L42" s="28">
        <v>35</v>
      </c>
      <c r="M42" s="29" t="s">
        <v>170</v>
      </c>
      <c r="N42" s="30">
        <f>VLOOKUP($L42,Sheet2!$G$89:$CB$169,Front!$W$7)</f>
        <v>65.964672253304343</v>
      </c>
      <c r="O42" s="30">
        <f t="shared" si="1"/>
        <v>65.968172253304346</v>
      </c>
      <c r="P42" s="31">
        <f t="shared" si="2"/>
        <v>37</v>
      </c>
      <c r="Q42" s="32" t="str">
        <f t="shared" si="3"/>
        <v>Hobsons Bay</v>
      </c>
      <c r="R42" s="30">
        <f t="shared" si="4"/>
        <v>67.208602701145736</v>
      </c>
      <c r="T42" s="42"/>
      <c r="U42" s="31">
        <v>35</v>
      </c>
      <c r="V42" s="23">
        <v>39</v>
      </c>
      <c r="W42" s="46" t="s">
        <v>260</v>
      </c>
      <c r="X42" s="38"/>
    </row>
    <row r="43" spans="2:24" x14ac:dyDescent="0.35">
      <c r="B43" s="23">
        <v>39</v>
      </c>
      <c r="C43" s="43" t="s">
        <v>108</v>
      </c>
      <c r="D43" s="44">
        <f>VLOOKUP($D$5,Sheet2!$G$89:$CB$169,Front!$B43)</f>
        <v>69.682473916155033</v>
      </c>
      <c r="G43" s="44">
        <f>VLOOKUP($G$5,Sheet2!$G$89:$CB$169,Front!$B43)</f>
        <v>73.935369056846426</v>
      </c>
      <c r="J43" s="27">
        <f t="shared" si="5"/>
        <v>-5.7521794980444136</v>
      </c>
      <c r="L43" s="28">
        <v>36</v>
      </c>
      <c r="M43" s="29" t="s">
        <v>171</v>
      </c>
      <c r="N43" s="30">
        <f>VLOOKUP($L43,Sheet2!$G$89:$CB$169,Front!$W$7)</f>
        <v>62.435864149450445</v>
      </c>
      <c r="O43" s="30">
        <f t="shared" si="1"/>
        <v>62.439464149450444</v>
      </c>
      <c r="P43" s="31">
        <f t="shared" si="2"/>
        <v>40</v>
      </c>
      <c r="Q43" s="32" t="str">
        <f t="shared" si="3"/>
        <v>Hume</v>
      </c>
      <c r="R43" s="30">
        <f t="shared" si="4"/>
        <v>66.98025604725153</v>
      </c>
      <c r="T43" s="42"/>
      <c r="U43" s="31">
        <v>36</v>
      </c>
      <c r="V43" s="23">
        <v>40</v>
      </c>
      <c r="W43" s="46" t="s">
        <v>261</v>
      </c>
      <c r="X43" s="38"/>
    </row>
    <row r="44" spans="2:24" x14ac:dyDescent="0.35">
      <c r="B44" s="23">
        <v>40</v>
      </c>
      <c r="C44" s="33" t="s">
        <v>90</v>
      </c>
      <c r="D44" s="34">
        <f>VLOOKUP($D$5,Sheet2!$G$89:$CB$169,Front!$B44)</f>
        <v>28.249651587630421</v>
      </c>
      <c r="G44" s="34">
        <f>VLOOKUP($G$5,Sheet2!$G$89:$CB$169,Front!$B44)</f>
        <v>43.096989228983958</v>
      </c>
      <c r="J44" s="27">
        <f t="shared" si="5"/>
        <v>-34.450985804289729</v>
      </c>
      <c r="L44" s="28">
        <v>37</v>
      </c>
      <c r="M44" s="29" t="s">
        <v>172</v>
      </c>
      <c r="N44" s="30">
        <f>VLOOKUP($L44,Sheet2!$G$89:$CB$169,Front!$W$7)</f>
        <v>149.70442971568954</v>
      </c>
      <c r="O44" s="30">
        <f t="shared" si="1"/>
        <v>149.70812971568955</v>
      </c>
      <c r="P44" s="31">
        <f t="shared" si="2"/>
        <v>5</v>
      </c>
      <c r="Q44" s="32" t="str">
        <f t="shared" si="3"/>
        <v>Kingston</v>
      </c>
      <c r="R44" s="30">
        <f t="shared" si="4"/>
        <v>65.964672253304343</v>
      </c>
      <c r="T44" s="42"/>
      <c r="U44" s="31">
        <v>37</v>
      </c>
      <c r="V44" s="23">
        <v>41</v>
      </c>
      <c r="W44" s="46" t="s">
        <v>262</v>
      </c>
      <c r="X44" s="38"/>
    </row>
    <row r="45" spans="2:24" x14ac:dyDescent="0.35">
      <c r="B45" s="23">
        <v>41</v>
      </c>
      <c r="C45" s="43" t="s">
        <v>91</v>
      </c>
      <c r="D45" s="44">
        <f>VLOOKUP($D$5,Sheet2!$G$89:$CB$169,Front!$B45)</f>
        <v>23.227491305385012</v>
      </c>
      <c r="G45" s="44">
        <f>VLOOKUP($G$5,Sheet2!$G$89:$CB$169,Front!$B45)</f>
        <v>37.725012127339284</v>
      </c>
      <c r="J45" s="27">
        <f t="shared" si="5"/>
        <v>-38.429466299489754</v>
      </c>
      <c r="L45" s="28">
        <v>38</v>
      </c>
      <c r="M45" s="29" t="s">
        <v>174</v>
      </c>
      <c r="N45" s="30">
        <f>VLOOKUP($L45,Sheet2!$G$89:$CB$169,Front!$W$7)</f>
        <v>77.449335226539304</v>
      </c>
      <c r="O45" s="30">
        <f t="shared" si="1"/>
        <v>77.453135226539302</v>
      </c>
      <c r="P45" s="31">
        <f t="shared" si="2"/>
        <v>31</v>
      </c>
      <c r="Q45" s="32" t="str">
        <f t="shared" si="3"/>
        <v>Mitchell</v>
      </c>
      <c r="R45" s="30">
        <f t="shared" si="4"/>
        <v>63.287604936433183</v>
      </c>
      <c r="T45" s="42"/>
      <c r="U45" s="31">
        <v>38</v>
      </c>
      <c r="V45" s="23">
        <v>42</v>
      </c>
      <c r="W45" s="46" t="s">
        <v>263</v>
      </c>
      <c r="X45" s="38"/>
    </row>
    <row r="46" spans="2:24" ht="25.5" customHeight="1" x14ac:dyDescent="0.35">
      <c r="B46" s="23">
        <v>42</v>
      </c>
      <c r="C46" s="33" t="s">
        <v>109</v>
      </c>
      <c r="D46" s="34">
        <f>VLOOKUP($D$5,Sheet2!$G$89:$CB$169,Front!$B46)</f>
        <v>202.14195136037767</v>
      </c>
      <c r="G46" s="34">
        <f>VLOOKUP($G$5,Sheet2!$G$89:$CB$169,Front!$B46)</f>
        <v>193.73449750405018</v>
      </c>
      <c r="J46" s="27">
        <f t="shared" si="5"/>
        <v>4.3396782527859949</v>
      </c>
      <c r="L46" s="28">
        <v>39</v>
      </c>
      <c r="M46" s="29" t="s">
        <v>175</v>
      </c>
      <c r="N46" s="30">
        <f>VLOOKUP($L46,Sheet2!$G$89:$CB$169,Front!$W$7)</f>
        <v>18.89644746787604</v>
      </c>
      <c r="O46" s="30">
        <f t="shared" si="1"/>
        <v>18.900347467876042</v>
      </c>
      <c r="P46" s="31">
        <f t="shared" si="2"/>
        <v>74</v>
      </c>
      <c r="Q46" s="32" t="str">
        <f t="shared" si="3"/>
        <v>Banyule</v>
      </c>
      <c r="R46" s="30">
        <f t="shared" si="4"/>
        <v>62.499035508711287</v>
      </c>
      <c r="T46" s="42"/>
      <c r="U46" s="31">
        <v>39</v>
      </c>
      <c r="V46" s="23">
        <v>43</v>
      </c>
      <c r="W46" s="46" t="s">
        <v>264</v>
      </c>
      <c r="X46" s="38"/>
    </row>
    <row r="47" spans="2:24" x14ac:dyDescent="0.35">
      <c r="B47" s="23">
        <v>43</v>
      </c>
      <c r="C47" s="43" t="s">
        <v>92</v>
      </c>
      <c r="D47" s="44">
        <f>VLOOKUP($D$5,Sheet2!$G$89:$CB$169,Front!$B47)</f>
        <v>1.255540070561352</v>
      </c>
      <c r="G47" s="44">
        <f>VLOOKUP($G$5,Sheet2!$G$89:$CB$169,Front!$B47)</f>
        <v>1.0703563398013822</v>
      </c>
      <c r="J47" s="27">
        <f t="shared" si="5"/>
        <v>17.301128967417792</v>
      </c>
      <c r="L47" s="28">
        <v>40</v>
      </c>
      <c r="M47" s="29" t="s">
        <v>177</v>
      </c>
      <c r="N47" s="30">
        <f>VLOOKUP($L47,Sheet2!$G$89:$CB$169,Front!$W$7)</f>
        <v>26.251988202047652</v>
      </c>
      <c r="O47" s="30">
        <f t="shared" si="1"/>
        <v>26.255988202047654</v>
      </c>
      <c r="P47" s="31">
        <f t="shared" si="2"/>
        <v>68</v>
      </c>
      <c r="Q47" s="32" t="str">
        <f t="shared" si="3"/>
        <v>Knox</v>
      </c>
      <c r="R47" s="30">
        <f t="shared" si="4"/>
        <v>62.435864149450445</v>
      </c>
      <c r="T47" s="42"/>
      <c r="U47" s="31">
        <v>40</v>
      </c>
      <c r="V47" s="23">
        <v>46</v>
      </c>
      <c r="W47" s="48" t="s">
        <v>220</v>
      </c>
    </row>
    <row r="48" spans="2:24" ht="20.5" customHeight="1" x14ac:dyDescent="0.35">
      <c r="B48" s="23"/>
      <c r="C48" s="40" t="s">
        <v>173</v>
      </c>
      <c r="D48" s="26"/>
      <c r="G48" s="26"/>
      <c r="J48" s="35"/>
      <c r="L48" s="28">
        <v>41</v>
      </c>
      <c r="M48" s="29" t="s">
        <v>178</v>
      </c>
      <c r="N48" s="30">
        <f>VLOOKUP($L48,Sheet2!$G$89:$CB$169,Front!$W$7)</f>
        <v>18.964536317087045</v>
      </c>
      <c r="O48" s="30">
        <f t="shared" si="1"/>
        <v>18.968636317087046</v>
      </c>
      <c r="P48" s="31">
        <f t="shared" si="2"/>
        <v>73</v>
      </c>
      <c r="Q48" s="32" t="str">
        <f t="shared" si="3"/>
        <v>Moonee Valley</v>
      </c>
      <c r="R48" s="30">
        <f t="shared" si="4"/>
        <v>61.666903847066081</v>
      </c>
      <c r="T48" s="42"/>
      <c r="U48" s="31">
        <v>41</v>
      </c>
      <c r="V48" s="23">
        <v>56</v>
      </c>
      <c r="W48" s="48" t="s">
        <v>221</v>
      </c>
    </row>
    <row r="49" spans="2:23" ht="24.5" customHeight="1" x14ac:dyDescent="0.35">
      <c r="B49" s="23">
        <v>46</v>
      </c>
      <c r="C49" s="36" t="s">
        <v>220</v>
      </c>
      <c r="D49" s="34">
        <f>VLOOKUP($D$5,Sheet2!$G$89:$CB$169,Front!$B49)</f>
        <v>44.3472829481574</v>
      </c>
      <c r="G49" s="34">
        <f>VLOOKUP($G$5,Sheet2!$G$89:$CB$169,Front!$B49)</f>
        <v>25.111966035861442</v>
      </c>
      <c r="J49" s="27">
        <f t="shared" si="5"/>
        <v>76.598211724349795</v>
      </c>
      <c r="L49" s="28">
        <v>42</v>
      </c>
      <c r="M49" s="29" t="s">
        <v>180</v>
      </c>
      <c r="N49" s="30">
        <f>VLOOKUP($L49,Sheet2!$G$89:$CB$169,Front!$W$7)</f>
        <v>137.31174124365205</v>
      </c>
      <c r="O49" s="30">
        <f t="shared" si="1"/>
        <v>137.31594124365205</v>
      </c>
      <c r="P49" s="31">
        <f t="shared" si="2"/>
        <v>7</v>
      </c>
      <c r="Q49" s="32" t="str">
        <f t="shared" si="3"/>
        <v>Baw Baw</v>
      </c>
      <c r="R49" s="30">
        <f t="shared" si="4"/>
        <v>59.36283886287184</v>
      </c>
      <c r="T49" s="42"/>
      <c r="U49" s="31">
        <v>42</v>
      </c>
      <c r="V49" s="23">
        <v>63</v>
      </c>
      <c r="W49" s="48" t="s">
        <v>181</v>
      </c>
    </row>
    <row r="50" spans="2:23" ht="20.5" customHeight="1" x14ac:dyDescent="0.35">
      <c r="B50" s="23"/>
      <c r="C50" s="40" t="s">
        <v>176</v>
      </c>
      <c r="D50" s="26"/>
      <c r="G50" s="26"/>
      <c r="J50" s="35"/>
      <c r="L50" s="28">
        <v>43</v>
      </c>
      <c r="M50" s="29" t="s">
        <v>182</v>
      </c>
      <c r="N50" s="30">
        <f>VLOOKUP($L50,Sheet2!$G$89:$CB$169,Front!$W$7)</f>
        <v>80.04496142514094</v>
      </c>
      <c r="O50" s="30">
        <f t="shared" si="1"/>
        <v>80.049261425140941</v>
      </c>
      <c r="P50" s="31">
        <f t="shared" si="2"/>
        <v>30</v>
      </c>
      <c r="Q50" s="32" t="str">
        <f t="shared" si="3"/>
        <v>Corangamite</v>
      </c>
      <c r="R50" s="30">
        <f t="shared" si="4"/>
        <v>56.433408577878097</v>
      </c>
      <c r="T50" s="42"/>
      <c r="U50" s="31">
        <v>43</v>
      </c>
      <c r="V50" s="19">
        <v>74</v>
      </c>
      <c r="W50" s="48" t="s">
        <v>222</v>
      </c>
    </row>
    <row r="51" spans="2:23" ht="31.5" x14ac:dyDescent="0.35">
      <c r="B51" s="23">
        <v>56</v>
      </c>
      <c r="C51" s="36" t="s">
        <v>221</v>
      </c>
      <c r="D51" s="34">
        <f>VLOOKUP($D$5,Sheet2!$G$89:$CB$169,Front!$B51)</f>
        <v>644.59712679575273</v>
      </c>
      <c r="E51" s="37"/>
      <c r="F51" s="37"/>
      <c r="G51" s="34">
        <f>VLOOKUP($G$5,Sheet2!$G$89:$CB$169,Front!$B51)</f>
        <v>370.60599386638182</v>
      </c>
      <c r="J51" s="27">
        <f t="shared" si="5"/>
        <v>73.930572485062285</v>
      </c>
      <c r="L51" s="28">
        <v>44</v>
      </c>
      <c r="M51" s="29" t="s">
        <v>184</v>
      </c>
      <c r="N51" s="30">
        <f>VLOOKUP($L51,Sheet2!$G$89:$CB$169,Front!$W$7)</f>
        <v>248.59636068457013</v>
      </c>
      <c r="O51" s="30">
        <f t="shared" si="1"/>
        <v>248.60076068457013</v>
      </c>
      <c r="P51" s="31">
        <f t="shared" si="2"/>
        <v>1</v>
      </c>
      <c r="Q51" s="32" t="str">
        <f t="shared" si="3"/>
        <v>Whitehorse</v>
      </c>
      <c r="R51" s="30">
        <f t="shared" si="4"/>
        <v>55.419029439260186</v>
      </c>
      <c r="T51" s="42"/>
    </row>
    <row r="52" spans="2:23" ht="20.5" customHeight="1" x14ac:dyDescent="0.35">
      <c r="B52" s="23"/>
      <c r="C52" s="40" t="s">
        <v>179</v>
      </c>
      <c r="D52" s="35"/>
      <c r="E52" s="37"/>
      <c r="F52" s="37"/>
      <c r="G52" s="35"/>
      <c r="J52" s="35"/>
      <c r="L52" s="28">
        <v>45</v>
      </c>
      <c r="M52" s="29" t="s">
        <v>185</v>
      </c>
      <c r="N52" s="30">
        <f>VLOOKUP($L52,Sheet2!$G$89:$CB$169,Front!$W$7)</f>
        <v>68.423351288397143</v>
      </c>
      <c r="O52" s="30">
        <f t="shared" si="1"/>
        <v>68.427851288397136</v>
      </c>
      <c r="P52" s="31">
        <f t="shared" si="2"/>
        <v>33</v>
      </c>
      <c r="Q52" s="32" t="str">
        <f t="shared" si="3"/>
        <v>Horsham</v>
      </c>
      <c r="R52" s="30">
        <f t="shared" si="4"/>
        <v>54.147181885306424</v>
      </c>
      <c r="T52" s="42"/>
    </row>
    <row r="53" spans="2:23" ht="23.5" customHeight="1" x14ac:dyDescent="0.35">
      <c r="B53" s="23">
        <v>63</v>
      </c>
      <c r="C53" s="36" t="s">
        <v>181</v>
      </c>
      <c r="D53" s="34">
        <f>VLOOKUP($D$5,Sheet2!$G$89:$CB$169,Front!$B53)</f>
        <v>113.6789506558401</v>
      </c>
      <c r="E53" s="37"/>
      <c r="F53" s="37"/>
      <c r="G53" s="34">
        <f>VLOOKUP($G$5,Sheet2!$G$89:$CB$169,Front!$B53)</f>
        <v>104.19011966833391</v>
      </c>
      <c r="J53" s="27">
        <f t="shared" si="5"/>
        <v>9.1072272665697813</v>
      </c>
      <c r="L53" s="28">
        <v>46</v>
      </c>
      <c r="M53" s="29" t="s">
        <v>186</v>
      </c>
      <c r="N53" s="30">
        <f>VLOOKUP($L53,Sheet2!$G$89:$CB$169,Front!$W$7)</f>
        <v>88.612433540674843</v>
      </c>
      <c r="O53" s="30">
        <f t="shared" si="1"/>
        <v>88.617033540674839</v>
      </c>
      <c r="P53" s="31">
        <f t="shared" si="2"/>
        <v>21</v>
      </c>
      <c r="Q53" s="32" t="str">
        <f t="shared" si="3"/>
        <v>Casey</v>
      </c>
      <c r="R53" s="30">
        <f t="shared" si="4"/>
        <v>53.046339037514983</v>
      </c>
      <c r="T53" s="42"/>
    </row>
    <row r="54" spans="2:23" ht="20.5" customHeight="1" x14ac:dyDescent="0.35">
      <c r="B54" s="23"/>
      <c r="C54" s="40" t="s">
        <v>183</v>
      </c>
      <c r="D54" s="35"/>
      <c r="E54" s="37"/>
      <c r="F54" s="37"/>
      <c r="G54" s="35"/>
      <c r="J54" s="35"/>
      <c r="L54" s="28">
        <v>47</v>
      </c>
      <c r="M54" s="29" t="s">
        <v>187</v>
      </c>
      <c r="N54" s="30">
        <f>VLOOKUP($L54,Sheet2!$G$89:$CB$169,Front!$W$7)</f>
        <v>63.287604936433183</v>
      </c>
      <c r="O54" s="30">
        <f t="shared" si="1"/>
        <v>63.292304936433183</v>
      </c>
      <c r="P54" s="31">
        <f t="shared" si="2"/>
        <v>38</v>
      </c>
      <c r="Q54" s="32" t="str">
        <f t="shared" si="3"/>
        <v>Mornington Peninsula</v>
      </c>
      <c r="R54" s="30">
        <f t="shared" si="4"/>
        <v>52.865609746068856</v>
      </c>
      <c r="T54" s="42"/>
    </row>
    <row r="55" spans="2:23" ht="23.5" customHeight="1" x14ac:dyDescent="0.35">
      <c r="B55" s="19">
        <v>74</v>
      </c>
      <c r="C55" s="36" t="s">
        <v>222</v>
      </c>
      <c r="D55" s="34">
        <f>VLOOKUP($D$5,Sheet2!$G$89:$CB$169,Front!$B55)</f>
        <v>140.474867485375</v>
      </c>
      <c r="E55" s="37"/>
      <c r="F55" s="37"/>
      <c r="G55" s="34">
        <f>VLOOKUP($G$5,Sheet2!$G$89:$CB$169,Front!$B55)</f>
        <v>125.49616784836431</v>
      </c>
      <c r="J55" s="27">
        <f t="shared" si="5"/>
        <v>11.935583288176014</v>
      </c>
      <c r="L55" s="28">
        <v>48</v>
      </c>
      <c r="M55" s="29" t="s">
        <v>188</v>
      </c>
      <c r="N55" s="30">
        <f>VLOOKUP($L55,Sheet2!$G$89:$CB$169,Front!$W$7)</f>
        <v>81.234768480909821</v>
      </c>
      <c r="O55" s="30">
        <f t="shared" si="1"/>
        <v>81.239568480909824</v>
      </c>
      <c r="P55" s="31">
        <f t="shared" si="2"/>
        <v>29</v>
      </c>
      <c r="Q55" s="32" t="str">
        <f t="shared" si="3"/>
        <v>Cardinia</v>
      </c>
      <c r="R55" s="30">
        <f t="shared" si="4"/>
        <v>51.984877126654062</v>
      </c>
      <c r="T55" s="42"/>
    </row>
    <row r="56" spans="2:23" x14ac:dyDescent="0.35">
      <c r="L56" s="28">
        <v>49</v>
      </c>
      <c r="M56" s="29" t="s">
        <v>189</v>
      </c>
      <c r="N56" s="30">
        <f>VLOOKUP($L56,Sheet2!$G$89:$CB$169,Front!$W$7)</f>
        <v>42.739241501277263</v>
      </c>
      <c r="O56" s="30">
        <f t="shared" si="1"/>
        <v>42.744141501277262</v>
      </c>
      <c r="P56" s="31">
        <f t="shared" si="2"/>
        <v>52</v>
      </c>
      <c r="Q56" s="32" t="str">
        <f t="shared" si="3"/>
        <v>Whittlesea</v>
      </c>
      <c r="R56" s="30">
        <f t="shared" si="4"/>
        <v>48.565679980736974</v>
      </c>
      <c r="T56" s="42"/>
    </row>
    <row r="57" spans="2:23" x14ac:dyDescent="0.35">
      <c r="L57" s="28">
        <v>50</v>
      </c>
      <c r="M57" s="29" t="s">
        <v>190</v>
      </c>
      <c r="N57" s="30">
        <f>VLOOKUP($L57,Sheet2!$G$89:$CB$169,Front!$W$7)</f>
        <v>61.666903847066081</v>
      </c>
      <c r="O57" s="30">
        <f t="shared" si="1"/>
        <v>61.671903847066083</v>
      </c>
      <c r="P57" s="31">
        <f t="shared" si="2"/>
        <v>41</v>
      </c>
      <c r="Q57" s="32" t="str">
        <f t="shared" si="3"/>
        <v>Swan Hill</v>
      </c>
      <c r="R57" s="30">
        <f t="shared" si="4"/>
        <v>47.143126532151612</v>
      </c>
      <c r="T57" s="42"/>
    </row>
    <row r="58" spans="2:23" x14ac:dyDescent="0.35">
      <c r="L58" s="28">
        <v>51</v>
      </c>
      <c r="M58" s="29" t="s">
        <v>191</v>
      </c>
      <c r="N58" s="30">
        <f>VLOOKUP($L58,Sheet2!$G$89:$CB$169,Front!$W$7)</f>
        <v>81.858180701933904</v>
      </c>
      <c r="O58" s="30">
        <f t="shared" si="1"/>
        <v>81.863280701933903</v>
      </c>
      <c r="P58" s="31">
        <f t="shared" si="2"/>
        <v>28</v>
      </c>
      <c r="Q58" s="32" t="str">
        <f t="shared" si="3"/>
        <v>Yarra Ranges</v>
      </c>
      <c r="R58" s="30">
        <f t="shared" si="4"/>
        <v>46.630622455795432</v>
      </c>
      <c r="T58" s="42"/>
    </row>
    <row r="59" spans="2:23" x14ac:dyDescent="0.35">
      <c r="L59" s="28">
        <v>52</v>
      </c>
      <c r="M59" s="29" t="s">
        <v>192</v>
      </c>
      <c r="N59" s="30">
        <f>VLOOKUP($L59,Sheet2!$G$89:$CB$169,Front!$W$7)</f>
        <v>83.322757045187416</v>
      </c>
      <c r="O59" s="30">
        <f t="shared" si="1"/>
        <v>83.327957045187418</v>
      </c>
      <c r="P59" s="31">
        <f t="shared" si="2"/>
        <v>25</v>
      </c>
      <c r="Q59" s="32" t="str">
        <f t="shared" si="3"/>
        <v>Monash</v>
      </c>
      <c r="R59" s="30">
        <f t="shared" si="4"/>
        <v>42.739241501277263</v>
      </c>
      <c r="T59" s="42"/>
    </row>
    <row r="60" spans="2:23" x14ac:dyDescent="0.35">
      <c r="L60" s="28">
        <v>53</v>
      </c>
      <c r="M60" s="29" t="s">
        <v>193</v>
      </c>
      <c r="N60" s="30">
        <f>VLOOKUP($L60,Sheet2!$G$89:$CB$169,Front!$W$7)</f>
        <v>52.865609746068856</v>
      </c>
      <c r="O60" s="30">
        <f t="shared" si="1"/>
        <v>52.870909746068854</v>
      </c>
      <c r="P60" s="31">
        <f t="shared" si="2"/>
        <v>47</v>
      </c>
      <c r="Q60" s="32" t="str">
        <f t="shared" si="3"/>
        <v>Glen Eira</v>
      </c>
      <c r="R60" s="30">
        <f t="shared" si="4"/>
        <v>42.719511339798643</v>
      </c>
      <c r="T60" s="42"/>
    </row>
    <row r="61" spans="2:23" x14ac:dyDescent="0.35">
      <c r="L61" s="28">
        <v>54</v>
      </c>
      <c r="M61" s="29" t="s">
        <v>194</v>
      </c>
      <c r="N61" s="30">
        <f>VLOOKUP($L61,Sheet2!$G$89:$CB$169,Front!$W$7)</f>
        <v>68.040435458786945</v>
      </c>
      <c r="O61" s="30">
        <f t="shared" si="1"/>
        <v>68.045835458786939</v>
      </c>
      <c r="P61" s="31">
        <f t="shared" si="2"/>
        <v>34</v>
      </c>
      <c r="Q61" s="32" t="str">
        <f t="shared" si="3"/>
        <v>Southern Grampians</v>
      </c>
      <c r="R61" s="30">
        <f t="shared" si="4"/>
        <v>42.501517911353972</v>
      </c>
      <c r="T61" s="42"/>
    </row>
    <row r="62" spans="2:23" x14ac:dyDescent="0.35">
      <c r="L62" s="28">
        <v>55</v>
      </c>
      <c r="M62" s="29" t="s">
        <v>195</v>
      </c>
      <c r="N62" s="30">
        <f>VLOOKUP($L62,Sheet2!$G$89:$CB$169,Front!$W$7)</f>
        <v>28.392958546280521</v>
      </c>
      <c r="O62" s="30">
        <f t="shared" si="1"/>
        <v>28.398458546280523</v>
      </c>
      <c r="P62" s="31">
        <f t="shared" si="2"/>
        <v>66</v>
      </c>
      <c r="Q62" s="32" t="str">
        <f t="shared" si="3"/>
        <v>Hepburn</v>
      </c>
      <c r="R62" s="30">
        <f t="shared" si="4"/>
        <v>41.991601679664065</v>
      </c>
      <c r="T62" s="42"/>
    </row>
    <row r="63" spans="2:23" x14ac:dyDescent="0.35">
      <c r="L63" s="28">
        <v>56</v>
      </c>
      <c r="M63" s="29" t="s">
        <v>196</v>
      </c>
      <c r="N63" s="30">
        <f>VLOOKUP($L63,Sheet2!$G$89:$CB$169,Front!$W$7)</f>
        <v>12.918227619170651</v>
      </c>
      <c r="O63" s="30">
        <f t="shared" si="1"/>
        <v>12.92382761917065</v>
      </c>
      <c r="P63" s="31">
        <f t="shared" si="2"/>
        <v>76</v>
      </c>
      <c r="Q63" s="32" t="str">
        <f t="shared" si="3"/>
        <v>Wyndham</v>
      </c>
      <c r="R63" s="30">
        <f t="shared" si="4"/>
        <v>40.421244912631487</v>
      </c>
      <c r="T63" s="42"/>
    </row>
    <row r="64" spans="2:23" x14ac:dyDescent="0.35">
      <c r="L64" s="28">
        <v>57</v>
      </c>
      <c r="M64" s="29" t="s">
        <v>197</v>
      </c>
      <c r="N64" s="30">
        <f>VLOOKUP($L64,Sheet2!$G$89:$CB$169,Front!$W$7)</f>
        <v>31.613555892766819</v>
      </c>
      <c r="O64" s="30">
        <f t="shared" si="1"/>
        <v>31.619255892766819</v>
      </c>
      <c r="P64" s="31">
        <f t="shared" si="2"/>
        <v>64</v>
      </c>
      <c r="Q64" s="32" t="str">
        <f t="shared" si="3"/>
        <v>Hindmarsh</v>
      </c>
      <c r="R64" s="30">
        <f t="shared" si="4"/>
        <v>35.977693829825512</v>
      </c>
      <c r="T64" s="42"/>
    </row>
    <row r="65" spans="12:20" x14ac:dyDescent="0.35">
      <c r="L65" s="28">
        <v>58</v>
      </c>
      <c r="M65" s="29" t="s">
        <v>198</v>
      </c>
      <c r="N65" s="30">
        <f>VLOOKUP($L65,Sheet2!$G$89:$CB$169,Front!$W$7)</f>
        <v>92.600387237983</v>
      </c>
      <c r="O65" s="30">
        <f t="shared" si="1"/>
        <v>92.606187237982994</v>
      </c>
      <c r="P65" s="31">
        <f t="shared" si="2"/>
        <v>18</v>
      </c>
      <c r="Q65" s="32" t="str">
        <f t="shared" si="3"/>
        <v>Colac-Otway</v>
      </c>
      <c r="R65" s="30">
        <f t="shared" si="4"/>
        <v>35.9179275355812</v>
      </c>
      <c r="T65" s="42"/>
    </row>
    <row r="66" spans="12:20" x14ac:dyDescent="0.35">
      <c r="L66" s="28">
        <v>59</v>
      </c>
      <c r="M66" s="29" t="s">
        <v>199</v>
      </c>
      <c r="N66" s="30">
        <f>VLOOKUP($L66,Sheet2!$G$89:$CB$169,Front!$W$7)</f>
        <v>173.49221567821758</v>
      </c>
      <c r="O66" s="30">
        <f t="shared" si="1"/>
        <v>173.49811567821757</v>
      </c>
      <c r="P66" s="31">
        <f t="shared" si="2"/>
        <v>2</v>
      </c>
      <c r="Q66" s="32" t="str">
        <f t="shared" si="3"/>
        <v>Bayside</v>
      </c>
      <c r="R66" s="30">
        <f t="shared" si="4"/>
        <v>35.484118459413843</v>
      </c>
      <c r="T66" s="42"/>
    </row>
    <row r="67" spans="12:20" x14ac:dyDescent="0.35">
      <c r="L67" s="28">
        <v>60</v>
      </c>
      <c r="M67" s="29" t="s">
        <v>200</v>
      </c>
      <c r="N67" s="30">
        <f>VLOOKUP($L67,Sheet2!$G$89:$CB$169,Front!$W$7)</f>
        <v>25.687130747495505</v>
      </c>
      <c r="O67" s="30">
        <f t="shared" si="1"/>
        <v>25.693130747495506</v>
      </c>
      <c r="P67" s="31">
        <f t="shared" si="2"/>
        <v>69</v>
      </c>
      <c r="Q67" s="32" t="str">
        <f t="shared" si="3"/>
        <v>Boroondara</v>
      </c>
      <c r="R67" s="30">
        <f t="shared" si="4"/>
        <v>33.803720701054786</v>
      </c>
      <c r="T67" s="42"/>
    </row>
    <row r="68" spans="12:20" x14ac:dyDescent="0.35">
      <c r="L68" s="28">
        <v>61</v>
      </c>
      <c r="M68" s="29" t="s">
        <v>201</v>
      </c>
      <c r="N68" s="30">
        <f>VLOOKUP($L68,Sheet2!$G$89:$CB$169,Front!$W$7)</f>
        <v>0</v>
      </c>
      <c r="O68" s="30">
        <f t="shared" si="1"/>
        <v>6.1000000000000004E-3</v>
      </c>
      <c r="P68" s="31">
        <f t="shared" si="2"/>
        <v>78</v>
      </c>
      <c r="Q68" s="32" t="str">
        <f t="shared" si="3"/>
        <v>Buloke</v>
      </c>
      <c r="R68" s="30">
        <f t="shared" si="4"/>
        <v>33.11258278145695</v>
      </c>
      <c r="T68" s="42"/>
    </row>
    <row r="69" spans="12:20" x14ac:dyDescent="0.35">
      <c r="L69" s="28">
        <v>62</v>
      </c>
      <c r="M69" s="29" t="s">
        <v>202</v>
      </c>
      <c r="N69" s="30">
        <f>VLOOKUP($L69,Sheet2!$G$89:$CB$169,Front!$W$7)</f>
        <v>32.443305323946404</v>
      </c>
      <c r="O69" s="30">
        <f t="shared" si="1"/>
        <v>32.449505323946404</v>
      </c>
      <c r="P69" s="31">
        <f t="shared" si="2"/>
        <v>62</v>
      </c>
      <c r="Q69" s="32" t="str">
        <f t="shared" si="3"/>
        <v>South Gippsland</v>
      </c>
      <c r="R69" s="30">
        <f t="shared" si="4"/>
        <v>32.443305323946404</v>
      </c>
      <c r="T69" s="42"/>
    </row>
    <row r="70" spans="12:20" x14ac:dyDescent="0.35">
      <c r="L70" s="28">
        <v>63</v>
      </c>
      <c r="M70" s="29" t="s">
        <v>203</v>
      </c>
      <c r="N70" s="30">
        <f>VLOOKUP($L70,Sheet2!$G$89:$CB$169,Front!$W$7)</f>
        <v>42.501517911353972</v>
      </c>
      <c r="O70" s="30">
        <f t="shared" si="1"/>
        <v>42.507817911353975</v>
      </c>
      <c r="P70" s="31">
        <f t="shared" si="2"/>
        <v>54</v>
      </c>
      <c r="Q70" s="32" t="str">
        <f t="shared" si="3"/>
        <v>Towong</v>
      </c>
      <c r="R70" s="30">
        <f t="shared" si="4"/>
        <v>32.035880185808104</v>
      </c>
      <c r="T70" s="42"/>
    </row>
    <row r="71" spans="12:20" x14ac:dyDescent="0.35">
      <c r="L71" s="28">
        <v>64</v>
      </c>
      <c r="M71" s="29" t="s">
        <v>204</v>
      </c>
      <c r="N71" s="30">
        <f>VLOOKUP($L71,Sheet2!$G$89:$CB$169,Front!$W$7)</f>
        <v>119.45928953159383</v>
      </c>
      <c r="O71" s="30">
        <f t="shared" si="1"/>
        <v>119.46568953159382</v>
      </c>
      <c r="P71" s="31">
        <f t="shared" si="2"/>
        <v>9</v>
      </c>
      <c r="Q71" s="32" t="str">
        <f t="shared" si="3"/>
        <v>Nillumbik</v>
      </c>
      <c r="R71" s="30">
        <f t="shared" si="4"/>
        <v>31.613555892766819</v>
      </c>
      <c r="T71" s="42"/>
    </row>
    <row r="72" spans="12:20" x14ac:dyDescent="0.35">
      <c r="L72" s="28">
        <v>65</v>
      </c>
      <c r="M72" s="29" t="s">
        <v>205</v>
      </c>
      <c r="N72" s="30">
        <f>VLOOKUP($L72,Sheet2!$G$89:$CB$169,Front!$W$7)</f>
        <v>17.274140611504578</v>
      </c>
      <c r="O72" s="30">
        <f t="shared" si="1"/>
        <v>17.280640611504577</v>
      </c>
      <c r="P72" s="31">
        <f t="shared" si="2"/>
        <v>75</v>
      </c>
      <c r="Q72" s="32" t="str">
        <f t="shared" si="3"/>
        <v>Yarriambiack</v>
      </c>
      <c r="R72" s="30">
        <f t="shared" si="4"/>
        <v>31.303803412114572</v>
      </c>
      <c r="T72" s="42"/>
    </row>
    <row r="73" spans="12:20" x14ac:dyDescent="0.35">
      <c r="L73" s="28">
        <v>66</v>
      </c>
      <c r="M73" s="29" t="s">
        <v>206</v>
      </c>
      <c r="N73" s="30">
        <f>VLOOKUP($L73,Sheet2!$G$89:$CB$169,Front!$W$7)</f>
        <v>25.450473378804848</v>
      </c>
      <c r="O73" s="30">
        <f t="shared" ref="O73:O86" si="6">N73+L73*0.0001</f>
        <v>25.457073378804846</v>
      </c>
      <c r="P73" s="31">
        <f t="shared" ref="P73:P86" si="7">RANK(O73,O$8:O$86)</f>
        <v>70</v>
      </c>
      <c r="Q73" s="32" t="str">
        <f t="shared" ref="Q73:Q86" si="8">VLOOKUP(MATCH(L73,P$8:P$86,0),$L$8:$N$86,2)</f>
        <v>Moyne</v>
      </c>
      <c r="R73" s="30">
        <f t="shared" ref="R73:R86" si="9">VLOOKUP(MATCH(L73,P$8:P$86,0),$L$8:$N$86,3)</f>
        <v>28.392958546280521</v>
      </c>
      <c r="T73" s="42"/>
    </row>
    <row r="74" spans="12:20" x14ac:dyDescent="0.35">
      <c r="L74" s="28">
        <v>67</v>
      </c>
      <c r="M74" s="29" t="s">
        <v>207</v>
      </c>
      <c r="N74" s="30">
        <f>VLOOKUP($L74,Sheet2!$G$89:$CB$169,Front!$W$7)</f>
        <v>47.143126532151612</v>
      </c>
      <c r="O74" s="30">
        <f t="shared" si="6"/>
        <v>47.149826532151614</v>
      </c>
      <c r="P74" s="31">
        <f t="shared" si="7"/>
        <v>50</v>
      </c>
      <c r="Q74" s="32" t="str">
        <f t="shared" si="8"/>
        <v>Indigo</v>
      </c>
      <c r="R74" s="30">
        <f t="shared" si="9"/>
        <v>28.309364737855283</v>
      </c>
      <c r="T74" s="42"/>
    </row>
    <row r="75" spans="12:20" x14ac:dyDescent="0.35">
      <c r="L75" s="28">
        <v>68</v>
      </c>
      <c r="M75" s="29" t="s">
        <v>208</v>
      </c>
      <c r="N75" s="30">
        <f>VLOOKUP($L75,Sheet2!$G$89:$CB$169,Front!$W$7)</f>
        <v>32.035880185808104</v>
      </c>
      <c r="O75" s="30">
        <f t="shared" si="6"/>
        <v>32.042680185808102</v>
      </c>
      <c r="P75" s="31">
        <f t="shared" si="7"/>
        <v>63</v>
      </c>
      <c r="Q75" s="32" t="str">
        <f t="shared" si="8"/>
        <v>Manningham</v>
      </c>
      <c r="R75" s="30">
        <f t="shared" si="9"/>
        <v>26.251988202047652</v>
      </c>
      <c r="T75" s="42"/>
    </row>
    <row r="76" spans="12:20" x14ac:dyDescent="0.35">
      <c r="L76" s="28">
        <v>69</v>
      </c>
      <c r="M76" s="29" t="s">
        <v>209</v>
      </c>
      <c r="N76" s="30">
        <f>VLOOKUP($L76,Sheet2!$G$89:$CB$169,Front!$W$7)</f>
        <v>109.99266715552297</v>
      </c>
      <c r="O76" s="30">
        <f t="shared" si="6"/>
        <v>109.99956715552297</v>
      </c>
      <c r="P76" s="31">
        <f t="shared" si="7"/>
        <v>12</v>
      </c>
      <c r="Q76" s="32" t="str">
        <f t="shared" si="8"/>
        <v>Pyrenees</v>
      </c>
      <c r="R76" s="30">
        <f t="shared" si="9"/>
        <v>25.687130747495505</v>
      </c>
      <c r="T76" s="42"/>
    </row>
    <row r="77" spans="12:20" x14ac:dyDescent="0.35">
      <c r="L77" s="28">
        <v>70</v>
      </c>
      <c r="M77" s="29" t="s">
        <v>210</v>
      </c>
      <c r="N77" s="30">
        <f>VLOOKUP($L77,Sheet2!$G$89:$CB$169,Front!$W$7)</f>
        <v>86.334140975297302</v>
      </c>
      <c r="O77" s="30">
        <f t="shared" si="6"/>
        <v>86.341140975297307</v>
      </c>
      <c r="P77" s="31">
        <f t="shared" si="7"/>
        <v>22</v>
      </c>
      <c r="Q77" s="32" t="str">
        <f t="shared" si="8"/>
        <v>Surf Coast</v>
      </c>
      <c r="R77" s="30">
        <f t="shared" si="9"/>
        <v>25.450473378804848</v>
      </c>
      <c r="T77" s="42"/>
    </row>
    <row r="78" spans="12:20" x14ac:dyDescent="0.35">
      <c r="L78" s="28">
        <v>71</v>
      </c>
      <c r="M78" s="29" t="s">
        <v>211</v>
      </c>
      <c r="N78" s="30">
        <f>VLOOKUP($L78,Sheet2!$G$89:$CB$169,Front!$W$7)</f>
        <v>93.226953429884659</v>
      </c>
      <c r="O78" s="30">
        <f t="shared" si="6"/>
        <v>93.234053429884653</v>
      </c>
      <c r="P78" s="31">
        <f t="shared" si="7"/>
        <v>16</v>
      </c>
      <c r="Q78" s="32" t="str">
        <f t="shared" si="8"/>
        <v>Golden Plains</v>
      </c>
      <c r="R78" s="30">
        <f t="shared" si="9"/>
        <v>19.366333565729335</v>
      </c>
      <c r="T78" s="42"/>
    </row>
    <row r="79" spans="12:20" x14ac:dyDescent="0.35">
      <c r="L79" s="28">
        <v>72</v>
      </c>
      <c r="M79" s="29" t="s">
        <v>212</v>
      </c>
      <c r="N79" s="30">
        <f>VLOOKUP($L79,Sheet2!$G$89:$CB$169,Front!$W$7)</f>
        <v>0</v>
      </c>
      <c r="O79" s="30">
        <f t="shared" si="6"/>
        <v>7.2000000000000007E-3</v>
      </c>
      <c r="P79" s="31">
        <f t="shared" si="7"/>
        <v>77</v>
      </c>
      <c r="Q79" s="32" t="str">
        <f t="shared" si="8"/>
        <v>Gannawarra</v>
      </c>
      <c r="R79" s="30">
        <f t="shared" si="9"/>
        <v>19.193857965451055</v>
      </c>
      <c r="T79" s="42"/>
    </row>
    <row r="80" spans="12:20" x14ac:dyDescent="0.35">
      <c r="L80" s="28">
        <v>73</v>
      </c>
      <c r="M80" s="29" t="s">
        <v>213</v>
      </c>
      <c r="N80" s="30">
        <f>VLOOKUP($L80,Sheet2!$G$89:$CB$169,Front!$W$7)</f>
        <v>55.419029439260186</v>
      </c>
      <c r="O80" s="30">
        <f t="shared" si="6"/>
        <v>55.426329439260186</v>
      </c>
      <c r="P80" s="31">
        <f t="shared" si="7"/>
        <v>44</v>
      </c>
      <c r="Q80" s="32" t="str">
        <f t="shared" si="8"/>
        <v>Mansfield</v>
      </c>
      <c r="R80" s="30">
        <f t="shared" si="9"/>
        <v>18.964536317087045</v>
      </c>
      <c r="T80" s="42"/>
    </row>
    <row r="81" spans="12:20" x14ac:dyDescent="0.35">
      <c r="L81" s="28">
        <v>74</v>
      </c>
      <c r="M81" s="29" t="s">
        <v>214</v>
      </c>
      <c r="N81" s="30">
        <f>VLOOKUP($L81,Sheet2!$G$89:$CB$169,Front!$W$7)</f>
        <v>48.565679980736974</v>
      </c>
      <c r="O81" s="30">
        <f t="shared" si="6"/>
        <v>48.573079980736971</v>
      </c>
      <c r="P81" s="31">
        <f t="shared" si="7"/>
        <v>49</v>
      </c>
      <c r="Q81" s="32" t="str">
        <f t="shared" si="8"/>
        <v>Macedon Ranges</v>
      </c>
      <c r="R81" s="30">
        <f t="shared" si="9"/>
        <v>18.89644746787604</v>
      </c>
      <c r="T81" s="42"/>
    </row>
    <row r="82" spans="12:20" x14ac:dyDescent="0.35">
      <c r="L82" s="28">
        <v>75</v>
      </c>
      <c r="M82" s="29" t="s">
        <v>215</v>
      </c>
      <c r="N82" s="30">
        <f>VLOOKUP($L82,Sheet2!$G$89:$CB$169,Front!$W$7)</f>
        <v>92.60095762941549</v>
      </c>
      <c r="O82" s="30">
        <f t="shared" si="6"/>
        <v>92.608457629415483</v>
      </c>
      <c r="P82" s="31">
        <f t="shared" si="7"/>
        <v>17</v>
      </c>
      <c r="Q82" s="32" t="str">
        <f t="shared" si="8"/>
        <v>Strathbogie</v>
      </c>
      <c r="R82" s="30">
        <f t="shared" si="9"/>
        <v>17.274140611504578</v>
      </c>
      <c r="T82" s="42"/>
    </row>
    <row r="83" spans="12:20" x14ac:dyDescent="0.35">
      <c r="L83" s="28">
        <v>76</v>
      </c>
      <c r="M83" s="29" t="s">
        <v>216</v>
      </c>
      <c r="N83" s="30">
        <f>VLOOKUP($L83,Sheet2!$G$89:$CB$169,Front!$W$7)</f>
        <v>40.421244912631487</v>
      </c>
      <c r="O83" s="30">
        <f t="shared" si="6"/>
        <v>40.428844912631483</v>
      </c>
      <c r="P83" s="31">
        <f t="shared" si="7"/>
        <v>56</v>
      </c>
      <c r="Q83" s="32" t="str">
        <f t="shared" si="8"/>
        <v>Murrindindi</v>
      </c>
      <c r="R83" s="30">
        <f t="shared" si="9"/>
        <v>12.918227619170651</v>
      </c>
      <c r="T83" s="42"/>
    </row>
    <row r="84" spans="12:20" x14ac:dyDescent="0.35">
      <c r="L84" s="28">
        <v>77</v>
      </c>
      <c r="M84" s="29" t="s">
        <v>217</v>
      </c>
      <c r="N84" s="30">
        <f>VLOOKUP($L84,Sheet2!$G$89:$CB$169,Front!$W$7)</f>
        <v>153.92824891224038</v>
      </c>
      <c r="O84" s="30">
        <f t="shared" si="6"/>
        <v>153.93594891224038</v>
      </c>
      <c r="P84" s="31">
        <f t="shared" si="7"/>
        <v>3</v>
      </c>
      <c r="Q84" s="32" t="str">
        <f t="shared" si="8"/>
        <v>West Wimmera</v>
      </c>
      <c r="R84" s="30">
        <f t="shared" si="9"/>
        <v>0</v>
      </c>
      <c r="T84" s="42"/>
    </row>
    <row r="85" spans="12:20" x14ac:dyDescent="0.35">
      <c r="L85" s="28">
        <v>78</v>
      </c>
      <c r="M85" s="29" t="s">
        <v>218</v>
      </c>
      <c r="N85" s="30">
        <f>VLOOKUP($L85,Sheet2!$G$89:$CB$169,Front!$W$7)</f>
        <v>46.630622455795432</v>
      </c>
      <c r="O85" s="30">
        <f t="shared" si="6"/>
        <v>46.638422455795435</v>
      </c>
      <c r="P85" s="31">
        <f t="shared" si="7"/>
        <v>51</v>
      </c>
      <c r="Q85" s="32" t="str">
        <f t="shared" si="8"/>
        <v>Queenscliffe</v>
      </c>
      <c r="R85" s="30">
        <f t="shared" si="9"/>
        <v>0</v>
      </c>
      <c r="T85" s="42"/>
    </row>
    <row r="86" spans="12:20" x14ac:dyDescent="0.35">
      <c r="L86" s="28">
        <v>79</v>
      </c>
      <c r="M86" s="29" t="s">
        <v>219</v>
      </c>
      <c r="N86" s="30">
        <f>VLOOKUP($L86,Sheet2!$G$89:$CB$169,Front!$W$7)</f>
        <v>31.303803412114572</v>
      </c>
      <c r="O86" s="30">
        <f t="shared" si="6"/>
        <v>31.311703412114571</v>
      </c>
      <c r="P86" s="31">
        <f t="shared" si="7"/>
        <v>65</v>
      </c>
      <c r="Q86" s="32" t="str">
        <f t="shared" si="8"/>
        <v>Alpine</v>
      </c>
      <c r="R86" s="30">
        <f t="shared" si="9"/>
        <v>0</v>
      </c>
      <c r="T86" s="42"/>
    </row>
    <row r="87" spans="12:20" x14ac:dyDescent="0.35">
      <c r="L87" s="28"/>
      <c r="M87" s="29"/>
      <c r="N87" s="30"/>
      <c r="O87" s="30"/>
      <c r="P87" s="31"/>
      <c r="Q87" s="32"/>
      <c r="R87" s="30"/>
      <c r="T87" s="42"/>
    </row>
  </sheetData>
  <sheetProtection sheet="1" objects="1" scenarios="1"/>
  <mergeCells count="2">
    <mergeCell ref="C1:R1"/>
    <mergeCell ref="M2:R4"/>
  </mergeCells>
  <pageMargins left="0.59055118110236227" right="0.39370078740157483" top="0.39370078740157483" bottom="0.39370078740157483" header="0.31496062992125984" footer="0.31496062992125984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3</xdr:row>
                    <xdr:rowOff>196850</xdr:rowOff>
                  </from>
                  <to>
                    <xdr:col>4</xdr:col>
                    <xdr:colOff>603250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6</xdr:col>
                    <xdr:colOff>12700</xdr:colOff>
                    <xdr:row>4</xdr:row>
                    <xdr:rowOff>0</xdr:rowOff>
                  </from>
                  <to>
                    <xdr:col>8</xdr:col>
                    <xdr:colOff>6350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11</xdr:col>
                    <xdr:colOff>50800</xdr:colOff>
                    <xdr:row>3</xdr:row>
                    <xdr:rowOff>38100</xdr:rowOff>
                  </from>
                  <to>
                    <xdr:col>16</xdr:col>
                    <xdr:colOff>755650</xdr:colOff>
                    <xdr:row>6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A11290086</value>
    </field>
    <field name="Objective-Title">
      <value order="0">2024 Alcohol and drug harms</value>
    </field>
    <field name="Objective-Description">
      <value order="0"/>
    </field>
    <field name="Objective-CreationStamp">
      <value order="0">2024-08-30T02:33:32Z</value>
    </field>
    <field name="Objective-IsApproved">
      <value order="0">false</value>
    </field>
    <field name="Objective-IsPublished">
      <value order="0">true</value>
    </field>
    <field name="Objective-DatePublished">
      <value order="0">2025-10-20T08:57:56Z</value>
    </field>
    <field name="Objective-ModificationStamp">
      <value order="0">2025-10-20T08:57:56Z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vA15764157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Front</vt:lpstr>
      <vt:lpstr>Front!Print_Area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2025-09-07T16:19:23Z</cp:lastPrinted>
  <dcterms:created xsi:type="dcterms:W3CDTF">2025-09-07T01:48:52Z</dcterms:created>
  <dcterms:modified xsi:type="dcterms:W3CDTF">2025-10-20T08:57:35Z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A11290086</vt:lpwstr>
  </op:property>
  <op:property fmtid="{D5CDD505-2E9C-101B-9397-08002B2CF9AE}" pid="4" name="Objective-Title">
    <vt:lpwstr xmlns:vt="http://schemas.openxmlformats.org/officeDocument/2006/docPropsVTypes">2024 Alcohol and drug harms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2024-08-30T02:33:32Z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2025-10-20T08:57:56Z</vt:filetime>
  </op:property>
  <op:property fmtid="{D5CDD505-2E9C-101B-9397-08002B2CF9AE}" pid="10" name="Objective-ModificationStamp">
    <vt:filetime xmlns:vt="http://schemas.openxmlformats.org/officeDocument/2006/docPropsVTypes">2025-10-20T08:57:56Z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vA15764157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