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aaac42a06c97491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B5185CDC-2AF7-4304-89FD-08B212E1DEBA}" xr6:coauthVersionLast="47" xr6:coauthVersionMax="47" xr10:uidLastSave="{00000000-0000-0000-0000-000000000000}"/>
  <bookViews>
    <workbookView showHorizontalScroll="0" showSheetTabs="0" xWindow="-110" yWindow="-110" windowWidth="19420" windowHeight="11500" firstSheet="1" activeTab="1" xr2:uid="{00000000-000D-0000-FFFF-FFFF00000000}"/>
  </bookViews>
  <sheets>
    <sheet name="Data" sheetId="3" state="hidden" r:id="rId1"/>
    <sheet name="Infographic" sheetId="5" r:id="rId2"/>
  </sheets>
  <definedNames>
    <definedName name="_xlnm.Print_Area" localSheetId="1">Infographic!$C$1:$O$42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3" i="5" l="1"/>
  <c r="M9" i="5" s="1"/>
  <c r="C4" i="5" a="1"/>
  <c r="C4" i="5" s="1"/>
  <c r="C1" i="5" a="1"/>
  <c r="C1" i="5" s="1"/>
  <c r="C5" i="5" a="1"/>
  <c r="C5" i="5" s="1"/>
  <c r="AJ5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4" i="5"/>
  <c r="AK81" i="5" l="1"/>
  <c r="AK5" i="5"/>
  <c r="AK6" i="5"/>
  <c r="AK7" i="5"/>
  <c r="AK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42" i="5"/>
  <c r="AK43" i="5"/>
  <c r="AK44" i="5"/>
  <c r="AK45" i="5"/>
  <c r="AK46" i="5"/>
  <c r="AK47" i="5"/>
  <c r="AK48" i="5"/>
  <c r="AK49" i="5"/>
  <c r="AK50" i="5"/>
  <c r="AK51" i="5"/>
  <c r="AK52" i="5"/>
  <c r="AK53" i="5"/>
  <c r="AK54" i="5"/>
  <c r="AK55" i="5"/>
  <c r="AK56" i="5"/>
  <c r="AK57" i="5"/>
  <c r="AK58" i="5"/>
  <c r="AK59" i="5"/>
  <c r="AK60" i="5"/>
  <c r="AK61" i="5"/>
  <c r="AK62" i="5"/>
  <c r="AK63" i="5"/>
  <c r="AK64" i="5"/>
  <c r="AK65" i="5"/>
  <c r="AK66" i="5"/>
  <c r="AK67" i="5"/>
  <c r="AK68" i="5"/>
  <c r="AK69" i="5"/>
  <c r="AK70" i="5"/>
  <c r="AK71" i="5"/>
  <c r="AK72" i="5"/>
  <c r="AK73" i="5"/>
  <c r="AK74" i="5"/>
  <c r="AK75" i="5"/>
  <c r="AK76" i="5"/>
  <c r="AK77" i="5"/>
  <c r="AK78" i="5"/>
  <c r="AK79" i="5"/>
  <c r="AK80" i="5"/>
  <c r="AK82" i="5"/>
  <c r="AK4" i="5"/>
  <c r="Z4" i="5"/>
  <c r="AA4" i="5" s="1"/>
  <c r="Z5" i="5"/>
  <c r="AA5" i="5" s="1"/>
  <c r="Z6" i="5"/>
  <c r="AA6" i="5" s="1"/>
  <c r="Z7" i="5"/>
  <c r="AA7" i="5" s="1"/>
  <c r="Z8" i="5"/>
  <c r="AA8" i="5" s="1"/>
  <c r="Z9" i="5"/>
  <c r="AA9" i="5" s="1"/>
  <c r="Z10" i="5"/>
  <c r="AA10" i="5" s="1"/>
  <c r="Z11" i="5"/>
  <c r="AA11" i="5" s="1"/>
  <c r="Z12" i="5"/>
  <c r="AA12" i="5" s="1"/>
  <c r="Z13" i="5"/>
  <c r="AA13" i="5" s="1"/>
  <c r="Z14" i="5"/>
  <c r="AA14" i="5" s="1"/>
  <c r="Z15" i="5"/>
  <c r="AA15" i="5" s="1"/>
  <c r="Z16" i="5"/>
  <c r="AA16" i="5" s="1"/>
  <c r="Z17" i="5"/>
  <c r="AA17" i="5" s="1"/>
  <c r="T20" i="5"/>
  <c r="U20" i="5" s="1"/>
  <c r="T31" i="5"/>
  <c r="U31" i="5" s="1"/>
  <c r="T32" i="5"/>
  <c r="U32" i="5" s="1"/>
  <c r="T33" i="5"/>
  <c r="U33" i="5" s="1"/>
  <c r="T34" i="5"/>
  <c r="U34" i="5" s="1"/>
  <c r="T35" i="5"/>
  <c r="U35" i="5" s="1"/>
  <c r="T36" i="5"/>
  <c r="U36" i="5" s="1"/>
  <c r="T37" i="5"/>
  <c r="U37" i="5" s="1"/>
  <c r="T38" i="5"/>
  <c r="U38" i="5" s="1"/>
  <c r="T39" i="5"/>
  <c r="U39" i="5" s="1"/>
  <c r="T40" i="5"/>
  <c r="U40" i="5" s="1"/>
  <c r="T41" i="5"/>
  <c r="U41" i="5" s="1"/>
  <c r="T42" i="5"/>
  <c r="U42" i="5" s="1"/>
  <c r="T43" i="5"/>
  <c r="U43" i="5" s="1"/>
  <c r="T44" i="5"/>
  <c r="U44" i="5" s="1"/>
  <c r="T45" i="5"/>
  <c r="U45" i="5" s="1"/>
  <c r="T46" i="5"/>
  <c r="U46" i="5" s="1"/>
  <c r="T47" i="5"/>
  <c r="U47" i="5" s="1"/>
  <c r="T48" i="5"/>
  <c r="U48" i="5" s="1"/>
  <c r="T30" i="5"/>
  <c r="U30" i="5" s="1"/>
  <c r="T21" i="5"/>
  <c r="U21" i="5" s="1"/>
  <c r="T22" i="5"/>
  <c r="U22" i="5" s="1"/>
  <c r="T23" i="5"/>
  <c r="U23" i="5" s="1"/>
  <c r="T24" i="5"/>
  <c r="U24" i="5" s="1"/>
  <c r="T25" i="5"/>
  <c r="U25" i="5" s="1"/>
  <c r="T26" i="5"/>
  <c r="U26" i="5" s="1"/>
  <c r="T27" i="5"/>
  <c r="U27" i="5" s="1"/>
  <c r="T16" i="5"/>
  <c r="M5" i="5" s="1"/>
  <c r="T17" i="5"/>
  <c r="M6" i="5" s="1"/>
  <c r="T5" i="5"/>
  <c r="F5" i="5" s="1"/>
  <c r="T6" i="5"/>
  <c r="T7" i="5"/>
  <c r="T8" i="5"/>
  <c r="T9" i="5"/>
  <c r="T10" i="5"/>
  <c r="U9" i="5" l="1"/>
  <c r="J6" i="5" s="1"/>
  <c r="AL11" i="5"/>
  <c r="V32" i="5"/>
  <c r="AL31" i="5"/>
  <c r="V23" i="5"/>
  <c r="AL71" i="5"/>
  <c r="AL51" i="5"/>
  <c r="V31" i="5"/>
  <c r="V39" i="5"/>
  <c r="V22" i="5"/>
  <c r="V43" i="5"/>
  <c r="V36" i="5"/>
  <c r="V38" i="5"/>
  <c r="V30" i="5"/>
  <c r="V44" i="5"/>
  <c r="V46" i="5"/>
  <c r="V42" i="5"/>
  <c r="V40" i="5"/>
  <c r="V26" i="5"/>
  <c r="V35" i="5"/>
  <c r="V45" i="5"/>
  <c r="V48" i="5"/>
  <c r="V41" i="5"/>
  <c r="AL27" i="5"/>
  <c r="V25" i="5"/>
  <c r="V34" i="5"/>
  <c r="V20" i="5"/>
  <c r="V21" i="5"/>
  <c r="V47" i="5"/>
  <c r="AL67" i="5"/>
  <c r="V27" i="5"/>
  <c r="V24" i="5"/>
  <c r="V33" i="5"/>
  <c r="V37" i="5"/>
  <c r="AL77" i="5"/>
  <c r="AL17" i="5"/>
  <c r="AB13" i="5"/>
  <c r="AL8" i="5"/>
  <c r="AL37" i="5"/>
  <c r="AB12" i="5"/>
  <c r="AB10" i="5"/>
  <c r="AL57" i="5"/>
  <c r="AB14" i="5"/>
  <c r="AL25" i="5"/>
  <c r="AL4" i="5"/>
  <c r="AL47" i="5"/>
  <c r="AL7" i="5"/>
  <c r="AL66" i="5"/>
  <c r="AL26" i="5"/>
  <c r="AL45" i="5"/>
  <c r="AL44" i="5"/>
  <c r="AL63" i="5"/>
  <c r="AL82" i="5"/>
  <c r="AL62" i="5"/>
  <c r="AL42" i="5"/>
  <c r="AL22" i="5"/>
  <c r="AL81" i="5"/>
  <c r="AL61" i="5"/>
  <c r="AL41" i="5"/>
  <c r="AL21" i="5"/>
  <c r="AL80" i="5"/>
  <c r="AL60" i="5"/>
  <c r="AL40" i="5"/>
  <c r="AL20" i="5"/>
  <c r="AL79" i="5"/>
  <c r="AL59" i="5"/>
  <c r="AL39" i="5"/>
  <c r="AL19" i="5"/>
  <c r="AL78" i="5"/>
  <c r="AL58" i="5"/>
  <c r="AL38" i="5"/>
  <c r="AL18" i="5"/>
  <c r="AL46" i="5"/>
  <c r="AL65" i="5"/>
  <c r="AL5" i="5"/>
  <c r="AL24" i="5"/>
  <c r="AL23" i="5"/>
  <c r="AL76" i="5"/>
  <c r="AL36" i="5"/>
  <c r="AL75" i="5"/>
  <c r="AL55" i="5"/>
  <c r="AL35" i="5"/>
  <c r="AL74" i="5"/>
  <c r="AL54" i="5"/>
  <c r="AL73" i="5"/>
  <c r="AL13" i="5"/>
  <c r="AL43" i="5"/>
  <c r="AL34" i="5"/>
  <c r="AL53" i="5"/>
  <c r="AL33" i="5"/>
  <c r="AL72" i="5"/>
  <c r="AL52" i="5"/>
  <c r="AL32" i="5"/>
  <c r="AL12" i="5"/>
  <c r="AL6" i="5"/>
  <c r="AL64" i="5"/>
  <c r="AL56" i="5"/>
  <c r="AL16" i="5"/>
  <c r="AL15" i="5"/>
  <c r="AL14" i="5"/>
  <c r="AL70" i="5"/>
  <c r="AL50" i="5"/>
  <c r="AL30" i="5"/>
  <c r="AL10" i="5"/>
  <c r="AL69" i="5"/>
  <c r="AL49" i="5"/>
  <c r="AL29" i="5"/>
  <c r="AL9" i="5"/>
  <c r="AL68" i="5"/>
  <c r="AL48" i="5"/>
  <c r="AL28" i="5"/>
  <c r="AB9" i="5"/>
  <c r="AB8" i="5"/>
  <c r="AB11" i="5"/>
  <c r="AB15" i="5"/>
  <c r="AB17" i="5"/>
  <c r="AB16" i="5"/>
  <c r="AB4" i="5"/>
  <c r="AB7" i="5"/>
  <c r="AB6" i="5"/>
  <c r="AB5" i="5"/>
  <c r="H85" i="3"/>
  <c r="G85" i="3"/>
  <c r="L6" i="3"/>
  <c r="M6" i="3"/>
  <c r="L7" i="3"/>
  <c r="M7" i="3"/>
  <c r="L8" i="3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M5" i="3"/>
  <c r="L5" i="3"/>
  <c r="U10" i="5" l="1"/>
  <c r="J5" i="5" s="1"/>
  <c r="X22" i="5"/>
  <c r="X25" i="5"/>
  <c r="W22" i="5"/>
  <c r="X21" i="5"/>
  <c r="X23" i="5"/>
  <c r="X24" i="5"/>
  <c r="X26" i="5"/>
  <c r="W27" i="5"/>
  <c r="X27" i="5"/>
  <c r="W21" i="5"/>
  <c r="W25" i="5"/>
  <c r="X20" i="5"/>
  <c r="W26" i="5"/>
  <c r="W20" i="5"/>
  <c r="W23" i="5"/>
  <c r="W24" i="5"/>
  <c r="W40" i="5"/>
  <c r="X42" i="5"/>
  <c r="W43" i="5"/>
  <c r="X45" i="5"/>
  <c r="X46" i="5"/>
  <c r="X35" i="5"/>
  <c r="W41" i="5"/>
  <c r="X43" i="5"/>
  <c r="W42" i="5"/>
  <c r="X44" i="5"/>
  <c r="W44" i="5"/>
  <c r="X32" i="5"/>
  <c r="W33" i="5"/>
  <c r="W37" i="5"/>
  <c r="X34" i="5"/>
  <c r="X38" i="5"/>
  <c r="W38" i="5"/>
  <c r="X41" i="5"/>
  <c r="W45" i="5"/>
  <c r="X47" i="5"/>
  <c r="W47" i="5"/>
  <c r="W30" i="5"/>
  <c r="X31" i="5"/>
  <c r="W31" i="5"/>
  <c r="X40" i="5"/>
  <c r="W46" i="5"/>
  <c r="X48" i="5"/>
  <c r="X30" i="5"/>
  <c r="X33" i="5"/>
  <c r="W32" i="5"/>
  <c r="W34" i="5"/>
  <c r="W35" i="5"/>
  <c r="X39" i="5"/>
  <c r="W48" i="5"/>
  <c r="X36" i="5"/>
  <c r="X37" i="5"/>
  <c r="W36" i="5"/>
  <c r="W39" i="5"/>
  <c r="AM5" i="5"/>
  <c r="AM15" i="5"/>
  <c r="AM25" i="5"/>
  <c r="AM35" i="5"/>
  <c r="AM45" i="5"/>
  <c r="AM55" i="5"/>
  <c r="AM65" i="5"/>
  <c r="AM75" i="5"/>
  <c r="AN5" i="5"/>
  <c r="AN15" i="5"/>
  <c r="AN25" i="5"/>
  <c r="AN35" i="5"/>
  <c r="AN45" i="5"/>
  <c r="AN55" i="5"/>
  <c r="AN65" i="5"/>
  <c r="AN75" i="5"/>
  <c r="AM6" i="5"/>
  <c r="AM16" i="5"/>
  <c r="AM26" i="5"/>
  <c r="AM36" i="5"/>
  <c r="AM46" i="5"/>
  <c r="AM56" i="5"/>
  <c r="AM66" i="5"/>
  <c r="AM76" i="5"/>
  <c r="AN6" i="5"/>
  <c r="AN16" i="5"/>
  <c r="AN26" i="5"/>
  <c r="AN36" i="5"/>
  <c r="AN46" i="5"/>
  <c r="AN56" i="5"/>
  <c r="AN66" i="5"/>
  <c r="AN76" i="5"/>
  <c r="AM19" i="5"/>
  <c r="AM59" i="5"/>
  <c r="AN19" i="5"/>
  <c r="AN49" i="5"/>
  <c r="AN69" i="5"/>
  <c r="AM13" i="5"/>
  <c r="AM73" i="5"/>
  <c r="AN23" i="5"/>
  <c r="AN53" i="5"/>
  <c r="AM4" i="5"/>
  <c r="AM24" i="5"/>
  <c r="AM64" i="5"/>
  <c r="AN14" i="5"/>
  <c r="AM7" i="5"/>
  <c r="AM17" i="5"/>
  <c r="AM27" i="5"/>
  <c r="AM37" i="5"/>
  <c r="AM47" i="5"/>
  <c r="AM57" i="5"/>
  <c r="AM67" i="5"/>
  <c r="AM77" i="5"/>
  <c r="AN7" i="5"/>
  <c r="AN27" i="5"/>
  <c r="AN37" i="5"/>
  <c r="AN47" i="5"/>
  <c r="AN57" i="5"/>
  <c r="AN67" i="5"/>
  <c r="AN77" i="5"/>
  <c r="AM8" i="5"/>
  <c r="AM48" i="5"/>
  <c r="AM78" i="5"/>
  <c r="AN18" i="5"/>
  <c r="AM29" i="5"/>
  <c r="AN39" i="5"/>
  <c r="AM43" i="5"/>
  <c r="AN43" i="5"/>
  <c r="AM44" i="5"/>
  <c r="AN54" i="5"/>
  <c r="AN17" i="5"/>
  <c r="AM18" i="5"/>
  <c r="AM28" i="5"/>
  <c r="AM38" i="5"/>
  <c r="AM58" i="5"/>
  <c r="AM68" i="5"/>
  <c r="AN8" i="5"/>
  <c r="AN28" i="5"/>
  <c r="AN38" i="5"/>
  <c r="AN48" i="5"/>
  <c r="AN58" i="5"/>
  <c r="AN68" i="5"/>
  <c r="AN78" i="5"/>
  <c r="AM9" i="5"/>
  <c r="AM39" i="5"/>
  <c r="AM49" i="5"/>
  <c r="AM69" i="5"/>
  <c r="AM79" i="5"/>
  <c r="AN9" i="5"/>
  <c r="AN29" i="5"/>
  <c r="AN59" i="5"/>
  <c r="AN79" i="5"/>
  <c r="AM23" i="5"/>
  <c r="AM53" i="5"/>
  <c r="AN33" i="5"/>
  <c r="AN63" i="5"/>
  <c r="AM14" i="5"/>
  <c r="AM54" i="5"/>
  <c r="AN44" i="5"/>
  <c r="AN74" i="5"/>
  <c r="AN24" i="5"/>
  <c r="AM10" i="5"/>
  <c r="AM20" i="5"/>
  <c r="AM30" i="5"/>
  <c r="AM40" i="5"/>
  <c r="AM50" i="5"/>
  <c r="AM60" i="5"/>
  <c r="AM70" i="5"/>
  <c r="AM80" i="5"/>
  <c r="AN10" i="5"/>
  <c r="AN20" i="5"/>
  <c r="AN30" i="5"/>
  <c r="AN40" i="5"/>
  <c r="AN50" i="5"/>
  <c r="AN60" i="5"/>
  <c r="AN70" i="5"/>
  <c r="AN80" i="5"/>
  <c r="AM11" i="5"/>
  <c r="AM21" i="5"/>
  <c r="AM31" i="5"/>
  <c r="AM41" i="5"/>
  <c r="AM51" i="5"/>
  <c r="AM61" i="5"/>
  <c r="AM71" i="5"/>
  <c r="AM81" i="5"/>
  <c r="AN11" i="5"/>
  <c r="AN21" i="5"/>
  <c r="AN31" i="5"/>
  <c r="AN41" i="5"/>
  <c r="AN51" i="5"/>
  <c r="AN61" i="5"/>
  <c r="AN71" i="5"/>
  <c r="AN81" i="5"/>
  <c r="AM12" i="5"/>
  <c r="AM22" i="5"/>
  <c r="AM32" i="5"/>
  <c r="AM42" i="5"/>
  <c r="AM52" i="5"/>
  <c r="AM62" i="5"/>
  <c r="AM72" i="5"/>
  <c r="AM82" i="5"/>
  <c r="AN12" i="5"/>
  <c r="AN22" i="5"/>
  <c r="AN32" i="5"/>
  <c r="AN42" i="5"/>
  <c r="AN52" i="5"/>
  <c r="AN62" i="5"/>
  <c r="AN72" i="5"/>
  <c r="AN82" i="5"/>
  <c r="AM33" i="5"/>
  <c r="AM63" i="5"/>
  <c r="AN4" i="5"/>
  <c r="AN13" i="5"/>
  <c r="AN73" i="5"/>
  <c r="AM34" i="5"/>
  <c r="AM74" i="5"/>
  <c r="AN34" i="5"/>
  <c r="AN64" i="5"/>
  <c r="AD11" i="5"/>
  <c r="AC16" i="5"/>
  <c r="AD15" i="5"/>
  <c r="AD16" i="5"/>
  <c r="AD12" i="5"/>
  <c r="AC17" i="5"/>
  <c r="AD5" i="5"/>
  <c r="AC11" i="5"/>
  <c r="AC12" i="5"/>
  <c r="AD8" i="5"/>
  <c r="AC14" i="5"/>
  <c r="AD10" i="5"/>
  <c r="AD13" i="5"/>
  <c r="AD17" i="5"/>
  <c r="AC4" i="5"/>
  <c r="AD14" i="5"/>
  <c r="AC5" i="5"/>
  <c r="AD9" i="5"/>
  <c r="AD4" i="5"/>
  <c r="AC8" i="5"/>
  <c r="AC9" i="5"/>
  <c r="AD6" i="5"/>
  <c r="AC15" i="5"/>
  <c r="AC6" i="5"/>
  <c r="AC7" i="5"/>
  <c r="AC10" i="5"/>
  <c r="AD7" i="5"/>
  <c r="AC13" i="5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AU85" i="3"/>
  <c r="Y45" i="5" l="1"/>
  <c r="Y20" i="5"/>
  <c r="Y31" i="5"/>
  <c r="Y36" i="5"/>
  <c r="Y26" i="5"/>
  <c r="Y41" i="5"/>
  <c r="Y44" i="5"/>
  <c r="Y24" i="5"/>
  <c r="Y38" i="5"/>
  <c r="Y34" i="5"/>
  <c r="Y39" i="5"/>
  <c r="Y21" i="5"/>
  <c r="Y48" i="5"/>
  <c r="Y27" i="5"/>
  <c r="Y23" i="5"/>
  <c r="Y43" i="5"/>
  <c r="Y35" i="5"/>
  <c r="Y25" i="5"/>
  <c r="Y42" i="5"/>
  <c r="Y47" i="5"/>
  <c r="Y37" i="5"/>
  <c r="Y32" i="5"/>
  <c r="Y33" i="5"/>
  <c r="Y30" i="5"/>
  <c r="Y40" i="5"/>
  <c r="Y46" i="5"/>
  <c r="Y22" i="5"/>
  <c r="AE9" i="5"/>
  <c r="AE4" i="5"/>
  <c r="AE13" i="5"/>
  <c r="AE12" i="5"/>
  <c r="AE14" i="5"/>
  <c r="AE8" i="5"/>
  <c r="AE7" i="5"/>
  <c r="AE16" i="5"/>
  <c r="AE17" i="5"/>
  <c r="AE10" i="5"/>
  <c r="AE5" i="5"/>
  <c r="AE15" i="5"/>
  <c r="AE6" i="5"/>
  <c r="AE11" i="5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Y85" i="3"/>
  <c r="X85" i="3"/>
  <c r="W85" i="3"/>
  <c r="V85" i="3"/>
  <c r="U85" i="3"/>
  <c r="T85" i="3"/>
  <c r="S85" i="3"/>
  <c r="R85" i="3"/>
  <c r="Q85" i="3"/>
  <c r="P85" i="3"/>
  <c r="O85" i="3"/>
  <c r="N85" i="3"/>
  <c r="K85" i="3"/>
  <c r="J85" i="3"/>
  <c r="M85" i="3" l="1"/>
  <c r="L85" i="3"/>
  <c r="BJ8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<sst xmlns="http://schemas.openxmlformats.org/spreadsheetml/2006/main" count="456" uniqueCount="260">
  <si>
    <t>Total</t>
  </si>
  <si>
    <t>Victoria</t>
  </si>
  <si>
    <t>Metro Melbourne</t>
  </si>
  <si>
    <t>Place of Work Profiles: Age</t>
  </si>
  <si>
    <t>Not stated</t>
  </si>
  <si>
    <t>Employed, worked full-time</t>
  </si>
  <si>
    <t>Employed, worked part-time</t>
  </si>
  <si>
    <t>Managers</t>
  </si>
  <si>
    <t>Professionals</t>
  </si>
  <si>
    <t>Technicians and Trades Workers</t>
  </si>
  <si>
    <t>Community and Personal Service Workers</t>
  </si>
  <si>
    <t>Clerical and Administrative Workers</t>
  </si>
  <si>
    <t>Sales Workers</t>
  </si>
  <si>
    <t>Machinery Operators and Drivers</t>
  </si>
  <si>
    <t>Labourers</t>
  </si>
  <si>
    <t>Inadequately described</t>
  </si>
  <si>
    <t>Not applicable</t>
  </si>
  <si>
    <t>Agriculture, Forestry and Fishing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</si>
  <si>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</si>
  <si>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</si>
  <si>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</si>
  <si>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</si>
  <si>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</si>
  <si>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</si>
  <si>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</si>
  <si>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</si>
  <si>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</si>
  <si>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</si>
  <si>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</si>
  <si>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</si>
  <si>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</si>
  <si>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</si>
  <si>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</si>
  <si>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</si>
  <si>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</si>
  <si>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</si>
  <si>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</si>
  <si>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</si>
  <si>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</si>
  <si>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</si>
  <si>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</si>
  <si>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</si>
  <si>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</si>
  <si>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</si>
  <si>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</si>
  <si>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</si>
  <si>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</si>
  <si>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</si>
  <si>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</si>
  <si>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</si>
  <si>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</si>
  <si>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</si>
  <si>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</si>
  <si>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</si>
  <si>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</si>
  <si>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</si>
  <si>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</si>
  <si>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</si>
  <si>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</si>
  <si>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</si>
  <si>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</si>
  <si>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</si>
  <si>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</si>
  <si>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</si>
  <si>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</si>
  <si>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</si>
  <si>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</si>
  <si>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</si>
  <si>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</si>
  <si>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</si>
  <si>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</si>
  <si>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</si>
  <si>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</si>
  <si>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</si>
  <si>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</si>
  <si>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</si>
  <si>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</si>
  <si>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</si>
  <si>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</si>
  <si>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</si>
  <si>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</si>
  <si>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</si>
  <si>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</si>
  <si>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</si>
  <si>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</si>
  <si>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</si>
  <si>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</si>
  <si>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</si>
  <si>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</si>
  <si>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</si>
  <si>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</si>
  <si>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</si>
  <si>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</si>
  <si>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</si>
  <si>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</si>
  <si>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</si>
  <si>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</si>
  <si>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</si>
  <si>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</si>
  <si>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</si>
  <si>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</si>
  <si>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</si>
  <si>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</si>
  <si>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</si>
  <si>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</si>
  <si>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</si>
  <si>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</si>
  <si>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</si>
  <si>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</si>
  <si>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</si>
  <si>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</si>
  <si>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</si>
  <si>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</si>
  <si>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</si>
  <si>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</si>
  <si>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Occupations</t>
  </si>
  <si>
    <t>Industry</t>
  </si>
  <si>
    <t>Number</t>
  </si>
  <si>
    <t>Per cent</t>
  </si>
  <si>
    <t>Did not go to work</t>
  </si>
  <si>
    <t>Train</t>
  </si>
  <si>
    <t>Bus</t>
  </si>
  <si>
    <t>Ferry</t>
  </si>
  <si>
    <t>Tram/light rail</t>
  </si>
  <si>
    <t>Taxi/ride-share service</t>
  </si>
  <si>
    <t>Car, as driver</t>
  </si>
  <si>
    <t>Car, as passenger</t>
  </si>
  <si>
    <t>Truck</t>
  </si>
  <si>
    <t>Motorbike/scooter</t>
  </si>
  <si>
    <t>Bicycle</t>
  </si>
  <si>
    <t>Other Mode</t>
  </si>
  <si>
    <t>Walked only</t>
  </si>
  <si>
    <t>Worked at home</t>
  </si>
  <si>
    <t>15-24</t>
  </si>
  <si>
    <t>25-54</t>
  </si>
  <si>
    <t>55+</t>
  </si>
  <si>
    <t>% Employed, worked full-time</t>
  </si>
  <si>
    <t>% Employed, worked part-time</t>
  </si>
  <si>
    <t>Males</t>
  </si>
  <si>
    <t>Females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</si>
  <si>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</si>
  <si>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</si>
  <si>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</si>
  <si>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</si>
  <si>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</si>
  <si>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</si>
  <si>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</si>
  <si>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</si>
  <si>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</si>
  <si>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</si>
  <si>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</si>
  <si>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</si>
  <si>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</si>
  <si>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</si>
  <si>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</si>
  <si>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</si>
  <si>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</si>
  <si>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</si>
  <si>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</si>
  <si>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</si>
  <si>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</si>
  <si>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</si>
  <si>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</si>
  <si>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</si>
  <si>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</si>
  <si>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</si>
  <si>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</si>
  <si>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</si>
  <si>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</si>
  <si>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</si>
  <si>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</si>
  <si>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</si>
  <si>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</si>
  <si>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</si>
  <si>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</si>
  <si>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</si>
  <si>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</si>
  <si>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</si>
  <si>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</si>
  <si>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</si>
  <si>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</si>
  <si>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</si>
  <si>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</si>
  <si>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</si>
  <si>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</si>
  <si>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</si>
  <si>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</si>
  <si>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</si>
  <si>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</si>
  <si>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</si>
  <si>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</si>
  <si>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</si>
  <si>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</si>
  <si>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</si>
  <si>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</si>
  <si>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</si>
  <si>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</si>
  <si>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</si>
  <si>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</si>
  <si>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</si>
  <si>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>Queenscliffe (B)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</si>
  <si>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</si>
  <si>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</si>
  <si>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</si>
  <si>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</si>
  <si>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</si>
  <si>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</si>
  <si>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</si>
  <si>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</si>
  <si>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</si>
  <si>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</si>
  <si>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</si>
  <si>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</si>
  <si>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</si>
  <si>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</si>
  <si>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</si>
  <si>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</si>
  <si>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</si>
  <si>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</si>
  <si>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Total, Age and Sex</t>
  </si>
  <si>
    <t>Unemployment rate</t>
  </si>
  <si>
    <t>UE rate</t>
  </si>
  <si>
    <t>Part and full time</t>
  </si>
  <si>
    <t>% full-time</t>
  </si>
  <si>
    <t>% part-time</t>
  </si>
  <si>
    <t>Travel to work</t>
  </si>
  <si>
    <t>Place of residence</t>
  </si>
  <si>
    <t>Clerical and Admin</t>
  </si>
  <si>
    <t>Sales</t>
  </si>
  <si>
    <t>Technicians &amp; Trades</t>
  </si>
  <si>
    <t>Comm. &amp; Personal Service</t>
  </si>
  <si>
    <t>Agriculture</t>
  </si>
  <si>
    <t>Accommodation &amp; Food</t>
  </si>
  <si>
    <t>Financial &amp; Insurance</t>
  </si>
  <si>
    <t>Rental, Hiring &amp; Real Estate</t>
  </si>
  <si>
    <t>Admin &amp; Support</t>
  </si>
  <si>
    <t>Public Admin &amp; Safety</t>
  </si>
  <si>
    <t>Education &amp; Training</t>
  </si>
  <si>
    <t>Health Care &amp; Social Assist</t>
  </si>
  <si>
    <t>Arts &amp; Recreation</t>
  </si>
  <si>
    <t>Info. Media &amp; Telecom.</t>
  </si>
  <si>
    <t>Professional &amp; Tech</t>
  </si>
  <si>
    <t>Taxi/ride-share</t>
  </si>
  <si>
    <t>Motorbike</t>
  </si>
  <si>
    <t>Machinery Operators</t>
  </si>
  <si>
    <t>Mode of Transport to Work</t>
  </si>
  <si>
    <t>Full-time</t>
  </si>
  <si>
    <t>Part-time</t>
  </si>
  <si>
    <t>Electricity, Gas, Water, Waste</t>
  </si>
  <si>
    <t>Transport, Post, Warehouse</t>
  </si>
  <si>
    <t>Mornington Pen.</t>
  </si>
  <si>
    <t>Industries of Employment</t>
  </si>
  <si>
    <t xml:space="preserve">G. Bendigo </t>
  </si>
  <si>
    <t xml:space="preserve">G. Dandenong </t>
  </si>
  <si>
    <t xml:space="preserve">G. Geelong </t>
  </si>
  <si>
    <t xml:space="preserve">G. Shepparton </t>
  </si>
  <si>
    <t>Unless otherwise indicated, from the findings of the 2021 Census</t>
  </si>
  <si>
    <t>Main Places of Residence</t>
  </si>
  <si>
    <t>UE Rate June 2025</t>
  </si>
  <si>
    <r>
      <t>Unemployment rate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</si>
</sst>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#,##0.0;[Red]#,##0.0"/>
    <numFmt numFmtId="168" formatCode="#,##0.0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i/>
      <sz val="11"/>
      <color rgb="FF990000"/>
      <name val="Calibri"/>
      <family val="2"/>
      <scheme val="minor"/>
    </font>
    <font>
      <b/>
      <sz val="15"/>
      <color theme="1"/>
      <name val="Garamond"/>
      <family val="1"/>
    </font>
    <font>
      <b/>
      <sz val="16"/>
      <color theme="1"/>
      <name val="Garamond"/>
      <family val="1"/>
    </font>
    <font>
      <b/>
      <i/>
      <sz val="12"/>
      <color theme="9" tint="-0.249977111117893"/>
      <name val="Calibri"/>
      <family val="2"/>
      <scheme val="minor"/>
    </font>
    <font>
      <sz val="10.5"/>
      <color theme="1"/>
      <name val="Calibri"/>
      <family val="2"/>
    </font>
    <font>
      <b/>
      <i/>
      <sz val="12"/>
      <color theme="5" tint="-0.249977111117893"/>
      <name val="Calibri"/>
      <family val="2"/>
      <scheme val="minor"/>
    </font>
    <font>
      <sz val="10"/>
      <color indexed="8"/>
      <name val="MS Sans Serif"/>
      <family val="2"/>
    </font>
    <font>
      <sz val="10"/>
      <name val="MS Sans Serif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4" tint="-0.249977111117893"/>
      <name val="Calibri"/>
      <family val="2"/>
    </font>
    <font>
      <b/>
      <sz val="14"/>
      <color theme="4" tint="-0.499984740745262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  <font>
      <b/>
      <sz val="20"/>
      <color theme="4" tint="-0.499984740745262"/>
      <name val="Arial"/>
      <family val="2"/>
    </font>
    <font>
      <sz val="24"/>
      <color rgb="FF006600"/>
      <name val="Garamond"/>
      <family val="1"/>
    </font>
    <font>
      <b/>
      <sz val="24"/>
      <color theme="4" tint="-0.249977111117893"/>
      <name val="Calibri"/>
      <family val="2"/>
    </font>
    <font>
      <b/>
      <sz val="10"/>
      <color theme="1"/>
      <name val="Calibri"/>
      <family val="2"/>
      <scheme val="minor"/>
    </font>
    <font>
      <sz val="8"/>
      <color theme="1"/>
      <name val="Garamond"/>
      <family val="1"/>
    </font>
    <font>
      <sz val="9"/>
      <color theme="1"/>
      <name val="Calibri"/>
      <family val="2"/>
    </font>
    <font>
      <sz val="8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2"/>
        <bgColor indexed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</borders>
  <cellStyleXfs count="14">
    <xf numFmtId="0" fontId="0" fillId="0" borderId="0">
      <protection locked="0"/>
    </xf>
    <xf numFmtId="0" fontId="2" fillId="2" borderId="0">
      <protection locked="0"/>
    </xf>
    <xf numFmtId="0" fontId="2" fillId="3" borderId="1">
      <alignment horizontal="center" vertical="center"/>
      <protection locked="0"/>
    </xf>
    <xf numFmtId="164" fontId="2" fillId="0" borderId="0" applyFont="0" applyFill="0" applyBorder="0" applyAlignment="0" applyProtection="0"/>
    <xf numFmtId="0" fontId="2" fillId="4" borderId="0">
      <protection locked="0"/>
    </xf>
    <xf numFmtId="0" fontId="3" fillId="3" borderId="0">
      <alignment vertical="center"/>
      <protection locked="0"/>
    </xf>
    <xf numFmtId="0" fontId="3" fillId="0" borderId="0">
      <protection locked="0"/>
    </xf>
    <xf numFmtId="0" fontId="6" fillId="0" borderId="0">
      <protection locked="0"/>
    </xf>
    <xf numFmtId="0" fontId="2" fillId="2" borderId="0">
      <protection locked="0"/>
    </xf>
    <xf numFmtId="0" fontId="2" fillId="3" borderId="2">
      <alignment vertical="center"/>
      <protection locked="0"/>
    </xf>
    <xf numFmtId="0" fontId="5" fillId="0" borderId="0">
      <protection locked="0"/>
    </xf>
    <xf numFmtId="0" fontId="1" fillId="0" borderId="0"/>
    <xf numFmtId="0" fontId="26" fillId="0" borderId="0"/>
    <xf numFmtId="0" fontId="27" fillId="0" borderId="0"/>
  </cellStyleXfs>
  <cellXfs count="127">
    <xf numFmtId="0" fontId="0" fillId="0" borderId="0" xfId="0">
      <protection locked="0"/>
    </xf>
    <xf numFmtId="165" fontId="8" fillId="0" borderId="0" xfId="3" applyNumberFormat="1" applyFont="1" applyAlignment="1">
      <alignment horizontal="right"/>
    </xf>
    <xf numFmtId="0" fontId="7" fillId="0" borderId="0" xfId="7" applyFont="1">
      <protection locked="0"/>
    </xf>
    <xf numFmtId="0" fontId="8" fillId="0" borderId="0" xfId="0" applyFont="1">
      <protection locked="0"/>
    </xf>
    <xf numFmtId="0" fontId="8" fillId="0" borderId="0" xfId="6" applyFont="1">
      <protection locked="0"/>
    </xf>
    <xf numFmtId="0" fontId="9" fillId="0" borderId="0" xfId="8" applyFont="1" applyFill="1">
      <protection locked="0"/>
    </xf>
    <xf numFmtId="0" fontId="10" fillId="0" borderId="0" xfId="0" applyFont="1">
      <protection locked="0"/>
    </xf>
    <xf numFmtId="0" fontId="8" fillId="0" borderId="0" xfId="0" applyFont="1" applyAlignment="1">
      <alignment horizontal="center"/>
      <protection locked="0"/>
    </xf>
    <xf numFmtId="0" fontId="14" fillId="5" borderId="2" xfId="5" applyFont="1" applyFill="1" applyBorder="1">
      <alignment vertical="center"/>
      <protection locked="0"/>
    </xf>
    <xf numFmtId="0" fontId="15" fillId="0" borderId="2" xfId="0" applyFont="1" applyBorder="1">
      <protection locked="0"/>
    </xf>
    <xf numFmtId="0" fontId="15" fillId="7" borderId="2" xfId="2" applyFont="1" applyFill="1" applyBorder="1" applyAlignment="1">
      <alignment horizontal="center" vertical="center" wrapText="1"/>
      <protection locked="0"/>
    </xf>
    <xf numFmtId="0" fontId="15" fillId="8" borderId="2" xfId="2" applyFont="1" applyFill="1" applyBorder="1" applyAlignment="1">
      <alignment horizontal="center" vertical="center" wrapText="1"/>
      <protection locked="0"/>
    </xf>
    <xf numFmtId="0" fontId="15" fillId="9" borderId="2" xfId="2" applyFont="1" applyFill="1" applyBorder="1" applyAlignment="1">
      <alignment horizontal="center" vertical="center" wrapText="1"/>
      <protection locked="0"/>
    </xf>
    <xf numFmtId="0" fontId="15" fillId="6" borderId="2" xfId="2" applyFont="1" applyFill="1" applyBorder="1" applyAlignment="1">
      <alignment horizontal="center" vertical="center" wrapText="1"/>
      <protection locked="0"/>
    </xf>
    <xf numFmtId="0" fontId="13" fillId="10" borderId="2" xfId="9" applyFont="1" applyFill="1" applyAlignment="1" applyProtection="1">
      <alignment horizontal="center" vertical="center" wrapText="1"/>
      <protection hidden="1"/>
    </xf>
    <xf numFmtId="0" fontId="15" fillId="0" borderId="0" xfId="0" applyFont="1">
      <protection locked="0"/>
    </xf>
    <xf numFmtId="0" fontId="15" fillId="0" borderId="4" xfId="9" applyFont="1" applyFill="1" applyBorder="1">
      <alignment vertical="center"/>
      <protection locked="0"/>
    </xf>
    <xf numFmtId="0" fontId="15" fillId="0" borderId="4" xfId="1" applyFont="1" applyFill="1" applyBorder="1">
      <protection locked="0"/>
    </xf>
    <xf numFmtId="166" fontId="15" fillId="0" borderId="4" xfId="1" applyNumberFormat="1" applyFont="1" applyFill="1" applyBorder="1">
      <protection locked="0"/>
    </xf>
    <xf numFmtId="3" fontId="15" fillId="0" borderId="0" xfId="0" applyNumberFormat="1" applyFont="1">
      <protection locked="0"/>
    </xf>
    <xf numFmtId="0" fontId="15" fillId="0" borderId="3" xfId="9" applyFont="1" applyFill="1" applyBorder="1">
      <alignment vertical="center"/>
      <protection locked="0"/>
    </xf>
    <xf numFmtId="0" fontId="15" fillId="0" borderId="3" xfId="1" applyFont="1" applyFill="1" applyBorder="1">
      <protection locked="0"/>
    </xf>
    <xf numFmtId="166" fontId="15" fillId="0" borderId="3" xfId="1" applyNumberFormat="1" applyFont="1" applyFill="1" applyBorder="1">
      <protection locked="0"/>
    </xf>
    <xf numFmtId="3" fontId="15" fillId="0" borderId="3" xfId="0" applyNumberFormat="1" applyFont="1" applyBorder="1">
      <protection locked="0"/>
    </xf>
    <xf numFmtId="0" fontId="15" fillId="11" borderId="2" xfId="2" applyFont="1" applyFill="1" applyBorder="1" applyAlignment="1">
      <alignment horizontal="center" vertical="center" wrapText="1"/>
      <protection locked="0"/>
    </xf>
    <xf numFmtId="0" fontId="8" fillId="12" borderId="5" xfId="0" applyFont="1" applyFill="1" applyBorder="1" applyAlignment="1">
      <alignment horizontal="center" textRotation="90" wrapText="1"/>
      <protection locked="0"/>
    </xf>
    <xf numFmtId="0" fontId="8" fillId="0" borderId="1" xfId="0" applyFont="1" applyBorder="1" applyAlignment="1">
      <alignment horizontal="left" vertical="center"/>
      <protection locked="0"/>
    </xf>
    <xf numFmtId="167" fontId="8" fillId="0" borderId="0" xfId="0" applyNumberFormat="1" applyFont="1" applyAlignment="1">
      <alignment horizontal="right" vertical="center"/>
      <protection locked="0"/>
    </xf>
    <xf numFmtId="0" fontId="8" fillId="0" borderId="6" xfId="0" applyFont="1" applyBorder="1" applyAlignment="1">
      <alignment horizontal="left" vertical="center"/>
      <protection locked="0"/>
    </xf>
    <xf numFmtId="167" fontId="8" fillId="0" borderId="7" xfId="0" applyNumberFormat="1" applyFont="1" applyBorder="1" applyAlignment="1">
      <alignment horizontal="right" vertical="center"/>
      <protection locked="0"/>
    </xf>
    <xf numFmtId="167" fontId="8" fillId="0" borderId="3" xfId="0" applyNumberFormat="1" applyFont="1" applyBorder="1" applyAlignment="1">
      <alignment horizontal="right" vertical="center"/>
      <protection locked="0"/>
    </xf>
    <xf numFmtId="0" fontId="7" fillId="12" borderId="5" xfId="0" applyFont="1" applyFill="1" applyBorder="1" applyAlignment="1">
      <alignment horizontal="left" textRotation="90" wrapText="1"/>
      <protection locked="0"/>
    </xf>
    <xf numFmtId="0" fontId="1" fillId="0" borderId="0" xfId="11" applyProtection="1">
      <protection hidden="1"/>
    </xf>
    <xf numFmtId="0" fontId="1" fillId="0" borderId="9" xfId="11" applyBorder="1" applyProtection="1">
      <protection hidden="1"/>
    </xf>
    <xf numFmtId="0" fontId="17" fillId="0" borderId="0" xfId="11" applyFont="1" applyProtection="1">
      <protection hidden="1"/>
    </xf>
    <xf numFmtId="0" fontId="1" fillId="0" borderId="0" xfId="11" applyAlignment="1" applyProtection="1">
      <alignment vertical="center"/>
      <protection hidden="1"/>
    </xf>
    <xf numFmtId="0" fontId="15" fillId="0" borderId="0" xfId="11" applyFont="1" applyAlignment="1" applyProtection="1">
      <alignment horizontal="center" vertical="center"/>
      <protection hidden="1"/>
    </xf>
    <xf numFmtId="0" fontId="12" fillId="0" borderId="0" xfId="11" applyFont="1" applyAlignment="1" applyProtection="1">
      <alignment vertical="center"/>
      <protection hidden="1"/>
    </xf>
    <xf numFmtId="166" fontId="28" fillId="0" borderId="0" xfId="11" applyNumberFormat="1" applyFont="1" applyAlignment="1" applyProtection="1">
      <alignment vertical="center"/>
      <protection hidden="1"/>
    </xf>
    <xf numFmtId="0" fontId="28" fillId="0" borderId="0" xfId="11" applyFont="1" applyAlignment="1" applyProtection="1">
      <alignment vertical="center"/>
      <protection hidden="1"/>
    </xf>
    <xf numFmtId="1" fontId="29" fillId="0" borderId="0" xfId="11" applyNumberFormat="1" applyFont="1" applyAlignment="1" applyProtection="1">
      <alignment vertical="center"/>
      <protection hidden="1"/>
    </xf>
    <xf numFmtId="166" fontId="29" fillId="0" borderId="0" xfId="11" applyNumberFormat="1" applyFont="1" applyAlignment="1" applyProtection="1">
      <alignment vertical="center"/>
      <protection hidden="1"/>
    </xf>
    <xf numFmtId="0" fontId="15" fillId="0" borderId="0" xfId="11" applyFont="1" applyAlignment="1" applyProtection="1">
      <alignment vertical="center"/>
      <protection hidden="1"/>
    </xf>
    <xf numFmtId="0" fontId="30" fillId="0" borderId="0" xfId="12" applyFont="1" applyAlignment="1" applyProtection="1">
      <alignment horizontal="left" vertical="center" wrapText="1"/>
      <protection locked="0" hidden="1"/>
    </xf>
    <xf numFmtId="168" fontId="30" fillId="0" borderId="0" xfId="13" applyNumberFormat="1" applyFont="1" applyAlignment="1" applyProtection="1">
      <alignment horizontal="center" vertical="center"/>
      <protection hidden="1"/>
    </xf>
    <xf numFmtId="3" fontId="28" fillId="0" borderId="0" xfId="11" applyNumberFormat="1" applyFont="1" applyAlignment="1" applyProtection="1">
      <alignment vertical="center"/>
      <protection hidden="1"/>
    </xf>
    <xf numFmtId="0" fontId="15" fillId="0" borderId="8" xfId="11" applyFont="1" applyBorder="1" applyAlignment="1" applyProtection="1">
      <alignment horizontal="center" vertical="center"/>
      <protection hidden="1"/>
    </xf>
    <xf numFmtId="0" fontId="12" fillId="0" borderId="8" xfId="11" applyFont="1" applyBorder="1" applyAlignment="1" applyProtection="1">
      <alignment vertical="center"/>
      <protection hidden="1"/>
    </xf>
    <xf numFmtId="0" fontId="1" fillId="0" borderId="8" xfId="11" applyBorder="1" applyAlignment="1" applyProtection="1">
      <alignment vertical="center"/>
      <protection hidden="1"/>
    </xf>
    <xf numFmtId="0" fontId="15" fillId="6" borderId="0" xfId="11" applyFont="1" applyFill="1" applyAlignment="1" applyProtection="1">
      <alignment vertical="center"/>
      <protection hidden="1"/>
    </xf>
    <xf numFmtId="1" fontId="15" fillId="0" borderId="0" xfId="11" applyNumberFormat="1" applyFont="1" applyAlignment="1" applyProtection="1">
      <alignment vertical="center"/>
      <protection hidden="1"/>
    </xf>
    <xf numFmtId="166" fontId="15" fillId="0" borderId="0" xfId="11" applyNumberFormat="1" applyFont="1" applyAlignment="1" applyProtection="1">
      <alignment vertical="center"/>
      <protection hidden="1"/>
    </xf>
    <xf numFmtId="3" fontId="1" fillId="0" borderId="0" xfId="11" applyNumberFormat="1" applyAlignment="1" applyProtection="1">
      <alignment vertical="center"/>
      <protection hidden="1"/>
    </xf>
    <xf numFmtId="3" fontId="1" fillId="0" borderId="8" xfId="11" applyNumberFormat="1" applyBorder="1" applyAlignment="1" applyProtection="1">
      <alignment vertical="center"/>
      <protection hidden="1"/>
    </xf>
    <xf numFmtId="3" fontId="15" fillId="0" borderId="0" xfId="11" applyNumberFormat="1" applyFont="1" applyAlignment="1" applyProtection="1">
      <alignment vertical="center"/>
      <protection hidden="1"/>
    </xf>
    <xf numFmtId="1" fontId="17" fillId="0" borderId="0" xfId="11" applyNumberFormat="1" applyFont="1" applyAlignment="1" applyProtection="1">
      <alignment horizontal="left" vertical="center"/>
      <protection hidden="1"/>
    </xf>
    <xf numFmtId="0" fontId="37" fillId="0" borderId="0" xfId="11" applyFont="1" applyProtection="1">
      <protection hidden="1"/>
    </xf>
    <xf numFmtId="0" fontId="1" fillId="0" borderId="0" xfId="11" applyAlignment="1" applyProtection="1">
      <alignment horizontal="left"/>
      <protection hidden="1"/>
    </xf>
    <xf numFmtId="166" fontId="16" fillId="0" borderId="0" xfId="11" applyNumberFormat="1" applyFont="1" applyAlignment="1" applyProtection="1">
      <alignment horizontal="right" vertical="center"/>
      <protection hidden="1"/>
    </xf>
    <xf numFmtId="0" fontId="17" fillId="0" borderId="0" xfId="11" applyFont="1" applyAlignment="1" applyProtection="1">
      <alignment vertical="top"/>
      <protection hidden="1"/>
    </xf>
    <xf numFmtId="0" fontId="16" fillId="0" borderId="0" xfId="11" applyFont="1" applyAlignment="1" applyProtection="1">
      <alignment horizontal="right" vertical="center"/>
      <protection hidden="1"/>
    </xf>
    <xf numFmtId="0" fontId="17" fillId="0" borderId="0" xfId="11" applyFont="1" applyAlignment="1" applyProtection="1">
      <alignment horizontal="center"/>
      <protection hidden="1"/>
    </xf>
    <xf numFmtId="0" fontId="20" fillId="0" borderId="0" xfId="11" applyFont="1" applyAlignment="1" applyProtection="1">
      <alignment vertical="top"/>
      <protection hidden="1"/>
    </xf>
    <xf numFmtId="0" fontId="1" fillId="0" borderId="0" xfId="11" applyAlignment="1" applyProtection="1">
      <alignment vertical="top"/>
      <protection hidden="1"/>
    </xf>
    <xf numFmtId="0" fontId="21" fillId="0" borderId="0" xfId="11" applyFont="1" applyProtection="1">
      <protection hidden="1"/>
    </xf>
    <xf numFmtId="1" fontId="18" fillId="0" borderId="0" xfId="11" applyNumberFormat="1" applyFont="1" applyAlignment="1" applyProtection="1">
      <alignment horizontal="center" vertical="center"/>
      <protection hidden="1"/>
    </xf>
    <xf numFmtId="0" fontId="17" fillId="0" borderId="0" xfId="11" applyFont="1" applyAlignment="1" applyProtection="1">
      <alignment horizontal="left"/>
      <protection hidden="1"/>
    </xf>
    <xf numFmtId="0" fontId="22" fillId="0" borderId="0" xfId="11" applyFont="1" applyProtection="1">
      <protection hidden="1"/>
    </xf>
    <xf numFmtId="0" fontId="11" fillId="0" borderId="0" xfId="11" applyFont="1" applyAlignment="1" applyProtection="1">
      <alignment horizontal="left" vertical="top"/>
      <protection hidden="1"/>
    </xf>
    <xf numFmtId="0" fontId="17" fillId="0" borderId="0" xfId="11" applyFont="1" applyAlignment="1" applyProtection="1">
      <alignment horizontal="left" vertical="top"/>
      <protection hidden="1"/>
    </xf>
    <xf numFmtId="0" fontId="23" fillId="0" borderId="0" xfId="11" applyFont="1" applyAlignment="1" applyProtection="1">
      <alignment horizontal="center"/>
      <protection hidden="1"/>
    </xf>
    <xf numFmtId="0" fontId="25" fillId="0" borderId="0" xfId="11" applyFont="1" applyAlignment="1" applyProtection="1">
      <alignment horizontal="center"/>
      <protection hidden="1"/>
    </xf>
    <xf numFmtId="1" fontId="18" fillId="0" borderId="0" xfId="11" applyNumberFormat="1" applyFont="1" applyAlignment="1" applyProtection="1">
      <alignment horizontal="center" vertical="top"/>
      <protection hidden="1"/>
    </xf>
    <xf numFmtId="0" fontId="1" fillId="0" borderId="0" xfId="11" applyAlignment="1" applyProtection="1">
      <alignment horizontal="left" vertical="center"/>
      <protection hidden="1"/>
    </xf>
    <xf numFmtId="0" fontId="18" fillId="0" borderId="0" xfId="11" applyFont="1" applyAlignment="1" applyProtection="1">
      <alignment horizontal="right" vertical="center"/>
      <protection hidden="1"/>
    </xf>
    <xf numFmtId="0" fontId="1" fillId="0" borderId="0" xfId="11" applyAlignment="1" applyProtection="1">
      <alignment horizontal="center" vertical="center"/>
      <protection hidden="1"/>
    </xf>
    <xf numFmtId="0" fontId="18" fillId="0" borderId="0" xfId="11" applyFont="1" applyAlignment="1" applyProtection="1">
      <alignment horizontal="left" vertical="center"/>
      <protection hidden="1"/>
    </xf>
    <xf numFmtId="0" fontId="1" fillId="0" borderId="0" xfId="11" applyAlignment="1" applyProtection="1">
      <alignment horizontal="left" vertical="top"/>
      <protection hidden="1"/>
    </xf>
    <xf numFmtId="0" fontId="0" fillId="0" borderId="0" xfId="0" applyProtection="1">
      <protection locked="0" hidden="1"/>
    </xf>
    <xf numFmtId="0" fontId="14" fillId="0" borderId="0" xfId="11" applyFont="1" applyAlignment="1" applyProtection="1">
      <alignment vertical="center"/>
      <protection hidden="1"/>
    </xf>
    <xf numFmtId="0" fontId="1" fillId="0" borderId="13" xfId="11" applyBorder="1" applyProtection="1">
      <protection hidden="1"/>
    </xf>
    <xf numFmtId="0" fontId="1" fillId="0" borderId="14" xfId="11" applyBorder="1" applyProtection="1">
      <protection hidden="1"/>
    </xf>
    <xf numFmtId="1" fontId="17" fillId="0" borderId="14" xfId="11" applyNumberFormat="1" applyFont="1" applyBorder="1" applyAlignment="1" applyProtection="1">
      <alignment horizontal="left" vertical="center"/>
      <protection hidden="1"/>
    </xf>
    <xf numFmtId="0" fontId="37" fillId="0" borderId="14" xfId="11" applyFont="1" applyBorder="1" applyProtection="1">
      <protection hidden="1"/>
    </xf>
    <xf numFmtId="0" fontId="17" fillId="0" borderId="14" xfId="11" applyFont="1" applyBorder="1" applyAlignment="1" applyProtection="1">
      <alignment vertical="top"/>
      <protection hidden="1"/>
    </xf>
    <xf numFmtId="0" fontId="19" fillId="0" borderId="13" xfId="11" applyFont="1" applyBorder="1" applyProtection="1">
      <protection hidden="1"/>
    </xf>
    <xf numFmtId="0" fontId="1" fillId="0" borderId="14" xfId="11" applyBorder="1" applyAlignment="1" applyProtection="1">
      <alignment vertical="top"/>
      <protection hidden="1"/>
    </xf>
    <xf numFmtId="0" fontId="21" fillId="0" borderId="13" xfId="11" applyFont="1" applyBorder="1" applyProtection="1">
      <protection hidden="1"/>
    </xf>
    <xf numFmtId="1" fontId="18" fillId="0" borderId="13" xfId="11" applyNumberFormat="1" applyFont="1" applyBorder="1" applyAlignment="1" applyProtection="1">
      <alignment horizontal="center" vertical="center"/>
      <protection hidden="1"/>
    </xf>
    <xf numFmtId="0" fontId="17" fillId="0" borderId="14" xfId="11" applyFont="1" applyBorder="1" applyAlignment="1" applyProtection="1">
      <alignment horizontal="left"/>
      <protection hidden="1"/>
    </xf>
    <xf numFmtId="0" fontId="11" fillId="0" borderId="14" xfId="11" applyFont="1" applyBorder="1" applyAlignment="1" applyProtection="1">
      <alignment horizontal="left" vertical="top"/>
      <protection hidden="1"/>
    </xf>
    <xf numFmtId="0" fontId="17" fillId="0" borderId="13" xfId="11" applyFont="1" applyBorder="1" applyAlignment="1" applyProtection="1">
      <alignment horizontal="left" vertical="top"/>
      <protection hidden="1"/>
    </xf>
    <xf numFmtId="0" fontId="23" fillId="0" borderId="13" xfId="11" applyFont="1" applyBorder="1" applyAlignment="1" applyProtection="1">
      <alignment horizontal="center"/>
      <protection hidden="1"/>
    </xf>
    <xf numFmtId="0" fontId="24" fillId="0" borderId="13" xfId="11" applyFont="1" applyBorder="1" applyProtection="1">
      <protection hidden="1"/>
    </xf>
    <xf numFmtId="0" fontId="24" fillId="0" borderId="13" xfId="11" applyFont="1" applyBorder="1" applyAlignment="1" applyProtection="1">
      <alignment vertical="top"/>
      <protection hidden="1"/>
    </xf>
    <xf numFmtId="0" fontId="1" fillId="0" borderId="14" xfId="11" applyBorder="1" applyAlignment="1" applyProtection="1">
      <alignment horizontal="left" vertical="center"/>
      <protection hidden="1"/>
    </xf>
    <xf numFmtId="1" fontId="18" fillId="0" borderId="13" xfId="11" applyNumberFormat="1" applyFont="1" applyBorder="1" applyAlignment="1" applyProtection="1">
      <alignment horizontal="center" vertical="top"/>
      <protection hidden="1"/>
    </xf>
    <xf numFmtId="0" fontId="17" fillId="0" borderId="13" xfId="11" applyFont="1" applyBorder="1" applyAlignment="1" applyProtection="1">
      <alignment horizontal="left"/>
      <protection hidden="1"/>
    </xf>
    <xf numFmtId="0" fontId="1" fillId="0" borderId="14" xfId="11" applyBorder="1" applyAlignment="1" applyProtection="1">
      <alignment horizontal="left" vertical="top"/>
      <protection hidden="1"/>
    </xf>
    <xf numFmtId="0" fontId="17" fillId="0" borderId="15" xfId="11" applyFont="1" applyBorder="1" applyAlignment="1" applyProtection="1">
      <alignment horizontal="left"/>
      <protection hidden="1"/>
    </xf>
    <xf numFmtId="0" fontId="17" fillId="0" borderId="16" xfId="11" applyFont="1" applyBorder="1" applyAlignment="1" applyProtection="1">
      <alignment horizontal="left"/>
      <protection hidden="1"/>
    </xf>
    <xf numFmtId="0" fontId="17" fillId="0" borderId="16" xfId="11" applyFont="1" applyBorder="1" applyProtection="1">
      <protection hidden="1"/>
    </xf>
    <xf numFmtId="0" fontId="1" fillId="0" borderId="16" xfId="11" applyBorder="1" applyProtection="1">
      <protection hidden="1"/>
    </xf>
    <xf numFmtId="0" fontId="1" fillId="0" borderId="16" xfId="11" applyBorder="1" applyAlignment="1" applyProtection="1">
      <alignment horizontal="left" vertical="top"/>
      <protection hidden="1"/>
    </xf>
    <xf numFmtId="0" fontId="1" fillId="0" borderId="17" xfId="11" applyBorder="1" applyAlignment="1" applyProtection="1">
      <alignment horizontal="left" vertical="top"/>
      <protection hidden="1"/>
    </xf>
    <xf numFmtId="0" fontId="31" fillId="0" borderId="0" xfId="11" applyFont="1" applyProtection="1">
      <protection hidden="1"/>
    </xf>
    <xf numFmtId="166" fontId="32" fillId="0" borderId="0" xfId="11" applyNumberFormat="1" applyFont="1" applyAlignment="1" applyProtection="1">
      <alignment horizontal="left" vertical="center" wrapText="1"/>
      <protection hidden="1"/>
    </xf>
    <xf numFmtId="0" fontId="46" fillId="0" borderId="0" xfId="11" applyFont="1" applyAlignment="1" applyProtection="1">
      <alignment horizontal="center"/>
      <protection locked="0" hidden="1"/>
    </xf>
    <xf numFmtId="0" fontId="45" fillId="0" borderId="0" xfId="11" applyFont="1" applyAlignment="1" applyProtection="1">
      <alignment horizontal="right" vertical="center" wrapText="1"/>
      <protection hidden="1"/>
    </xf>
    <xf numFmtId="0" fontId="38" fillId="0" borderId="0" xfId="11" applyFont="1" applyAlignment="1" applyProtection="1">
      <alignment horizontal="center"/>
      <protection hidden="1"/>
    </xf>
    <xf numFmtId="0" fontId="41" fillId="0" borderId="10" xfId="11" applyFont="1" applyBorder="1" applyAlignment="1" applyProtection="1">
      <alignment horizontal="center" vertical="top"/>
      <protection hidden="1"/>
    </xf>
    <xf numFmtId="0" fontId="41" fillId="0" borderId="11" xfId="11" applyFont="1" applyBorder="1" applyAlignment="1" applyProtection="1">
      <alignment horizontal="center" vertical="top"/>
      <protection hidden="1"/>
    </xf>
    <xf numFmtId="0" fontId="41" fillId="0" borderId="12" xfId="11" applyFont="1" applyBorder="1" applyAlignment="1" applyProtection="1">
      <alignment horizontal="center" vertical="top"/>
      <protection hidden="1"/>
    </xf>
    <xf numFmtId="0" fontId="33" fillId="0" borderId="13" xfId="11" applyFont="1" applyBorder="1" applyAlignment="1" applyProtection="1">
      <alignment horizontal="center" vertical="center"/>
      <protection hidden="1"/>
    </xf>
    <xf numFmtId="0" fontId="33" fillId="0" borderId="0" xfId="11" applyFont="1" applyAlignment="1" applyProtection="1">
      <alignment horizontal="center" vertical="center"/>
      <protection hidden="1"/>
    </xf>
    <xf numFmtId="0" fontId="34" fillId="0" borderId="0" xfId="11" applyFont="1" applyAlignment="1" applyProtection="1">
      <alignment horizontal="center"/>
      <protection hidden="1"/>
    </xf>
    <xf numFmtId="0" fontId="35" fillId="0" borderId="13" xfId="11" applyFont="1" applyBorder="1" applyAlignment="1" applyProtection="1">
      <alignment horizontal="center"/>
      <protection hidden="1"/>
    </xf>
    <xf numFmtId="0" fontId="35" fillId="0" borderId="0" xfId="11" applyFont="1" applyAlignment="1" applyProtection="1">
      <alignment horizontal="center"/>
      <protection hidden="1"/>
    </xf>
    <xf numFmtId="0" fontId="36" fillId="0" borderId="0" xfId="11" applyFont="1" applyAlignment="1" applyProtection="1">
      <alignment horizontal="center"/>
      <protection hidden="1"/>
    </xf>
    <xf numFmtId="0" fontId="36" fillId="0" borderId="14" xfId="11" applyFont="1" applyBorder="1" applyAlignment="1" applyProtection="1">
      <alignment horizontal="center"/>
      <protection hidden="1"/>
    </xf>
    <xf numFmtId="0" fontId="44" fillId="0" borderId="13" xfId="11" applyFont="1" applyBorder="1" applyAlignment="1" applyProtection="1">
      <alignment horizontal="right" vertical="center" wrapText="1"/>
      <protection hidden="1"/>
    </xf>
    <xf numFmtId="0" fontId="44" fillId="0" borderId="0" xfId="11" applyFont="1" applyAlignment="1" applyProtection="1">
      <alignment horizontal="right" vertical="center" wrapText="1"/>
      <protection hidden="1"/>
    </xf>
    <xf numFmtId="3" fontId="39" fillId="0" borderId="0" xfId="11" applyNumberFormat="1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locked="0" hidden="1"/>
    </xf>
    <xf numFmtId="166" fontId="42" fillId="0" borderId="0" xfId="11" applyNumberFormat="1" applyFont="1" applyAlignment="1" applyProtection="1">
      <alignment horizontal="center" vertical="center" wrapText="1"/>
      <protection hidden="1"/>
    </xf>
    <xf numFmtId="0" fontId="31" fillId="0" borderId="13" xfId="11" applyFont="1" applyBorder="1" applyAlignment="1" applyProtection="1">
      <alignment horizontal="center"/>
      <protection hidden="1"/>
    </xf>
    <xf numFmtId="0" fontId="31" fillId="0" borderId="0" xfId="11" applyFont="1" applyAlignment="1" applyProtection="1">
      <alignment horizontal="center"/>
      <protection hidden="1"/>
    </xf>
  </cellXfs>
  <cellStyles count="14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8" builtinId="8"/>
    <cellStyle name="Normal" xfId="0" builtinId="0"/>
    <cellStyle name="Normal 2" xfId="11" xr:uid="{D8FF34D7-90A8-42FF-9778-7C53585D0D49}"/>
    <cellStyle name="Normal_Local Government Statistics" xfId="12" xr:uid="{A8829775-EB3D-4BB8-9EE4-1D5FE8AE8F7B}"/>
    <cellStyle name="Normal_T100" xfId="13" xr:uid="{7D32BAB3-6680-4179-B715-A81CFC02997E}"/>
    <cellStyle name="rowfield" xfId="9" xr:uid="{00000000-0005-0000-0000-000009000000}"/>
    <cellStyle name="Test" xfId="10" xr:uid="{00000000-0005-0000-0000-00000A000000}"/>
  </cellStyles>
  <dxfs count="0"/>
  <tableStyles count="0" defaultTableStyle="TableStyleMedium9" defaultPivotStyle="PivotStyleLight16"/>
  <colors>
    <mruColors>
      <color rgb="FF006600"/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26621eb569034647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821378492072051"/>
          <c:y val="0.13040119985001875"/>
          <c:w val="0.5594049268604333"/>
          <c:h val="0.8614357580302461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Infographic!$W$20:$W$27</c:f>
              <c:strCache>
                <c:ptCount val="8"/>
                <c:pt idx="0">
                  <c:v>Machinery Operators</c:v>
                </c:pt>
                <c:pt idx="1">
                  <c:v>Professionals</c:v>
                </c:pt>
                <c:pt idx="2">
                  <c:v>Technicians &amp; Trades</c:v>
                </c:pt>
                <c:pt idx="3">
                  <c:v>Clerical and Admin</c:v>
                </c:pt>
                <c:pt idx="4">
                  <c:v>Managers</c:v>
                </c:pt>
                <c:pt idx="5">
                  <c:v>Labourers</c:v>
                </c:pt>
                <c:pt idx="6">
                  <c:v>Sales</c:v>
                </c:pt>
                <c:pt idx="7">
                  <c:v>Comm. &amp; Personal Service</c:v>
                </c:pt>
              </c:strCache>
            </c:strRef>
          </c:cat>
          <c:val>
            <c:numRef>
              <c:f>Infographic!$Y$20:$Y$27</c:f>
              <c:numCache>
                <c:formatCode>0.0</c:formatCode>
                <c:ptCount val="8"/>
                <c:pt idx="0">
                  <c:v>15.851981836930367</c:v>
                </c:pt>
                <c:pt idx="1">
                  <c:v>15.566148669428514</c:v>
                </c:pt>
                <c:pt idx="2">
                  <c:v>14.516887674801454</c:v>
                </c:pt>
                <c:pt idx="3">
                  <c:v>14.34140781880348</c:v>
                </c:pt>
                <c:pt idx="4">
                  <c:v>13.520089729905749</c:v>
                </c:pt>
                <c:pt idx="5">
                  <c:v>11.715541726215244</c:v>
                </c:pt>
                <c:pt idx="6">
                  <c:v>7.6161875644481434</c:v>
                </c:pt>
                <c:pt idx="7">
                  <c:v>6.8717549794670472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8-437E-B2A3-304D6D52D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2"/>
        <c:axId val="502310463"/>
        <c:axId val="113106991"/>
      </c:barChart>
      <c:catAx>
        <c:axId val="50231046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106991"/>
        <c:crosses val="autoZero"/>
        <c:auto val="1"/>
        <c:lblAlgn val="ctr"/>
        <c:lblOffset val="100"/>
        <c:noMultiLvlLbl val="0"/>
      </c:catAx>
      <c:valAx>
        <c:axId val="113106991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Per cent of employed persons</a:t>
                </a:r>
              </a:p>
            </c:rich>
          </c:tx>
          <c:layout>
            <c:manualLayout>
              <c:xMode val="edge"/>
              <c:yMode val="edge"/>
              <c:x val="0.41293927300183375"/>
              <c:y val="5.215598050243719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310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545633340147619"/>
          <c:y val="7.389494723201441E-2"/>
          <c:w val="0.53433765168131542"/>
          <c:h val="0.905535531907883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Infographic!$W$30:$W$48</c:f>
              <c:strCache>
                <c:ptCount val="19"/>
                <c:pt idx="0">
                  <c:v>Manufacturing</c:v>
                </c:pt>
                <c:pt idx="1">
                  <c:v>Health Care &amp; Social Assist</c:v>
                </c:pt>
                <c:pt idx="2">
                  <c:v>Construction</c:v>
                </c:pt>
                <c:pt idx="3">
                  <c:v>Retail Trade</c:v>
                </c:pt>
                <c:pt idx="4">
                  <c:v>Transport, Post, Warehouse</c:v>
                </c:pt>
                <c:pt idx="5">
                  <c:v>Wholesale Trade</c:v>
                </c:pt>
                <c:pt idx="6">
                  <c:v>Education &amp; Training</c:v>
                </c:pt>
                <c:pt idx="7">
                  <c:v>Public Admin &amp; Safety</c:v>
                </c:pt>
                <c:pt idx="8">
                  <c:v>Other Services</c:v>
                </c:pt>
                <c:pt idx="9">
                  <c:v>Professional &amp; Tech</c:v>
                </c:pt>
                <c:pt idx="10">
                  <c:v>Accommodation &amp; Food</c:v>
                </c:pt>
                <c:pt idx="11">
                  <c:v>Admin &amp; Support</c:v>
                </c:pt>
                <c:pt idx="12">
                  <c:v>Electricity, Gas, Water, Waste</c:v>
                </c:pt>
                <c:pt idx="13">
                  <c:v>Rental, Hiring &amp; Real Estate</c:v>
                </c:pt>
                <c:pt idx="14">
                  <c:v>Financial &amp; Insurance</c:v>
                </c:pt>
                <c:pt idx="15">
                  <c:v>Info. Media &amp; Telecom.</c:v>
                </c:pt>
                <c:pt idx="16">
                  <c:v>Arts &amp; Recreation</c:v>
                </c:pt>
                <c:pt idx="17">
                  <c:v>Agriculture</c:v>
                </c:pt>
                <c:pt idx="18">
                  <c:v>Mining</c:v>
                </c:pt>
              </c:strCache>
            </c:strRef>
          </c:cat>
          <c:val>
            <c:numRef>
              <c:f>Infographic!$Y$30:$Y$48</c:f>
              <c:numCache>
                <c:formatCode>0.0</c:formatCode>
                <c:ptCount val="19"/>
                <c:pt idx="0">
                  <c:v>22.553416238536514</c:v>
                </c:pt>
                <c:pt idx="1">
                  <c:v>10.543045085706055</c:v>
                </c:pt>
                <c:pt idx="2">
                  <c:v>10.052335910116675</c:v>
                </c:pt>
                <c:pt idx="3">
                  <c:v>9.6346089211120187</c:v>
                </c:pt>
                <c:pt idx="4">
                  <c:v>8.6397464829308124</c:v>
                </c:pt>
                <c:pt idx="5">
                  <c:v>8.1912901522062711</c:v>
                </c:pt>
                <c:pt idx="6">
                  <c:v>5.6753252988908622</c:v>
                </c:pt>
                <c:pt idx="7">
                  <c:v>4.4586354251692519</c:v>
                </c:pt>
                <c:pt idx="8">
                  <c:v>4.2243241945551446</c:v>
                </c:pt>
                <c:pt idx="9">
                  <c:v>3.6875210063859418</c:v>
                </c:pt>
                <c:pt idx="10">
                  <c:v>3.3629423344696789</c:v>
                </c:pt>
                <c:pt idx="11">
                  <c:v>2.5217266048878857</c:v>
                </c:pt>
                <c:pt idx="12">
                  <c:v>1.9647572862150093</c:v>
                </c:pt>
                <c:pt idx="13">
                  <c:v>1.3607336630335622</c:v>
                </c:pt>
                <c:pt idx="14">
                  <c:v>1.2714265136601528</c:v>
                </c:pt>
                <c:pt idx="15">
                  <c:v>0.64627646804628602</c:v>
                </c:pt>
                <c:pt idx="16">
                  <c:v>0.60978537475392525</c:v>
                </c:pt>
                <c:pt idx="17">
                  <c:v>0.51375618187929128</c:v>
                </c:pt>
                <c:pt idx="18">
                  <c:v>8.8346857444663168E-2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2-4AE3-973F-677D2316D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502310463"/>
        <c:axId val="113106991"/>
      </c:barChart>
      <c:catAx>
        <c:axId val="50231046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106991"/>
        <c:crosses val="autoZero"/>
        <c:auto val="1"/>
        <c:lblAlgn val="ctr"/>
        <c:lblOffset val="100"/>
        <c:noMultiLvlLbl val="0"/>
      </c:catAx>
      <c:valAx>
        <c:axId val="113106991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Per cent of employed persons</a:t>
                </a:r>
              </a:p>
            </c:rich>
          </c:tx>
          <c:layout>
            <c:manualLayout>
              <c:xMode val="edge"/>
              <c:yMode val="edge"/>
              <c:x val="0.23591086924340368"/>
              <c:y val="1.247344081989751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310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919659135486452"/>
          <c:y val="0.10269673391417788"/>
          <c:w val="0.68050295252014348"/>
          <c:h val="0.875178368976067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Infographic!$AC$4:$AC$17</c:f>
              <c:strCache>
                <c:ptCount val="14"/>
                <c:pt idx="0">
                  <c:v>Car, as driver</c:v>
                </c:pt>
                <c:pt idx="1">
                  <c:v>Worked at home</c:v>
                </c:pt>
                <c:pt idx="2">
                  <c:v>Did not go to work</c:v>
                </c:pt>
                <c:pt idx="3">
                  <c:v>Car, as passenger</c:v>
                </c:pt>
                <c:pt idx="4">
                  <c:v>Train</c:v>
                </c:pt>
                <c:pt idx="5">
                  <c:v>Bus</c:v>
                </c:pt>
                <c:pt idx="6">
                  <c:v>Truck</c:v>
                </c:pt>
                <c:pt idx="7">
                  <c:v>Walked only</c:v>
                </c:pt>
                <c:pt idx="8">
                  <c:v>Other Mode</c:v>
                </c:pt>
                <c:pt idx="9">
                  <c:v>Taxi/ride-share</c:v>
                </c:pt>
                <c:pt idx="10">
                  <c:v>Motorbike</c:v>
                </c:pt>
                <c:pt idx="11">
                  <c:v>Bicycle</c:v>
                </c:pt>
                <c:pt idx="12">
                  <c:v>Ferry</c:v>
                </c:pt>
                <c:pt idx="13">
                  <c:v>Tram/light rail</c:v>
                </c:pt>
              </c:strCache>
            </c:strRef>
          </c:cat>
          <c:val>
            <c:numRef>
              <c:f>Infographic!$AE$4:$AE$17</c:f>
              <c:numCache>
                <c:formatCode>0.0</c:formatCode>
                <c:ptCount val="14"/>
                <c:pt idx="0">
                  <c:v>70.218242169818851</c:v>
                </c:pt>
                <c:pt idx="1">
                  <c:v>12.999565113203696</c:v>
                </c:pt>
                <c:pt idx="2">
                  <c:v>7.1774071871699512</c:v>
                </c:pt>
                <c:pt idx="3">
                  <c:v>4.3355551019321394</c:v>
                </c:pt>
                <c:pt idx="4">
                  <c:v>1.6144062907706374</c:v>
                </c:pt>
                <c:pt idx="5">
                  <c:v>1.004677251870457</c:v>
                </c:pt>
                <c:pt idx="6">
                  <c:v>0.67718086853105897</c:v>
                </c:pt>
                <c:pt idx="7">
                  <c:v>0.60884151482608961</c:v>
                </c:pt>
                <c:pt idx="8">
                  <c:v>0.45796242223070305</c:v>
                </c:pt>
                <c:pt idx="9">
                  <c:v>0.34080924445075572</c:v>
                </c:pt>
                <c:pt idx="10">
                  <c:v>0.29377046852395872</c:v>
                </c:pt>
                <c:pt idx="11">
                  <c:v>0.21211825370763179</c:v>
                </c:pt>
                <c:pt idx="12">
                  <c:v>3.1950866667258347E-2</c:v>
                </c:pt>
                <c:pt idx="13">
                  <c:v>2.7513246296805804E-2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3-48BF-9F2A-26751BBF4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axId val="502310463"/>
        <c:axId val="113106991"/>
      </c:barChart>
      <c:catAx>
        <c:axId val="50231046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106991"/>
        <c:crosses val="autoZero"/>
        <c:auto val="1"/>
        <c:lblAlgn val="ctr"/>
        <c:lblOffset val="100"/>
        <c:noMultiLvlLbl val="0"/>
      </c:catAx>
      <c:valAx>
        <c:axId val="113106991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Per cent of employed persons</a:t>
                </a:r>
              </a:p>
            </c:rich>
          </c:tx>
          <c:layout>
            <c:manualLayout>
              <c:xMode val="edge"/>
              <c:yMode val="edge"/>
              <c:x val="0.36797212089412562"/>
              <c:y val="4.564166321315098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310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05189533815355"/>
          <c:y val="9.7958980423889702E-2"/>
          <c:w val="0.72203740182973586"/>
          <c:h val="0.887728362017988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Infographic!$AM$4:$AM$15</c:f>
              <c:strCache>
                <c:ptCount val="12"/>
                <c:pt idx="0">
                  <c:v>G. Dandenong </c:v>
                </c:pt>
                <c:pt idx="1">
                  <c:v>Kingston </c:v>
                </c:pt>
                <c:pt idx="2">
                  <c:v>Monash </c:v>
                </c:pt>
                <c:pt idx="3">
                  <c:v>Casey </c:v>
                </c:pt>
                <c:pt idx="4">
                  <c:v>Knox </c:v>
                </c:pt>
                <c:pt idx="5">
                  <c:v>Glen Eira </c:v>
                </c:pt>
                <c:pt idx="6">
                  <c:v>Bayside </c:v>
                </c:pt>
                <c:pt idx="7">
                  <c:v>Frankston </c:v>
                </c:pt>
                <c:pt idx="8">
                  <c:v>Stonnington </c:v>
                </c:pt>
                <c:pt idx="9">
                  <c:v>Cardinia </c:v>
                </c:pt>
                <c:pt idx="10">
                  <c:v>Whitehorse </c:v>
                </c:pt>
                <c:pt idx="11">
                  <c:v>Maroondah </c:v>
                </c:pt>
              </c:strCache>
            </c:strRef>
          </c:cat>
          <c:val>
            <c:numRef>
              <c:f>Infographic!$AN$4:$AN$15</c:f>
              <c:numCache>
                <c:formatCode>0.0</c:formatCode>
                <c:ptCount val="12"/>
                <c:pt idx="0">
                  <c:v>20.101495726495727</c:v>
                </c:pt>
                <c:pt idx="1">
                  <c:v>9.1786625583746577</c:v>
                </c:pt>
                <c:pt idx="2">
                  <c:v>6.4011614765357399</c:v>
                </c:pt>
                <c:pt idx="3">
                  <c:v>4.3627803729768626</c:v>
                </c:pt>
                <c:pt idx="4">
                  <c:v>3.8364497771298813</c:v>
                </c:pt>
                <c:pt idx="5">
                  <c:v>3.6257625125554278</c:v>
                </c:pt>
                <c:pt idx="6">
                  <c:v>3.4168913949497428</c:v>
                </c:pt>
                <c:pt idx="7">
                  <c:v>3.20376732157332</c:v>
                </c:pt>
                <c:pt idx="8">
                  <c:v>2.7050000000000001</c:v>
                </c:pt>
                <c:pt idx="9">
                  <c:v>1.9400465101462201</c:v>
                </c:pt>
                <c:pt idx="10">
                  <c:v>1.9319624956091761</c:v>
                </c:pt>
                <c:pt idx="11">
                  <c:v>1.5574442383191682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4-4D82-A186-93506EBA5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442316335"/>
        <c:axId val="687453807"/>
      </c:barChart>
      <c:catAx>
        <c:axId val="44231633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453807"/>
        <c:crosses val="autoZero"/>
        <c:auto val="1"/>
        <c:lblAlgn val="ctr"/>
        <c:lblOffset val="100"/>
        <c:noMultiLvlLbl val="0"/>
      </c:catAx>
      <c:valAx>
        <c:axId val="687453807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Per cent of employed persons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316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G$3" fmlaRange="Data!$B$5:$B$85" sel="26" val="24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chart" Target="../charts/chart3.xml"/><Relationship Id="rId7" Type="http://schemas.openxmlformats.org/officeDocument/2006/relationships/image" Target="../media/image3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jpg"/><Relationship Id="rId11" Type="http://schemas.microsoft.com/office/2007/relationships/hdphoto" Target="../media/hdphoto1.wdp"/><Relationship Id="rId5" Type="http://schemas.openxmlformats.org/officeDocument/2006/relationships/image" Target="../media/image1.jpeg"/><Relationship Id="rId10" Type="http://schemas.openxmlformats.org/officeDocument/2006/relationships/image" Target="../media/image6.png"/><Relationship Id="rId4" Type="http://schemas.openxmlformats.org/officeDocument/2006/relationships/chart" Target="../charts/chart4.xml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184150</xdr:rowOff>
        </xdr:from>
        <xdr:to>
          <xdr:col>8</xdr:col>
          <xdr:colOff>501650</xdr:colOff>
          <xdr:row>3</xdr:row>
          <xdr:rowOff>31750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6350</xdr:colOff>
      <xdr:row>1</xdr:row>
      <xdr:rowOff>184150</xdr:rowOff>
    </xdr:from>
    <xdr:to>
      <xdr:col>5</xdr:col>
      <xdr:colOff>495300</xdr:colOff>
      <xdr:row>3</xdr:row>
      <xdr:rowOff>31750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11250" y="590550"/>
          <a:ext cx="1492250" cy="2286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 Select municipality </a:t>
          </a:r>
          <a:r>
            <a:rPr lang="en-AU" sz="1100" b="1">
              <a:latin typeface="Wingdings" panose="05000000000000000000" pitchFamily="2" charset="2"/>
            </a:rPr>
            <a:t>F</a:t>
          </a:r>
        </a:p>
      </xdr:txBody>
    </xdr:sp>
    <xdr:clientData fPrintsWithSheet="0"/>
  </xdr:twoCellAnchor>
  <xdr:twoCellAnchor>
    <xdr:from>
      <xdr:col>8</xdr:col>
      <xdr:colOff>228600</xdr:colOff>
      <xdr:row>13</xdr:row>
      <xdr:rowOff>12700</xdr:rowOff>
    </xdr:from>
    <xdr:to>
      <xdr:col>14</xdr:col>
      <xdr:colOff>476250</xdr:colOff>
      <xdr:row>26</xdr:row>
      <xdr:rowOff>120650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12700</xdr:colOff>
      <xdr:row>7</xdr:row>
      <xdr:rowOff>247650</xdr:rowOff>
    </xdr:from>
    <xdr:to>
      <xdr:col>8</xdr:col>
      <xdr:colOff>234949</xdr:colOff>
      <xdr:row>26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19051</xdr:colOff>
      <xdr:row>28</xdr:row>
      <xdr:rowOff>31750</xdr:rowOff>
    </xdr:from>
    <xdr:to>
      <xdr:col>7</xdr:col>
      <xdr:colOff>412750</xdr:colOff>
      <xdr:row>41</xdr:row>
      <xdr:rowOff>196850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406400</xdr:colOff>
      <xdr:row>28</xdr:row>
      <xdr:rowOff>31750</xdr:rowOff>
    </xdr:from>
    <xdr:to>
      <xdr:col>14</xdr:col>
      <xdr:colOff>476250</xdr:colOff>
      <xdr:row>41</xdr:row>
      <xdr:rowOff>196850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458611</xdr:colOff>
      <xdr:row>23</xdr:row>
      <xdr:rowOff>49389</xdr:rowOff>
    </xdr:from>
    <xdr:to>
      <xdr:col>15</xdr:col>
      <xdr:colOff>28222</xdr:colOff>
      <xdr:row>27</xdr:row>
      <xdr:rowOff>42521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889" y="5566833"/>
          <a:ext cx="1072444" cy="952688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5</xdr:col>
      <xdr:colOff>368723</xdr:colOff>
      <xdr:row>22</xdr:row>
      <xdr:rowOff>241722</xdr:rowOff>
    </xdr:from>
    <xdr:to>
      <xdr:col>8</xdr:col>
      <xdr:colOff>98778</xdr:colOff>
      <xdr:row>26</xdr:row>
      <xdr:rowOff>161856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1279" y="5498111"/>
          <a:ext cx="1232888" cy="957301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8</xdr:col>
      <xdr:colOff>539775</xdr:colOff>
      <xdr:row>8</xdr:row>
      <xdr:rowOff>12648</xdr:rowOff>
    </xdr:from>
    <xdr:to>
      <xdr:col>11</xdr:col>
      <xdr:colOff>317500</xdr:colOff>
      <xdr:row>11</xdr:row>
      <xdr:rowOff>194992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0411" y="1859921"/>
          <a:ext cx="1197816" cy="909707"/>
        </a:xfrm>
        <a:prstGeom prst="rect">
          <a:avLst/>
        </a:prstGeom>
        <a:effectLst>
          <a:softEdge rad="101600"/>
        </a:effectLst>
      </xdr:spPr>
    </xdr:pic>
    <xdr:clientData/>
  </xdr:twoCellAnchor>
  <xdr:twoCellAnchor editAs="oneCell">
    <xdr:from>
      <xdr:col>4</xdr:col>
      <xdr:colOff>430390</xdr:colOff>
      <xdr:row>37</xdr:row>
      <xdr:rowOff>112889</xdr:rowOff>
    </xdr:from>
    <xdr:to>
      <xdr:col>7</xdr:col>
      <xdr:colOff>264764</xdr:colOff>
      <xdr:row>41</xdr:row>
      <xdr:rowOff>175855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1" y="9122833"/>
          <a:ext cx="1337207" cy="888466"/>
        </a:xfrm>
        <a:prstGeom prst="rect">
          <a:avLst/>
        </a:prstGeom>
        <a:effectLst>
          <a:softEdge rad="152400"/>
        </a:effectLst>
      </xdr:spPr>
    </xdr:pic>
    <xdr:clientData/>
  </xdr:twoCellAnchor>
  <xdr:twoCellAnchor editAs="oneCell">
    <xdr:from>
      <xdr:col>7</xdr:col>
      <xdr:colOff>168048</xdr:colOff>
      <xdr:row>4</xdr:row>
      <xdr:rowOff>14111</xdr:rowOff>
    </xdr:from>
    <xdr:to>
      <xdr:col>8</xdr:col>
      <xdr:colOff>69655</xdr:colOff>
      <xdr:row>5</xdr:row>
      <xdr:rowOff>169334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2230" y="1053202"/>
          <a:ext cx="398061" cy="339950"/>
        </a:xfrm>
        <a:prstGeom prst="rect">
          <a:avLst/>
        </a:prstGeom>
      </xdr:spPr>
    </xdr:pic>
    <xdr:clientData/>
  </xdr:twoCellAnchor>
  <xdr:twoCellAnchor editAs="oneCell">
    <xdr:from>
      <xdr:col>12</xdr:col>
      <xdr:colOff>303389</xdr:colOff>
      <xdr:row>37</xdr:row>
      <xdr:rowOff>124886</xdr:rowOff>
    </xdr:from>
    <xdr:to>
      <xdr:col>14</xdr:col>
      <xdr:colOff>396704</xdr:colOff>
      <xdr:row>41</xdr:row>
      <xdr:rowOff>148168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118" t="20029" r="15296" b="30695"/>
        <a:stretch/>
      </xdr:blipFill>
      <xdr:spPr>
        <a:xfrm>
          <a:off x="5926667" y="9134830"/>
          <a:ext cx="1095205" cy="848782"/>
        </a:xfrm>
        <a:prstGeom prst="rect">
          <a:avLst/>
        </a:prstGeom>
      </xdr:spPr>
    </xdr:pic>
    <xdr:clientData/>
  </xdr:twoCellAnchor>
  <xdr:twoCellAnchor>
    <xdr:from>
      <xdr:col>15</xdr:col>
      <xdr:colOff>28223</xdr:colOff>
      <xdr:row>0</xdr:row>
      <xdr:rowOff>0</xdr:rowOff>
    </xdr:from>
    <xdr:to>
      <xdr:col>41</xdr:col>
      <xdr:colOff>197557</xdr:colOff>
      <xdr:row>83</xdr:row>
      <xdr:rowOff>43616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7117132" y="0"/>
          <a:ext cx="16217516" cy="176966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9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" sqref="E1"/>
    </sheetView>
  </sheetViews>
  <sheetFormatPr defaultColWidth="10.54296875" defaultRowHeight="12.5" x14ac:dyDescent="0.25"/>
  <cols>
    <col min="1" max="1" width="4" style="3" customWidth="1"/>
    <col min="2" max="2" width="20" style="3" customWidth="1"/>
    <col min="3" max="143" width="10.54296875" style="3"/>
    <col min="146" max="16384" width="10.54296875" style="3"/>
  </cols>
  <sheetData>
    <row r="1" spans="1:145" ht="15.5" x14ac:dyDescent="0.35">
      <c r="A1" s="2"/>
      <c r="B1" s="6" t="s">
        <v>3</v>
      </c>
    </row>
    <row r="2" spans="1:145" x14ac:dyDescent="0.25">
      <c r="A2" s="2"/>
    </row>
    <row r="3" spans="1:145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7">
        <v>18</v>
      </c>
      <c r="S3" s="7">
        <v>19</v>
      </c>
      <c r="T3" s="7">
        <v>20</v>
      </c>
      <c r="U3" s="7">
        <v>21</v>
      </c>
      <c r="V3" s="7">
        <v>22</v>
      </c>
      <c r="W3" s="7">
        <v>23</v>
      </c>
      <c r="X3" s="7">
        <v>24</v>
      </c>
      <c r="Y3" s="7">
        <v>25</v>
      </c>
      <c r="Z3" s="7">
        <v>26</v>
      </c>
      <c r="AA3" s="7">
        <v>27</v>
      </c>
      <c r="AB3" s="7">
        <v>28</v>
      </c>
      <c r="AC3" s="7">
        <v>29</v>
      </c>
      <c r="AD3" s="7">
        <v>30</v>
      </c>
      <c r="AE3" s="7">
        <v>31</v>
      </c>
      <c r="AF3" s="7">
        <v>32</v>
      </c>
      <c r="AG3" s="7">
        <v>33</v>
      </c>
      <c r="AH3" s="7">
        <v>34</v>
      </c>
      <c r="AI3" s="7">
        <v>35</v>
      </c>
      <c r="AJ3" s="7">
        <v>36</v>
      </c>
      <c r="AK3" s="7">
        <v>37</v>
      </c>
      <c r="AL3" s="7">
        <v>38</v>
      </c>
      <c r="AM3" s="7">
        <v>39</v>
      </c>
      <c r="AN3" s="7">
        <v>40</v>
      </c>
      <c r="AO3" s="7">
        <v>41</v>
      </c>
      <c r="AP3" s="7">
        <v>42</v>
      </c>
      <c r="AQ3" s="7">
        <v>43</v>
      </c>
      <c r="AR3" s="7">
        <v>44</v>
      </c>
      <c r="AS3" s="7">
        <v>45</v>
      </c>
      <c r="AT3" s="7">
        <v>46</v>
      </c>
      <c r="AU3" s="7">
        <v>47</v>
      </c>
      <c r="AV3" s="7">
        <v>48</v>
      </c>
      <c r="AW3" s="7">
        <v>49</v>
      </c>
      <c r="AX3" s="7">
        <v>50</v>
      </c>
      <c r="AY3" s="7">
        <v>51</v>
      </c>
      <c r="AZ3" s="7">
        <v>52</v>
      </c>
      <c r="BA3" s="7">
        <v>53</v>
      </c>
      <c r="BB3" s="7">
        <v>54</v>
      </c>
      <c r="BC3" s="7">
        <v>55</v>
      </c>
      <c r="BD3" s="7">
        <v>56</v>
      </c>
      <c r="BE3" s="7">
        <v>57</v>
      </c>
      <c r="BF3" s="7">
        <v>58</v>
      </c>
      <c r="BG3" s="7">
        <v>59</v>
      </c>
      <c r="BH3" s="7">
        <v>60</v>
      </c>
      <c r="BI3" s="7">
        <v>61</v>
      </c>
      <c r="BJ3" s="7">
        <v>62</v>
      </c>
      <c r="BK3" s="7">
        <v>63</v>
      </c>
      <c r="BL3" s="7">
        <v>64</v>
      </c>
      <c r="BM3" s="7">
        <v>65</v>
      </c>
      <c r="BN3" s="7">
        <v>66</v>
      </c>
      <c r="BO3" s="7">
        <v>67</v>
      </c>
      <c r="BP3" s="7">
        <v>68</v>
      </c>
      <c r="BQ3" s="7">
        <v>69</v>
      </c>
      <c r="BR3" s="7">
        <v>70</v>
      </c>
      <c r="BS3" s="7">
        <v>71</v>
      </c>
      <c r="BT3" s="7">
        <v>72</v>
      </c>
      <c r="BU3" s="7">
        <v>73</v>
      </c>
      <c r="BV3" s="7">
        <v>74</v>
      </c>
      <c r="BW3" s="7">
        <v>75</v>
      </c>
      <c r="BX3" s="7">
        <v>76</v>
      </c>
      <c r="BY3" s="7">
        <v>77</v>
      </c>
      <c r="BZ3" s="7">
        <v>78</v>
      </c>
      <c r="CA3" s="7">
        <v>79</v>
      </c>
      <c r="CB3" s="7">
        <v>80</v>
      </c>
      <c r="CC3" s="7">
        <v>81</v>
      </c>
      <c r="CD3" s="7">
        <v>82</v>
      </c>
      <c r="CE3" s="7">
        <v>83</v>
      </c>
      <c r="CF3" s="7">
        <v>84</v>
      </c>
      <c r="CG3" s="7">
        <v>85</v>
      </c>
      <c r="CH3" s="7">
        <v>86</v>
      </c>
      <c r="CI3" s="7">
        <v>87</v>
      </c>
      <c r="CJ3" s="7">
        <v>88</v>
      </c>
      <c r="CK3" s="7">
        <v>89</v>
      </c>
      <c r="CL3" s="7">
        <v>90</v>
      </c>
      <c r="CM3" s="7">
        <v>91</v>
      </c>
      <c r="CN3" s="7">
        <v>92</v>
      </c>
      <c r="CO3" s="7">
        <v>93</v>
      </c>
      <c r="CP3" s="7">
        <v>94</v>
      </c>
      <c r="CQ3" s="7">
        <v>95</v>
      </c>
      <c r="CR3" s="7">
        <v>96</v>
      </c>
      <c r="CS3" s="7">
        <v>97</v>
      </c>
      <c r="CT3" s="7">
        <v>98</v>
      </c>
      <c r="CU3" s="7">
        <v>99</v>
      </c>
      <c r="CV3" s="7">
        <v>100</v>
      </c>
      <c r="CW3" s="7">
        <v>101</v>
      </c>
      <c r="CX3" s="7">
        <v>102</v>
      </c>
      <c r="CY3" s="7">
        <v>103</v>
      </c>
      <c r="CZ3" s="7">
        <v>104</v>
      </c>
      <c r="DA3" s="7">
        <v>105</v>
      </c>
      <c r="DB3" s="7">
        <v>106</v>
      </c>
      <c r="DC3" s="7">
        <v>107</v>
      </c>
      <c r="DD3" s="7">
        <v>108</v>
      </c>
      <c r="DE3" s="7">
        <v>109</v>
      </c>
      <c r="DF3" s="7">
        <v>110</v>
      </c>
      <c r="DG3" s="7">
        <v>111</v>
      </c>
      <c r="DH3" s="7">
        <v>112</v>
      </c>
      <c r="DI3" s="7">
        <v>113</v>
      </c>
      <c r="DJ3" s="7">
        <v>114</v>
      </c>
      <c r="DK3" s="7">
        <v>115</v>
      </c>
      <c r="DL3" s="7">
        <v>116</v>
      </c>
      <c r="DM3" s="7">
        <v>117</v>
      </c>
      <c r="DN3" s="7">
        <v>118</v>
      </c>
      <c r="DO3" s="7">
        <v>119</v>
      </c>
      <c r="DP3" s="7">
        <v>120</v>
      </c>
      <c r="DQ3" s="7">
        <v>121</v>
      </c>
      <c r="DR3" s="7">
        <v>122</v>
      </c>
      <c r="DS3" s="7">
        <v>123</v>
      </c>
      <c r="DT3" s="7">
        <v>124</v>
      </c>
      <c r="DU3" s="7">
        <v>125</v>
      </c>
      <c r="DV3" s="7">
        <v>126</v>
      </c>
      <c r="DW3" s="7">
        <v>127</v>
      </c>
      <c r="DX3" s="7">
        <v>128</v>
      </c>
      <c r="DY3" s="7">
        <v>129</v>
      </c>
      <c r="DZ3" s="7">
        <v>130</v>
      </c>
      <c r="EA3" s="7">
        <v>131</v>
      </c>
      <c r="EB3" s="7">
        <v>132</v>
      </c>
      <c r="EC3" s="7">
        <v>133</v>
      </c>
      <c r="ED3" s="7">
        <v>134</v>
      </c>
      <c r="EE3" s="7">
        <v>135</v>
      </c>
      <c r="EF3" s="7">
        <v>136</v>
      </c>
      <c r="EG3" s="7">
        <v>137</v>
      </c>
      <c r="EH3" s="7">
        <v>138</v>
      </c>
      <c r="EI3" s="7">
        <v>139</v>
      </c>
      <c r="EJ3" s="7">
        <v>140</v>
      </c>
      <c r="EK3" s="7">
        <v>141</v>
      </c>
      <c r="EL3" s="7">
        <v>142</v>
      </c>
      <c r="EM3" s="7">
        <v>143</v>
      </c>
    </row>
    <row r="4" spans="1:145" s="9" customFormat="1" ht="42" x14ac:dyDescent="0.25">
      <c r="A4" s="8"/>
      <c r="C4" s="10" t="s">
        <v>0</v>
      </c>
      <c r="D4" s="10" t="s">
        <v>133</v>
      </c>
      <c r="E4" s="10" t="s">
        <v>134</v>
      </c>
      <c r="F4" s="10" t="s">
        <v>135</v>
      </c>
      <c r="G4" s="10" t="s">
        <v>138</v>
      </c>
      <c r="H4" s="10" t="s">
        <v>139</v>
      </c>
      <c r="I4" s="24" t="s">
        <v>258</v>
      </c>
      <c r="J4" s="12" t="s">
        <v>5</v>
      </c>
      <c r="K4" s="12" t="s">
        <v>6</v>
      </c>
      <c r="L4" s="12" t="s">
        <v>136</v>
      </c>
      <c r="M4" s="12" t="s">
        <v>137</v>
      </c>
      <c r="N4" s="11" t="s">
        <v>7</v>
      </c>
      <c r="O4" s="11" t="s">
        <v>8</v>
      </c>
      <c r="P4" s="11" t="s">
        <v>9</v>
      </c>
      <c r="Q4" s="11" t="s">
        <v>10</v>
      </c>
      <c r="R4" s="11" t="s">
        <v>11</v>
      </c>
      <c r="S4" s="11" t="s">
        <v>12</v>
      </c>
      <c r="T4" s="11" t="s">
        <v>13</v>
      </c>
      <c r="U4" s="11" t="s">
        <v>14</v>
      </c>
      <c r="V4" s="11" t="s">
        <v>15</v>
      </c>
      <c r="W4" s="11" t="s">
        <v>4</v>
      </c>
      <c r="X4" s="11" t="s">
        <v>16</v>
      </c>
      <c r="Y4" s="11" t="s">
        <v>0</v>
      </c>
      <c r="Z4" s="13" t="s">
        <v>17</v>
      </c>
      <c r="AA4" s="13" t="s">
        <v>18</v>
      </c>
      <c r="AB4" s="13" t="s">
        <v>19</v>
      </c>
      <c r="AC4" s="13" t="s">
        <v>20</v>
      </c>
      <c r="AD4" s="13" t="s">
        <v>21</v>
      </c>
      <c r="AE4" s="13" t="s">
        <v>22</v>
      </c>
      <c r="AF4" s="13" t="s">
        <v>23</v>
      </c>
      <c r="AG4" s="13" t="s">
        <v>24</v>
      </c>
      <c r="AH4" s="13" t="s">
        <v>25</v>
      </c>
      <c r="AI4" s="13" t="s">
        <v>26</v>
      </c>
      <c r="AJ4" s="13" t="s">
        <v>27</v>
      </c>
      <c r="AK4" s="13" t="s">
        <v>28</v>
      </c>
      <c r="AL4" s="13" t="s">
        <v>29</v>
      </c>
      <c r="AM4" s="13" t="s">
        <v>30</v>
      </c>
      <c r="AN4" s="13" t="s">
        <v>31</v>
      </c>
      <c r="AO4" s="13" t="s">
        <v>32</v>
      </c>
      <c r="AP4" s="13" t="s">
        <v>33</v>
      </c>
      <c r="AQ4" s="13" t="s">
        <v>34</v>
      </c>
      <c r="AR4" s="13" t="s">
        <v>35</v>
      </c>
      <c r="AS4" s="13" t="s">
        <v>15</v>
      </c>
      <c r="AT4" s="13" t="s">
        <v>4</v>
      </c>
      <c r="AU4" s="13" t="s">
        <v>0</v>
      </c>
      <c r="AV4" s="14" t="s">
        <v>120</v>
      </c>
      <c r="AW4" s="14" t="s">
        <v>121</v>
      </c>
      <c r="AX4" s="14" t="s">
        <v>122</v>
      </c>
      <c r="AY4" s="14" t="s">
        <v>123</v>
      </c>
      <c r="AZ4" s="14" t="s">
        <v>124</v>
      </c>
      <c r="BA4" s="14" t="s">
        <v>125</v>
      </c>
      <c r="BB4" s="14" t="s">
        <v>126</v>
      </c>
      <c r="BC4" s="14" t="s">
        <v>127</v>
      </c>
      <c r="BD4" s="14" t="s">
        <v>128</v>
      </c>
      <c r="BE4" s="14" t="s">
        <v>129</v>
      </c>
      <c r="BF4" s="14" t="s">
        <v>130</v>
      </c>
      <c r="BG4" s="14" t="s">
        <v>131</v>
      </c>
      <c r="BH4" s="14" t="s">
        <v>132</v>
      </c>
      <c r="BI4" s="14" t="s">
        <v>119</v>
      </c>
      <c r="BJ4" s="14" t="s">
        <v>4</v>
      </c>
      <c r="BK4" s="14" t="s">
        <v>0</v>
      </c>
      <c r="BL4" s="31"/>
      <c r="BM4" s="25" t="s">
        <v>140</v>
      </c>
      <c r="BN4" s="25" t="s">
        <v>141</v>
      </c>
      <c r="BO4" s="25" t="s">
        <v>142</v>
      </c>
      <c r="BP4" s="25" t="s">
        <v>143</v>
      </c>
      <c r="BQ4" s="25" t="s">
        <v>144</v>
      </c>
      <c r="BR4" s="25" t="s">
        <v>145</v>
      </c>
      <c r="BS4" s="25" t="s">
        <v>146</v>
      </c>
      <c r="BT4" s="25" t="s">
        <v>147</v>
      </c>
      <c r="BU4" s="25" t="s">
        <v>148</v>
      </c>
      <c r="BV4" s="25" t="s">
        <v>149</v>
      </c>
      <c r="BW4" s="25" t="s">
        <v>150</v>
      </c>
      <c r="BX4" s="25" t="s">
        <v>151</v>
      </c>
      <c r="BY4" s="25" t="s">
        <v>152</v>
      </c>
      <c r="BZ4" s="25" t="s">
        <v>153</v>
      </c>
      <c r="CA4" s="25" t="s">
        <v>154</v>
      </c>
      <c r="CB4" s="25" t="s">
        <v>155</v>
      </c>
      <c r="CC4" s="25" t="s">
        <v>156</v>
      </c>
      <c r="CD4" s="25" t="s">
        <v>157</v>
      </c>
      <c r="CE4" s="25" t="s">
        <v>158</v>
      </c>
      <c r="CF4" s="25" t="s">
        <v>159</v>
      </c>
      <c r="CG4" s="25" t="s">
        <v>160</v>
      </c>
      <c r="CH4" s="25" t="s">
        <v>161</v>
      </c>
      <c r="CI4" s="25" t="s">
        <v>162</v>
      </c>
      <c r="CJ4" s="25" t="s">
        <v>163</v>
      </c>
      <c r="CK4" s="25" t="s">
        <v>164</v>
      </c>
      <c r="CL4" s="25" t="s">
        <v>165</v>
      </c>
      <c r="CM4" s="25" t="s">
        <v>166</v>
      </c>
      <c r="CN4" s="25" t="s">
        <v>167</v>
      </c>
      <c r="CO4" s="25" t="s">
        <v>168</v>
      </c>
      <c r="CP4" s="25" t="s">
        <v>169</v>
      </c>
      <c r="CQ4" s="25" t="s">
        <v>170</v>
      </c>
      <c r="CR4" s="25" t="s">
        <v>171</v>
      </c>
      <c r="CS4" s="25" t="s">
        <v>172</v>
      </c>
      <c r="CT4" s="25" t="s">
        <v>173</v>
      </c>
      <c r="CU4" s="25" t="s">
        <v>174</v>
      </c>
      <c r="CV4" s="25" t="s">
        <v>175</v>
      </c>
      <c r="CW4" s="25" t="s">
        <v>176</v>
      </c>
      <c r="CX4" s="25" t="s">
        <v>177</v>
      </c>
      <c r="CY4" s="25" t="s">
        <v>178</v>
      </c>
      <c r="CZ4" s="25" t="s">
        <v>179</v>
      </c>
      <c r="DA4" s="25" t="s">
        <v>180</v>
      </c>
      <c r="DB4" s="25" t="s">
        <v>181</v>
      </c>
      <c r="DC4" s="25" t="s">
        <v>182</v>
      </c>
      <c r="DD4" s="25" t="s">
        <v>183</v>
      </c>
      <c r="DE4" s="25" t="s">
        <v>184</v>
      </c>
      <c r="DF4" s="25" t="s">
        <v>185</v>
      </c>
      <c r="DG4" s="25" t="s">
        <v>186</v>
      </c>
      <c r="DH4" s="25" t="s">
        <v>187</v>
      </c>
      <c r="DI4" s="25" t="s">
        <v>188</v>
      </c>
      <c r="DJ4" s="25" t="s">
        <v>189</v>
      </c>
      <c r="DK4" s="25" t="s">
        <v>190</v>
      </c>
      <c r="DL4" s="25" t="s">
        <v>191</v>
      </c>
      <c r="DM4" s="25" t="s">
        <v>192</v>
      </c>
      <c r="DN4" s="25" t="s">
        <v>193</v>
      </c>
      <c r="DO4" s="25" t="s">
        <v>194</v>
      </c>
      <c r="DP4" s="25" t="s">
        <v>195</v>
      </c>
      <c r="DQ4" s="25" t="s">
        <v>196</v>
      </c>
      <c r="DR4" s="25" t="s">
        <v>197</v>
      </c>
      <c r="DS4" s="25" t="s">
        <v>198</v>
      </c>
      <c r="DT4" s="25" t="s">
        <v>199</v>
      </c>
      <c r="DU4" s="25" t="s">
        <v>200</v>
      </c>
      <c r="DV4" s="25" t="s">
        <v>201</v>
      </c>
      <c r="DW4" s="25" t="s">
        <v>202</v>
      </c>
      <c r="DX4" s="25" t="s">
        <v>203</v>
      </c>
      <c r="DY4" s="25" t="s">
        <v>204</v>
      </c>
      <c r="DZ4" s="25" t="s">
        <v>205</v>
      </c>
      <c r="EA4" s="25" t="s">
        <v>206</v>
      </c>
      <c r="EB4" s="25" t="s">
        <v>207</v>
      </c>
      <c r="EC4" s="25" t="s">
        <v>208</v>
      </c>
      <c r="ED4" s="25" t="s">
        <v>209</v>
      </c>
      <c r="EE4" s="25" t="s">
        <v>210</v>
      </c>
      <c r="EF4" s="25" t="s">
        <v>211</v>
      </c>
      <c r="EG4" s="25" t="s">
        <v>212</v>
      </c>
      <c r="EH4" s="25" t="s">
        <v>213</v>
      </c>
      <c r="EI4" s="25" t="s">
        <v>214</v>
      </c>
      <c r="EJ4" s="25" t="s">
        <v>215</v>
      </c>
      <c r="EK4" s="25" t="s">
        <v>216</v>
      </c>
      <c r="EL4" s="25" t="s">
        <v>217</v>
      </c>
      <c r="EM4" s="25" t="s">
        <v>218</v>
      </c>
      <c r="EN4"/>
      <c r="EO4"/>
    </row>
    <row r="5" spans="1:145" s="15" customFormat="1" x14ac:dyDescent="0.25">
      <c r="A5" s="15">
        <v>1</v>
      </c>
      <c r="B5" s="16" t="s">
        <v>75</v>
      </c>
      <c r="C5" s="17">
        <v>5264</v>
      </c>
      <c r="D5" s="17">
        <v>687</v>
      </c>
      <c r="E5" s="17">
        <v>2852</v>
      </c>
      <c r="F5" s="17">
        <v>1724</v>
      </c>
      <c r="G5" s="17">
        <v>2607</v>
      </c>
      <c r="H5" s="17">
        <v>2656</v>
      </c>
      <c r="I5" s="17">
        <v>2.6</v>
      </c>
      <c r="J5" s="17">
        <v>2540</v>
      </c>
      <c r="K5" s="17">
        <v>2227</v>
      </c>
      <c r="L5" s="18">
        <f>J5/SUM(J5:K5)*100</f>
        <v>53.282987203692045</v>
      </c>
      <c r="M5" s="18">
        <f>K5/SUM(J5:K5)*100</f>
        <v>46.717012796307948</v>
      </c>
      <c r="N5" s="17">
        <v>1026</v>
      </c>
      <c r="O5" s="17">
        <v>830</v>
      </c>
      <c r="P5" s="17">
        <v>736</v>
      </c>
      <c r="Q5" s="17">
        <v>653</v>
      </c>
      <c r="R5" s="17">
        <v>458</v>
      </c>
      <c r="S5" s="17">
        <v>502</v>
      </c>
      <c r="T5" s="17">
        <v>284</v>
      </c>
      <c r="U5" s="17">
        <v>687</v>
      </c>
      <c r="V5" s="17">
        <v>46</v>
      </c>
      <c r="W5" s="17">
        <v>47</v>
      </c>
      <c r="X5" s="17">
        <v>0</v>
      </c>
      <c r="Y5" s="17">
        <v>5264</v>
      </c>
      <c r="Z5" s="17">
        <v>514</v>
      </c>
      <c r="AA5" s="17">
        <v>4</v>
      </c>
      <c r="AB5" s="17">
        <v>458</v>
      </c>
      <c r="AC5" s="17">
        <v>90</v>
      </c>
      <c r="AD5" s="17">
        <v>346</v>
      </c>
      <c r="AE5" s="17">
        <v>86</v>
      </c>
      <c r="AF5" s="17">
        <v>535</v>
      </c>
      <c r="AG5" s="17">
        <v>809</v>
      </c>
      <c r="AH5" s="17">
        <v>147</v>
      </c>
      <c r="AI5" s="17">
        <v>14</v>
      </c>
      <c r="AJ5" s="17">
        <v>73</v>
      </c>
      <c r="AK5" s="17">
        <v>95</v>
      </c>
      <c r="AL5" s="17">
        <v>246</v>
      </c>
      <c r="AM5" s="17">
        <v>118</v>
      </c>
      <c r="AN5" s="17">
        <v>242</v>
      </c>
      <c r="AO5" s="17">
        <v>452</v>
      </c>
      <c r="AP5" s="17">
        <v>610</v>
      </c>
      <c r="AQ5" s="17">
        <v>88</v>
      </c>
      <c r="AR5" s="17">
        <v>148</v>
      </c>
      <c r="AS5" s="17">
        <v>109</v>
      </c>
      <c r="AT5" s="17">
        <v>71</v>
      </c>
      <c r="AU5" s="17">
        <v>5264</v>
      </c>
      <c r="AV5" s="19">
        <v>3</v>
      </c>
      <c r="AW5" s="19">
        <v>10</v>
      </c>
      <c r="AX5" s="19">
        <v>0</v>
      </c>
      <c r="AY5" s="19">
        <v>0</v>
      </c>
      <c r="AZ5" s="19">
        <v>0</v>
      </c>
      <c r="BA5" s="19">
        <v>2890</v>
      </c>
      <c r="BB5" s="19">
        <v>209</v>
      </c>
      <c r="BC5" s="19">
        <v>34</v>
      </c>
      <c r="BD5" s="19">
        <v>25</v>
      </c>
      <c r="BE5" s="19">
        <v>85</v>
      </c>
      <c r="BF5" s="19">
        <v>46</v>
      </c>
      <c r="BG5" s="19">
        <v>443</v>
      </c>
      <c r="BH5" s="19">
        <v>835</v>
      </c>
      <c r="BI5" s="19">
        <v>640</v>
      </c>
      <c r="BJ5" s="19">
        <v>46</v>
      </c>
      <c r="BK5" s="19">
        <v>5264</v>
      </c>
      <c r="BL5" s="26" t="s">
        <v>140</v>
      </c>
      <c r="BM5" s="27">
        <v>88.194174757281559</v>
      </c>
      <c r="BN5" s="27">
        <v>0</v>
      </c>
      <c r="BO5" s="27">
        <v>0</v>
      </c>
      <c r="BP5" s="27">
        <v>1.704593880507969E-2</v>
      </c>
      <c r="BQ5" s="27">
        <v>0</v>
      </c>
      <c r="BR5" s="27">
        <v>0</v>
      </c>
      <c r="BS5" s="27">
        <v>0</v>
      </c>
      <c r="BT5" s="27">
        <v>0.18574805808848363</v>
      </c>
      <c r="BU5" s="27">
        <v>9.0640700264152906E-3</v>
      </c>
      <c r="BV5" s="27">
        <v>0</v>
      </c>
      <c r="BW5" s="27">
        <v>0</v>
      </c>
      <c r="BX5" s="27">
        <v>0</v>
      </c>
      <c r="BY5" s="27">
        <v>1.2742505813768278E-2</v>
      </c>
      <c r="BZ5" s="27">
        <v>3.6590274305089709E-3</v>
      </c>
      <c r="CA5" s="27">
        <v>0</v>
      </c>
      <c r="CB5" s="27">
        <v>0</v>
      </c>
      <c r="CC5" s="27">
        <v>0</v>
      </c>
      <c r="CD5" s="27">
        <v>1.1189228502694739E-2</v>
      </c>
      <c r="CE5" s="27">
        <v>3.9687039346864725E-2</v>
      </c>
      <c r="CF5" s="27">
        <v>5.7899409426023854E-3</v>
      </c>
      <c r="CG5" s="27">
        <v>0</v>
      </c>
      <c r="CH5" s="27">
        <v>0</v>
      </c>
      <c r="CI5" s="27">
        <v>0</v>
      </c>
      <c r="CJ5" s="27">
        <v>0</v>
      </c>
      <c r="CK5" s="27">
        <v>1.7381899648499361E-2</v>
      </c>
      <c r="CL5" s="27">
        <v>5.341880341880342E-3</v>
      </c>
      <c r="CM5" s="27">
        <v>1.0235676450267406E-2</v>
      </c>
      <c r="CN5" s="27">
        <v>1.6145698785843453E-2</v>
      </c>
      <c r="CO5" s="27">
        <v>0</v>
      </c>
      <c r="CP5" s="27">
        <v>0</v>
      </c>
      <c r="CQ5" s="27">
        <v>0</v>
      </c>
      <c r="CR5" s="27">
        <v>0</v>
      </c>
      <c r="CS5" s="27">
        <v>1.0439503079653408E-2</v>
      </c>
      <c r="CT5" s="27">
        <v>2.4675600935971072</v>
      </c>
      <c r="CU5" s="27">
        <v>0</v>
      </c>
      <c r="CV5" s="27">
        <v>1.121359087213703E-2</v>
      </c>
      <c r="CW5" s="27">
        <v>0</v>
      </c>
      <c r="CX5" s="27">
        <v>0</v>
      </c>
      <c r="CY5" s="27">
        <v>0</v>
      </c>
      <c r="CZ5" s="27">
        <v>2.8407297519096018E-2</v>
      </c>
      <c r="DA5" s="27">
        <v>0</v>
      </c>
      <c r="DB5" s="27">
        <v>0</v>
      </c>
      <c r="DC5" s="27">
        <v>0</v>
      </c>
      <c r="DD5" s="27">
        <v>1.6406525340992413E-2</v>
      </c>
      <c r="DE5" s="27">
        <v>0</v>
      </c>
      <c r="DF5" s="27">
        <v>0</v>
      </c>
      <c r="DG5" s="27">
        <v>2.210759027266028E-2</v>
      </c>
      <c r="DH5" s="27">
        <v>7.9896135024468198E-2</v>
      </c>
      <c r="DI5" s="27">
        <v>1.0432423973710291E-2</v>
      </c>
      <c r="DJ5" s="27">
        <v>1.737921445950643E-2</v>
      </c>
      <c r="DK5" s="27">
        <v>0</v>
      </c>
      <c r="DL5" s="27">
        <v>9.083683433632337E-3</v>
      </c>
      <c r="DM5" s="27">
        <v>0</v>
      </c>
      <c r="DN5" s="27">
        <v>0</v>
      </c>
      <c r="DO5" s="27">
        <v>0</v>
      </c>
      <c r="DP5" s="27">
        <v>0</v>
      </c>
      <c r="DQ5" s="27">
        <v>0</v>
      </c>
      <c r="DR5" s="27">
        <v>0</v>
      </c>
      <c r="DS5" s="27">
        <v>1.1761016151795515E-2</v>
      </c>
      <c r="DT5" s="27">
        <v>0</v>
      </c>
      <c r="DU5" s="27">
        <v>0</v>
      </c>
      <c r="DV5" s="27">
        <v>0</v>
      </c>
      <c r="DW5" s="27">
        <v>0</v>
      </c>
      <c r="DX5" s="27">
        <v>5.0000000000000001E-3</v>
      </c>
      <c r="DY5" s="27">
        <v>0</v>
      </c>
      <c r="DZ5" s="27">
        <v>0</v>
      </c>
      <c r="EA5" s="27">
        <v>0</v>
      </c>
      <c r="EB5" s="27">
        <v>0.5733397037744864</v>
      </c>
      <c r="EC5" s="27">
        <v>2.6264150943396225</v>
      </c>
      <c r="ED5" s="27">
        <v>0</v>
      </c>
      <c r="EE5" s="27">
        <v>2.2863675335810234E-2</v>
      </c>
      <c r="EF5" s="27">
        <v>0</v>
      </c>
      <c r="EG5" s="27">
        <v>6.7551136210111055E-3</v>
      </c>
      <c r="EH5" s="27">
        <v>8.6169754416199913E-3</v>
      </c>
      <c r="EI5" s="27">
        <v>1.2201591511936341</v>
      </c>
      <c r="EJ5" s="27">
        <v>3.4451079467156635E-3</v>
      </c>
      <c r="EK5" s="27">
        <v>1.1876356333876768E-2</v>
      </c>
      <c r="EL5" s="27">
        <v>0</v>
      </c>
      <c r="EM5" s="27">
        <v>0</v>
      </c>
      <c r="EN5"/>
      <c r="EO5"/>
    </row>
    <row r="6" spans="1:145" s="15" customFormat="1" x14ac:dyDescent="0.25">
      <c r="A6" s="15">
        <v>2</v>
      </c>
      <c r="B6" s="20" t="s">
        <v>68</v>
      </c>
      <c r="C6" s="21">
        <v>5211</v>
      </c>
      <c r="D6" s="21">
        <v>669</v>
      </c>
      <c r="E6" s="21">
        <v>3046</v>
      </c>
      <c r="F6" s="21">
        <v>1486</v>
      </c>
      <c r="G6" s="21">
        <v>2693</v>
      </c>
      <c r="H6" s="21">
        <v>2519</v>
      </c>
      <c r="I6" s="21">
        <v>3.3</v>
      </c>
      <c r="J6" s="21">
        <v>3080</v>
      </c>
      <c r="K6" s="21">
        <v>1719</v>
      </c>
      <c r="L6" s="22">
        <f t="shared" ref="L6:L69" si="0">J6/SUM(J6:K6)*100</f>
        <v>64.18003750781412</v>
      </c>
      <c r="M6" s="22">
        <f t="shared" ref="M6:M69" si="1">K6/SUM(J6:K6)*100</f>
        <v>35.819962492185873</v>
      </c>
      <c r="N6" s="21">
        <v>970</v>
      </c>
      <c r="O6" s="21">
        <v>755</v>
      </c>
      <c r="P6" s="21">
        <v>483</v>
      </c>
      <c r="Q6" s="21">
        <v>950</v>
      </c>
      <c r="R6" s="21">
        <v>454</v>
      </c>
      <c r="S6" s="21">
        <v>375</v>
      </c>
      <c r="T6" s="21">
        <v>273</v>
      </c>
      <c r="U6" s="21">
        <v>820</v>
      </c>
      <c r="V6" s="21">
        <v>70</v>
      </c>
      <c r="W6" s="21">
        <v>53</v>
      </c>
      <c r="X6" s="21">
        <v>0</v>
      </c>
      <c r="Y6" s="21">
        <v>5211</v>
      </c>
      <c r="Z6" s="21">
        <v>780</v>
      </c>
      <c r="AA6" s="21">
        <v>36</v>
      </c>
      <c r="AB6" s="21">
        <v>603</v>
      </c>
      <c r="AC6" s="21">
        <v>31</v>
      </c>
      <c r="AD6" s="21">
        <v>237</v>
      </c>
      <c r="AE6" s="21">
        <v>139</v>
      </c>
      <c r="AF6" s="21">
        <v>364</v>
      </c>
      <c r="AG6" s="21">
        <v>281</v>
      </c>
      <c r="AH6" s="21">
        <v>133</v>
      </c>
      <c r="AI6" s="21">
        <v>28</v>
      </c>
      <c r="AJ6" s="21">
        <v>38</v>
      </c>
      <c r="AK6" s="21">
        <v>59</v>
      </c>
      <c r="AL6" s="21">
        <v>103</v>
      </c>
      <c r="AM6" s="21">
        <v>81</v>
      </c>
      <c r="AN6" s="21">
        <v>741</v>
      </c>
      <c r="AO6" s="21">
        <v>351</v>
      </c>
      <c r="AP6" s="21">
        <v>866</v>
      </c>
      <c r="AQ6" s="21">
        <v>49</v>
      </c>
      <c r="AR6" s="21">
        <v>129</v>
      </c>
      <c r="AS6" s="21">
        <v>93</v>
      </c>
      <c r="AT6" s="21">
        <v>77</v>
      </c>
      <c r="AU6" s="21">
        <v>5211</v>
      </c>
      <c r="AV6" s="23">
        <v>3</v>
      </c>
      <c r="AW6" s="23">
        <v>27</v>
      </c>
      <c r="AX6" s="23">
        <v>0</v>
      </c>
      <c r="AY6" s="23">
        <v>0</v>
      </c>
      <c r="AZ6" s="23">
        <v>11</v>
      </c>
      <c r="BA6" s="23">
        <v>3282</v>
      </c>
      <c r="BB6" s="23">
        <v>285</v>
      </c>
      <c r="BC6" s="23">
        <v>31</v>
      </c>
      <c r="BD6" s="23">
        <v>17</v>
      </c>
      <c r="BE6" s="23">
        <v>19</v>
      </c>
      <c r="BF6" s="23">
        <v>20</v>
      </c>
      <c r="BG6" s="23">
        <v>309</v>
      </c>
      <c r="BH6" s="23">
        <v>578</v>
      </c>
      <c r="BI6" s="23">
        <v>581</v>
      </c>
      <c r="BJ6" s="19">
        <v>53</v>
      </c>
      <c r="BK6" s="19">
        <v>5211</v>
      </c>
      <c r="BL6" s="28" t="s">
        <v>141</v>
      </c>
      <c r="BM6" s="29">
        <v>0</v>
      </c>
      <c r="BN6" s="30">
        <v>76.184971098265891</v>
      </c>
      <c r="BO6" s="30">
        <v>0.13951411882882547</v>
      </c>
      <c r="BP6" s="30">
        <v>0</v>
      </c>
      <c r="BQ6" s="30">
        <v>0</v>
      </c>
      <c r="BR6" s="30">
        <v>0</v>
      </c>
      <c r="BS6" s="30">
        <v>0</v>
      </c>
      <c r="BT6" s="30">
        <v>0</v>
      </c>
      <c r="BU6" s="30">
        <v>3.8846014398922668E-3</v>
      </c>
      <c r="BV6" s="30">
        <v>3.8629925315477724E-3</v>
      </c>
      <c r="BW6" s="30">
        <v>0</v>
      </c>
      <c r="BX6" s="30">
        <v>0</v>
      </c>
      <c r="BY6" s="30">
        <v>0</v>
      </c>
      <c r="BZ6" s="30">
        <v>3.6590274305089709E-3</v>
      </c>
      <c r="CA6" s="30">
        <v>0.22588660492432799</v>
      </c>
      <c r="CB6" s="30">
        <v>0</v>
      </c>
      <c r="CC6" s="30">
        <v>0.2186987424822307</v>
      </c>
      <c r="CD6" s="30">
        <v>0</v>
      </c>
      <c r="CE6" s="30">
        <v>0</v>
      </c>
      <c r="CF6" s="30">
        <v>0</v>
      </c>
      <c r="CG6" s="30">
        <v>0</v>
      </c>
      <c r="CH6" s="30">
        <v>0</v>
      </c>
      <c r="CI6" s="30">
        <v>0</v>
      </c>
      <c r="CJ6" s="30">
        <v>6.6979236436704614E-2</v>
      </c>
      <c r="CK6" s="30">
        <v>0</v>
      </c>
      <c r="CL6" s="30">
        <v>0</v>
      </c>
      <c r="CM6" s="30">
        <v>5.9708112626559876E-3</v>
      </c>
      <c r="CN6" s="30">
        <v>1.2916559028674762E-2</v>
      </c>
      <c r="CO6" s="30">
        <v>0</v>
      </c>
      <c r="CP6" s="30">
        <v>0</v>
      </c>
      <c r="CQ6" s="30">
        <v>1.6462711957416453E-2</v>
      </c>
      <c r="CR6" s="30">
        <v>0.2267106347897774</v>
      </c>
      <c r="CS6" s="30">
        <v>4.7452286725697306E-3</v>
      </c>
      <c r="CT6" s="30">
        <v>0</v>
      </c>
      <c r="CU6" s="30">
        <v>0</v>
      </c>
      <c r="CV6" s="30">
        <v>0</v>
      </c>
      <c r="CW6" s="30">
        <v>0</v>
      </c>
      <c r="CX6" s="30">
        <v>0</v>
      </c>
      <c r="CY6" s="30">
        <v>0</v>
      </c>
      <c r="CZ6" s="30">
        <v>0</v>
      </c>
      <c r="DA6" s="30">
        <v>0</v>
      </c>
      <c r="DB6" s="30">
        <v>1.4140604746529659E-2</v>
      </c>
      <c r="DC6" s="30">
        <v>6.4713749514646885E-3</v>
      </c>
      <c r="DD6" s="30">
        <v>6.8866896493054571E-3</v>
      </c>
      <c r="DE6" s="30">
        <v>1.8625937949018147E-2</v>
      </c>
      <c r="DF6" s="30">
        <v>1.3507429085997299E-2</v>
      </c>
      <c r="DG6" s="30">
        <v>0</v>
      </c>
      <c r="DH6" s="30">
        <v>0</v>
      </c>
      <c r="DI6" s="30">
        <v>0</v>
      </c>
      <c r="DJ6" s="30">
        <v>7.4482347683598989E-3</v>
      </c>
      <c r="DK6" s="30">
        <v>0</v>
      </c>
      <c r="DL6" s="30">
        <v>9.083683433632337E-3</v>
      </c>
      <c r="DM6" s="30">
        <v>0</v>
      </c>
      <c r="DN6" s="30">
        <v>0</v>
      </c>
      <c r="DO6" s="30">
        <v>0.21186440677966101</v>
      </c>
      <c r="DP6" s="30">
        <v>0</v>
      </c>
      <c r="DQ6" s="30">
        <v>0</v>
      </c>
      <c r="DR6" s="30">
        <v>8.5556214186919579</v>
      </c>
      <c r="DS6" s="30">
        <v>5.2271182896868953E-3</v>
      </c>
      <c r="DT6" s="30">
        <v>2.9180176007410839</v>
      </c>
      <c r="DU6" s="30">
        <v>0</v>
      </c>
      <c r="DV6" s="30">
        <v>0</v>
      </c>
      <c r="DW6" s="30">
        <v>0.31446540880503149</v>
      </c>
      <c r="DX6" s="30">
        <v>0</v>
      </c>
      <c r="DY6" s="30">
        <v>0</v>
      </c>
      <c r="DZ6" s="30">
        <v>4.2665756463862108E-2</v>
      </c>
      <c r="EA6" s="30">
        <v>0</v>
      </c>
      <c r="EB6" s="30">
        <v>0</v>
      </c>
      <c r="EC6" s="30">
        <v>0</v>
      </c>
      <c r="ED6" s="30">
        <v>6.3102340523175759E-2</v>
      </c>
      <c r="EE6" s="30">
        <v>0</v>
      </c>
      <c r="EF6" s="30">
        <v>0</v>
      </c>
      <c r="EG6" s="30">
        <v>0</v>
      </c>
      <c r="EH6" s="30">
        <v>0</v>
      </c>
      <c r="EI6" s="30">
        <v>0</v>
      </c>
      <c r="EJ6" s="30">
        <v>3.4451079467156635E-3</v>
      </c>
      <c r="EK6" s="30">
        <v>9.7170188186264453E-3</v>
      </c>
      <c r="EL6" s="30">
        <v>0</v>
      </c>
      <c r="EM6" s="30">
        <v>0</v>
      </c>
      <c r="EN6"/>
      <c r="EO6"/>
    </row>
    <row r="7" spans="1:145" s="15" customFormat="1" x14ac:dyDescent="0.25">
      <c r="A7" s="15">
        <v>3</v>
      </c>
      <c r="B7" s="20" t="s">
        <v>36</v>
      </c>
      <c r="C7" s="21">
        <v>53983</v>
      </c>
      <c r="D7" s="21">
        <v>9044</v>
      </c>
      <c r="E7" s="21">
        <v>33654</v>
      </c>
      <c r="F7" s="21">
        <v>11295</v>
      </c>
      <c r="G7" s="21">
        <v>25746</v>
      </c>
      <c r="H7" s="21">
        <v>28236</v>
      </c>
      <c r="I7" s="21">
        <v>4.2</v>
      </c>
      <c r="J7" s="21">
        <v>29523</v>
      </c>
      <c r="K7" s="21">
        <v>20634</v>
      </c>
      <c r="L7" s="22">
        <f t="shared" si="0"/>
        <v>58.861175907649979</v>
      </c>
      <c r="M7" s="22">
        <f t="shared" si="1"/>
        <v>41.138824092350021</v>
      </c>
      <c r="N7" s="21">
        <v>5705</v>
      </c>
      <c r="O7" s="21">
        <v>12064</v>
      </c>
      <c r="P7" s="21">
        <v>7201</v>
      </c>
      <c r="Q7" s="21">
        <v>7535</v>
      </c>
      <c r="R7" s="21">
        <v>6996</v>
      </c>
      <c r="S7" s="21">
        <v>5456</v>
      </c>
      <c r="T7" s="21">
        <v>2965</v>
      </c>
      <c r="U7" s="21">
        <v>5274</v>
      </c>
      <c r="V7" s="21">
        <v>428</v>
      </c>
      <c r="W7" s="21">
        <v>360</v>
      </c>
      <c r="X7" s="21">
        <v>0</v>
      </c>
      <c r="Y7" s="21">
        <v>53983</v>
      </c>
      <c r="Z7" s="21">
        <v>669</v>
      </c>
      <c r="AA7" s="21">
        <v>414</v>
      </c>
      <c r="AB7" s="21">
        <v>4212</v>
      </c>
      <c r="AC7" s="21">
        <v>531</v>
      </c>
      <c r="AD7" s="21">
        <v>4540</v>
      </c>
      <c r="AE7" s="21">
        <v>1015</v>
      </c>
      <c r="AF7" s="21">
        <v>5841</v>
      </c>
      <c r="AG7" s="21">
        <v>4022</v>
      </c>
      <c r="AH7" s="21">
        <v>1816</v>
      </c>
      <c r="AI7" s="21">
        <v>727</v>
      </c>
      <c r="AJ7" s="21">
        <v>764</v>
      </c>
      <c r="AK7" s="21">
        <v>620</v>
      </c>
      <c r="AL7" s="21">
        <v>2614</v>
      </c>
      <c r="AM7" s="21">
        <v>1246</v>
      </c>
      <c r="AN7" s="21">
        <v>3006</v>
      </c>
      <c r="AO7" s="21">
        <v>5833</v>
      </c>
      <c r="AP7" s="21">
        <v>11346</v>
      </c>
      <c r="AQ7" s="21">
        <v>1059</v>
      </c>
      <c r="AR7" s="21">
        <v>1916</v>
      </c>
      <c r="AS7" s="21">
        <v>1201</v>
      </c>
      <c r="AT7" s="21">
        <v>600</v>
      </c>
      <c r="AU7" s="21">
        <v>53983</v>
      </c>
      <c r="AV7" s="23">
        <v>109</v>
      </c>
      <c r="AW7" s="23">
        <v>353</v>
      </c>
      <c r="AX7" s="23">
        <v>24</v>
      </c>
      <c r="AY7" s="23">
        <v>6</v>
      </c>
      <c r="AZ7" s="23">
        <v>193</v>
      </c>
      <c r="BA7" s="23">
        <v>34820</v>
      </c>
      <c r="BB7" s="23">
        <v>2602</v>
      </c>
      <c r="BC7" s="23">
        <v>207</v>
      </c>
      <c r="BD7" s="23">
        <v>87</v>
      </c>
      <c r="BE7" s="23">
        <v>298</v>
      </c>
      <c r="BF7" s="23">
        <v>123</v>
      </c>
      <c r="BG7" s="23">
        <v>1237</v>
      </c>
      <c r="BH7" s="23">
        <v>7139</v>
      </c>
      <c r="BI7" s="23">
        <v>6494</v>
      </c>
      <c r="BJ7" s="19">
        <v>295</v>
      </c>
      <c r="BK7" s="19">
        <v>53983</v>
      </c>
      <c r="BL7" s="28" t="s">
        <v>142</v>
      </c>
      <c r="BM7" s="29">
        <v>0</v>
      </c>
      <c r="BN7" s="30">
        <v>6.2427745664739884</v>
      </c>
      <c r="BO7" s="30">
        <v>80.306186986122995</v>
      </c>
      <c r="BP7" s="30">
        <v>8.0968209324128529E-2</v>
      </c>
      <c r="BQ7" s="30">
        <v>2.3851168707266657E-2</v>
      </c>
      <c r="BR7" s="30">
        <v>0</v>
      </c>
      <c r="BS7" s="30">
        <v>5.5160578573179707E-2</v>
      </c>
      <c r="BT7" s="30">
        <v>0</v>
      </c>
      <c r="BU7" s="30">
        <v>0.11135857461024498</v>
      </c>
      <c r="BV7" s="30">
        <v>0.26783414885397888</v>
      </c>
      <c r="BW7" s="30">
        <v>0.34951456310679613</v>
      </c>
      <c r="BX7" s="30">
        <v>8.2377977620649412E-2</v>
      </c>
      <c r="BY7" s="30">
        <v>9.5568793603262071E-3</v>
      </c>
      <c r="BZ7" s="30">
        <v>1.7075461342375198E-2</v>
      </c>
      <c r="CA7" s="30">
        <v>3.8852496046984415</v>
      </c>
      <c r="CB7" s="30">
        <v>0.42040894324479267</v>
      </c>
      <c r="CC7" s="30">
        <v>1.0388190267905959</v>
      </c>
      <c r="CD7" s="30">
        <v>6.5270499599052637E-2</v>
      </c>
      <c r="CE7" s="30">
        <v>2.2678308198208413E-2</v>
      </c>
      <c r="CF7" s="30">
        <v>9.6499015710039757E-3</v>
      </c>
      <c r="CG7" s="30">
        <v>8.0666845926324282E-2</v>
      </c>
      <c r="CH7" s="30">
        <v>6.6145667458781449E-2</v>
      </c>
      <c r="CI7" s="30">
        <v>0.16187274312040842</v>
      </c>
      <c r="CJ7" s="30">
        <v>10.761330654163876</v>
      </c>
      <c r="CK7" s="30">
        <v>0.16609370775232724</v>
      </c>
      <c r="CL7" s="30">
        <v>3.2051282051282048E-2</v>
      </c>
      <c r="CM7" s="30">
        <v>0.33607137678377985</v>
      </c>
      <c r="CN7" s="30">
        <v>9.687419271506072E-3</v>
      </c>
      <c r="CO7" s="30">
        <v>15.711854792966534</v>
      </c>
      <c r="CP7" s="30">
        <v>0</v>
      </c>
      <c r="CQ7" s="30">
        <v>0.19480875816276136</v>
      </c>
      <c r="CR7" s="30">
        <v>0.32976092333058532</v>
      </c>
      <c r="CS7" s="30">
        <v>0.11388548814167355</v>
      </c>
      <c r="CT7" s="30">
        <v>8.5088279089555408E-2</v>
      </c>
      <c r="CU7" s="30">
        <v>4.6940445813875117E-2</v>
      </c>
      <c r="CV7" s="30">
        <v>4.2050965770513864E-2</v>
      </c>
      <c r="CW7" s="30">
        <v>1.4940090238145038E-2</v>
      </c>
      <c r="CX7" s="30">
        <v>0.14886490509862302</v>
      </c>
      <c r="CY7" s="30">
        <v>0.36435694195857837</v>
      </c>
      <c r="CZ7" s="30">
        <v>5.6814595038192035E-2</v>
      </c>
      <c r="DA7" s="30">
        <v>0.18195996880686249</v>
      </c>
      <c r="DB7" s="30">
        <v>0.19561169899366032</v>
      </c>
      <c r="DC7" s="30">
        <v>3.8828249708788128E-2</v>
      </c>
      <c r="DD7" s="30">
        <v>0.32063616808383932</v>
      </c>
      <c r="DE7" s="30">
        <v>0.64392528338034161</v>
      </c>
      <c r="DF7" s="30">
        <v>4.5024763619990991E-2</v>
      </c>
      <c r="DG7" s="30">
        <v>6.6322770817980839E-2</v>
      </c>
      <c r="DH7" s="30">
        <v>0</v>
      </c>
      <c r="DI7" s="30">
        <v>7.3026967815972038E-2</v>
      </c>
      <c r="DJ7" s="30">
        <v>9.4344307065892058E-2</v>
      </c>
      <c r="DK7" s="30">
        <v>6.6220391349124608</v>
      </c>
      <c r="DL7" s="30">
        <v>8.629499261950721E-2</v>
      </c>
      <c r="DM7" s="30">
        <v>2.2414179554819912E-2</v>
      </c>
      <c r="DN7" s="30">
        <v>0.9293193717277487</v>
      </c>
      <c r="DO7" s="30">
        <v>0.31779661016949157</v>
      </c>
      <c r="DP7" s="30">
        <v>0.16902598774561589</v>
      </c>
      <c r="DQ7" s="30">
        <v>0</v>
      </c>
      <c r="DR7" s="30">
        <v>1.0274649278798655</v>
      </c>
      <c r="DS7" s="30">
        <v>0.18164236056661962</v>
      </c>
      <c r="DT7" s="30">
        <v>19.268179712830012</v>
      </c>
      <c r="DU7" s="30">
        <v>0.5689001264222503</v>
      </c>
      <c r="DV7" s="30">
        <v>0</v>
      </c>
      <c r="DW7" s="30">
        <v>0.22274633123689724</v>
      </c>
      <c r="DX7" s="30">
        <v>0.10166666666666666</v>
      </c>
      <c r="DY7" s="30">
        <v>0</v>
      </c>
      <c r="DZ7" s="30">
        <v>0.33279290041812443</v>
      </c>
      <c r="EA7" s="30">
        <v>8.4477296726504753E-2</v>
      </c>
      <c r="EB7" s="30">
        <v>0</v>
      </c>
      <c r="EC7" s="30">
        <v>0</v>
      </c>
      <c r="ED7" s="30">
        <v>0.12620468104635152</v>
      </c>
      <c r="EE7" s="30">
        <v>3.4295513003715347E-2</v>
      </c>
      <c r="EF7" s="30">
        <v>0</v>
      </c>
      <c r="EG7" s="30">
        <v>5.8093977140695509E-2</v>
      </c>
      <c r="EH7" s="30">
        <v>8.9042079563406568E-2</v>
      </c>
      <c r="EI7" s="30">
        <v>5.305039787798408E-2</v>
      </c>
      <c r="EJ7" s="30">
        <v>0.2388608176389527</v>
      </c>
      <c r="EK7" s="30">
        <v>0.1533129635827728</v>
      </c>
      <c r="EL7" s="30">
        <v>2.6566893223228322E-2</v>
      </c>
      <c r="EM7" s="30">
        <v>0.42918454935622319</v>
      </c>
      <c r="EN7"/>
      <c r="EO7"/>
    </row>
    <row r="8" spans="1:145" s="15" customFormat="1" x14ac:dyDescent="0.25">
      <c r="A8" s="15">
        <v>4</v>
      </c>
      <c r="B8" s="20" t="s">
        <v>37</v>
      </c>
      <c r="C8" s="21">
        <v>47174</v>
      </c>
      <c r="D8" s="21">
        <v>6903</v>
      </c>
      <c r="E8" s="21">
        <v>30090</v>
      </c>
      <c r="F8" s="21">
        <v>10186</v>
      </c>
      <c r="G8" s="21">
        <v>20089</v>
      </c>
      <c r="H8" s="21">
        <v>27085</v>
      </c>
      <c r="I8" s="21">
        <v>2.6</v>
      </c>
      <c r="J8" s="21">
        <v>24054</v>
      </c>
      <c r="K8" s="21">
        <v>19954</v>
      </c>
      <c r="L8" s="22">
        <f t="shared" si="0"/>
        <v>54.658243955644423</v>
      </c>
      <c r="M8" s="22">
        <f t="shared" si="1"/>
        <v>45.34175604435557</v>
      </c>
      <c r="N8" s="21">
        <v>4736</v>
      </c>
      <c r="O8" s="21">
        <v>15878</v>
      </c>
      <c r="P8" s="21">
        <v>5776</v>
      </c>
      <c r="Q8" s="21">
        <v>6502</v>
      </c>
      <c r="R8" s="21">
        <v>5573</v>
      </c>
      <c r="S8" s="21">
        <v>3594</v>
      </c>
      <c r="T8" s="21">
        <v>1421</v>
      </c>
      <c r="U8" s="21">
        <v>2956</v>
      </c>
      <c r="V8" s="21">
        <v>441</v>
      </c>
      <c r="W8" s="21">
        <v>287</v>
      </c>
      <c r="X8" s="21">
        <v>0</v>
      </c>
      <c r="Y8" s="21">
        <v>47174</v>
      </c>
      <c r="Z8" s="21">
        <v>94</v>
      </c>
      <c r="AA8" s="21">
        <v>30</v>
      </c>
      <c r="AB8" s="21">
        <v>2228</v>
      </c>
      <c r="AC8" s="21">
        <v>98</v>
      </c>
      <c r="AD8" s="21">
        <v>3489</v>
      </c>
      <c r="AE8" s="21">
        <v>547</v>
      </c>
      <c r="AF8" s="21">
        <v>4021</v>
      </c>
      <c r="AG8" s="21">
        <v>2591</v>
      </c>
      <c r="AH8" s="21">
        <v>824</v>
      </c>
      <c r="AI8" s="21">
        <v>322</v>
      </c>
      <c r="AJ8" s="21">
        <v>706</v>
      </c>
      <c r="AK8" s="21">
        <v>528</v>
      </c>
      <c r="AL8" s="21">
        <v>2834</v>
      </c>
      <c r="AM8" s="21">
        <v>1070</v>
      </c>
      <c r="AN8" s="21">
        <v>2730</v>
      </c>
      <c r="AO8" s="21">
        <v>5014</v>
      </c>
      <c r="AP8" s="21">
        <v>16279</v>
      </c>
      <c r="AQ8" s="21">
        <v>542</v>
      </c>
      <c r="AR8" s="21">
        <v>1569</v>
      </c>
      <c r="AS8" s="21">
        <v>1120</v>
      </c>
      <c r="AT8" s="21">
        <v>525</v>
      </c>
      <c r="AU8" s="21">
        <v>47174</v>
      </c>
      <c r="AV8" s="23">
        <v>972</v>
      </c>
      <c r="AW8" s="23">
        <v>603</v>
      </c>
      <c r="AX8" s="23">
        <v>25</v>
      </c>
      <c r="AY8" s="23">
        <v>41</v>
      </c>
      <c r="AZ8" s="23">
        <v>96</v>
      </c>
      <c r="BA8" s="23">
        <v>26113</v>
      </c>
      <c r="BB8" s="23">
        <v>1526</v>
      </c>
      <c r="BC8" s="23">
        <v>134</v>
      </c>
      <c r="BD8" s="23">
        <v>90</v>
      </c>
      <c r="BE8" s="23">
        <v>283</v>
      </c>
      <c r="BF8" s="23">
        <v>160</v>
      </c>
      <c r="BG8" s="23">
        <v>1344</v>
      </c>
      <c r="BH8" s="23">
        <v>8992</v>
      </c>
      <c r="BI8" s="23">
        <v>6637</v>
      </c>
      <c r="BJ8" s="19">
        <v>168</v>
      </c>
      <c r="BK8" s="19">
        <v>47174</v>
      </c>
      <c r="BL8" s="28" t="s">
        <v>143</v>
      </c>
      <c r="BM8" s="29">
        <v>0</v>
      </c>
      <c r="BN8" s="30">
        <v>0</v>
      </c>
      <c r="BO8" s="30">
        <v>5.2085271029428178E-2</v>
      </c>
      <c r="BP8" s="30">
        <v>35.163641012528764</v>
      </c>
      <c r="BQ8" s="30">
        <v>0.11130545396724439</v>
      </c>
      <c r="BR8" s="30">
        <v>4.6156213139135344E-2</v>
      </c>
      <c r="BS8" s="30">
        <v>0.34322137778867373</v>
      </c>
      <c r="BT8" s="30">
        <v>0</v>
      </c>
      <c r="BU8" s="30">
        <v>3.2073859222043817</v>
      </c>
      <c r="BV8" s="30">
        <v>0.94128251352047398</v>
      </c>
      <c r="BW8" s="30">
        <v>0</v>
      </c>
      <c r="BX8" s="30">
        <v>5.491865174709961E-2</v>
      </c>
      <c r="BY8" s="30">
        <v>0.12105380523079864</v>
      </c>
      <c r="BZ8" s="30">
        <v>0.15611850370171609</v>
      </c>
      <c r="CA8" s="30">
        <v>6.7765981477298398E-2</v>
      </c>
      <c r="CB8" s="30">
        <v>2.8664246130326771E-2</v>
      </c>
      <c r="CC8" s="30">
        <v>0</v>
      </c>
      <c r="CD8" s="30">
        <v>8.6679223467541906</v>
      </c>
      <c r="CE8" s="30">
        <v>3.9687039346864725E-2</v>
      </c>
      <c r="CF8" s="30">
        <v>0.14667850387926043</v>
      </c>
      <c r="CG8" s="30">
        <v>0</v>
      </c>
      <c r="CH8" s="30">
        <v>0.40667336289473044</v>
      </c>
      <c r="CI8" s="30">
        <v>0</v>
      </c>
      <c r="CJ8" s="30">
        <v>0</v>
      </c>
      <c r="CK8" s="30">
        <v>5.2145698945498087E-2</v>
      </c>
      <c r="CL8" s="30">
        <v>0.4389245014245014</v>
      </c>
      <c r="CM8" s="30">
        <v>8.0179465527094693E-2</v>
      </c>
      <c r="CN8" s="30">
        <v>6.7811934900542492E-2</v>
      </c>
      <c r="CO8" s="30">
        <v>0</v>
      </c>
      <c r="CP8" s="30">
        <v>0</v>
      </c>
      <c r="CQ8" s="30">
        <v>0.60363277177193664</v>
      </c>
      <c r="CR8" s="30">
        <v>3.0915086562242372E-2</v>
      </c>
      <c r="CS8" s="30">
        <v>2.2179198815590921</v>
      </c>
      <c r="CT8" s="30">
        <v>0</v>
      </c>
      <c r="CU8" s="30">
        <v>0.3731163641615714</v>
      </c>
      <c r="CV8" s="30">
        <v>0.75411398615121528</v>
      </c>
      <c r="CW8" s="30">
        <v>3.585621657154809E-2</v>
      </c>
      <c r="CX8" s="30">
        <v>0</v>
      </c>
      <c r="CY8" s="30">
        <v>0.14702122219381233</v>
      </c>
      <c r="CZ8" s="30">
        <v>4.9365570355406856</v>
      </c>
      <c r="DA8" s="30">
        <v>0.10397712503249285</v>
      </c>
      <c r="DB8" s="30">
        <v>0.75652235393933676</v>
      </c>
      <c r="DC8" s="30">
        <v>1.1799473661503947</v>
      </c>
      <c r="DD8" s="30">
        <v>2.6625157482388304</v>
      </c>
      <c r="DE8" s="30">
        <v>0.42307487627055507</v>
      </c>
      <c r="DF8" s="30">
        <v>1.8009905447996397E-2</v>
      </c>
      <c r="DG8" s="30">
        <v>0.54532056005895357</v>
      </c>
      <c r="DH8" s="30">
        <v>2.9961050634175569E-2</v>
      </c>
      <c r="DI8" s="30">
        <v>0.88849477509432651</v>
      </c>
      <c r="DJ8" s="30">
        <v>1.3431650032275684</v>
      </c>
      <c r="DK8" s="30">
        <v>9.2687950566426369E-2</v>
      </c>
      <c r="DL8" s="30">
        <v>2.7228341092312931</v>
      </c>
      <c r="DM8" s="30">
        <v>9.1380885877342721E-2</v>
      </c>
      <c r="DN8" s="30">
        <v>6.5445026178010471E-2</v>
      </c>
      <c r="DO8" s="30">
        <v>9.0799031476997583E-2</v>
      </c>
      <c r="DP8" s="30">
        <v>0.35918022395943378</v>
      </c>
      <c r="DQ8" s="30">
        <v>11.827309236947791</v>
      </c>
      <c r="DR8" s="30">
        <v>5.9276822762299938E-2</v>
      </c>
      <c r="DS8" s="30">
        <v>1.5511473524645862</v>
      </c>
      <c r="DT8" s="30">
        <v>0</v>
      </c>
      <c r="DU8" s="30">
        <v>0</v>
      </c>
      <c r="DV8" s="30">
        <v>5.165733964700818E-2</v>
      </c>
      <c r="DW8" s="30">
        <v>0</v>
      </c>
      <c r="DX8" s="30">
        <v>1.175</v>
      </c>
      <c r="DY8" s="30">
        <v>7.4478649453823237E-2</v>
      </c>
      <c r="DZ8" s="30">
        <v>5.1198907756634528E-2</v>
      </c>
      <c r="EA8" s="30">
        <v>4.2238648363252376E-2</v>
      </c>
      <c r="EB8" s="30">
        <v>0</v>
      </c>
      <c r="EC8" s="30">
        <v>6.0377358490566038E-2</v>
      </c>
      <c r="ED8" s="30">
        <v>0</v>
      </c>
      <c r="EE8" s="30">
        <v>5.7159188339525581E-2</v>
      </c>
      <c r="EF8" s="30">
        <v>0</v>
      </c>
      <c r="EG8" s="30">
        <v>2.1089464724796674</v>
      </c>
      <c r="EH8" s="30">
        <v>5.8638517880224041</v>
      </c>
      <c r="EI8" s="30">
        <v>7.2944297082228118E-2</v>
      </c>
      <c r="EJ8" s="30">
        <v>0.36403307303628846</v>
      </c>
      <c r="EK8" s="30">
        <v>3.2811133544228634</v>
      </c>
      <c r="EL8" s="30">
        <v>0.42728419934025552</v>
      </c>
      <c r="EM8" s="30">
        <v>0</v>
      </c>
      <c r="EN8"/>
      <c r="EO8"/>
    </row>
    <row r="9" spans="1:145" s="15" customFormat="1" x14ac:dyDescent="0.25">
      <c r="A9" s="15">
        <v>5</v>
      </c>
      <c r="B9" s="20" t="s">
        <v>76</v>
      </c>
      <c r="C9" s="21">
        <v>12622</v>
      </c>
      <c r="D9" s="21">
        <v>1787</v>
      </c>
      <c r="E9" s="21">
        <v>7288</v>
      </c>
      <c r="F9" s="21">
        <v>3550</v>
      </c>
      <c r="G9" s="21">
        <v>5896</v>
      </c>
      <c r="H9" s="21">
        <v>6729</v>
      </c>
      <c r="I9" s="21">
        <v>3.6</v>
      </c>
      <c r="J9" s="21">
        <v>5728</v>
      </c>
      <c r="K9" s="21">
        <v>5650</v>
      </c>
      <c r="L9" s="22">
        <f t="shared" si="0"/>
        <v>50.34276674283705</v>
      </c>
      <c r="M9" s="22">
        <f t="shared" si="1"/>
        <v>49.65723325716295</v>
      </c>
      <c r="N9" s="21">
        <v>1837</v>
      </c>
      <c r="O9" s="21">
        <v>2227</v>
      </c>
      <c r="P9" s="21">
        <v>1857</v>
      </c>
      <c r="Q9" s="21">
        <v>1806</v>
      </c>
      <c r="R9" s="21">
        <v>1284</v>
      </c>
      <c r="S9" s="21">
        <v>1533</v>
      </c>
      <c r="T9" s="21">
        <v>442</v>
      </c>
      <c r="U9" s="21">
        <v>1395</v>
      </c>
      <c r="V9" s="21">
        <v>123</v>
      </c>
      <c r="W9" s="21">
        <v>125</v>
      </c>
      <c r="X9" s="21">
        <v>0</v>
      </c>
      <c r="Y9" s="21">
        <v>12622</v>
      </c>
      <c r="Z9" s="21">
        <v>626</v>
      </c>
      <c r="AA9" s="21">
        <v>35</v>
      </c>
      <c r="AB9" s="21">
        <v>485</v>
      </c>
      <c r="AC9" s="21">
        <v>247</v>
      </c>
      <c r="AD9" s="21">
        <v>1284</v>
      </c>
      <c r="AE9" s="21">
        <v>214</v>
      </c>
      <c r="AF9" s="21">
        <v>1607</v>
      </c>
      <c r="AG9" s="21">
        <v>1377</v>
      </c>
      <c r="AH9" s="21">
        <v>242</v>
      </c>
      <c r="AI9" s="21">
        <v>72</v>
      </c>
      <c r="AJ9" s="21">
        <v>188</v>
      </c>
      <c r="AK9" s="21">
        <v>223</v>
      </c>
      <c r="AL9" s="21">
        <v>564</v>
      </c>
      <c r="AM9" s="21">
        <v>349</v>
      </c>
      <c r="AN9" s="21">
        <v>555</v>
      </c>
      <c r="AO9" s="21">
        <v>961</v>
      </c>
      <c r="AP9" s="21">
        <v>2137</v>
      </c>
      <c r="AQ9" s="21">
        <v>512</v>
      </c>
      <c r="AR9" s="21">
        <v>500</v>
      </c>
      <c r="AS9" s="21">
        <v>243</v>
      </c>
      <c r="AT9" s="21">
        <v>202</v>
      </c>
      <c r="AU9" s="21">
        <v>12622</v>
      </c>
      <c r="AV9" s="23">
        <v>3</v>
      </c>
      <c r="AW9" s="23">
        <v>39</v>
      </c>
      <c r="AX9" s="23">
        <v>3</v>
      </c>
      <c r="AY9" s="23">
        <v>0</v>
      </c>
      <c r="AZ9" s="23">
        <v>7</v>
      </c>
      <c r="BA9" s="23">
        <v>7459</v>
      </c>
      <c r="BB9" s="23">
        <v>542</v>
      </c>
      <c r="BC9" s="23">
        <v>57</v>
      </c>
      <c r="BD9" s="23">
        <v>30</v>
      </c>
      <c r="BE9" s="23">
        <v>111</v>
      </c>
      <c r="BF9" s="23">
        <v>56</v>
      </c>
      <c r="BG9" s="23">
        <v>489</v>
      </c>
      <c r="BH9" s="23">
        <v>1949</v>
      </c>
      <c r="BI9" s="23">
        <v>1747</v>
      </c>
      <c r="BJ9" s="19">
        <v>126</v>
      </c>
      <c r="BK9" s="19">
        <v>12622</v>
      </c>
      <c r="BL9" s="28" t="s">
        <v>144</v>
      </c>
      <c r="BM9" s="29">
        <v>5.8252427184466021E-2</v>
      </c>
      <c r="BN9" s="30">
        <v>0</v>
      </c>
      <c r="BO9" s="30">
        <v>0</v>
      </c>
      <c r="BP9" s="30">
        <v>4.9007074064604104E-2</v>
      </c>
      <c r="BQ9" s="30">
        <v>84.735252027349333</v>
      </c>
      <c r="BR9" s="30">
        <v>0.54361762141648295</v>
      </c>
      <c r="BS9" s="30">
        <v>8.8869821034567295E-2</v>
      </c>
      <c r="BT9" s="30">
        <v>0</v>
      </c>
      <c r="BU9" s="30">
        <v>7.121769306469157E-2</v>
      </c>
      <c r="BV9" s="30">
        <v>3.0903940252382179E-2</v>
      </c>
      <c r="BW9" s="30">
        <v>0</v>
      </c>
      <c r="BX9" s="30">
        <v>4.1188988810324706E-2</v>
      </c>
      <c r="BY9" s="30">
        <v>1.3188493517250166</v>
      </c>
      <c r="BZ9" s="30">
        <v>0.4634768078644696</v>
      </c>
      <c r="CA9" s="30">
        <v>0</v>
      </c>
      <c r="CB9" s="30">
        <v>0</v>
      </c>
      <c r="CC9" s="30">
        <v>0</v>
      </c>
      <c r="CD9" s="30">
        <v>4.8486656845010537E-2</v>
      </c>
      <c r="CE9" s="30">
        <v>3.4017462297312624E-2</v>
      </c>
      <c r="CF9" s="30">
        <v>0.26247732273130814</v>
      </c>
      <c r="CG9" s="30">
        <v>8.0666845926324282E-2</v>
      </c>
      <c r="CH9" s="30">
        <v>7.3495186065312718E-2</v>
      </c>
      <c r="CI9" s="30">
        <v>0</v>
      </c>
      <c r="CJ9" s="30">
        <v>0</v>
      </c>
      <c r="CK9" s="30">
        <v>5.7939665494997879E-3</v>
      </c>
      <c r="CL9" s="30">
        <v>0.31339031339031337</v>
      </c>
      <c r="CM9" s="30">
        <v>9.382703412745122E-3</v>
      </c>
      <c r="CN9" s="30">
        <v>0</v>
      </c>
      <c r="CO9" s="30">
        <v>0</v>
      </c>
      <c r="CP9" s="30">
        <v>0</v>
      </c>
      <c r="CQ9" s="30">
        <v>2.7437853262360753E-2</v>
      </c>
      <c r="CR9" s="30">
        <v>0</v>
      </c>
      <c r="CS9" s="30">
        <v>1.8980914690278922E-2</v>
      </c>
      <c r="CT9" s="30">
        <v>0</v>
      </c>
      <c r="CU9" s="30">
        <v>0.14082133744162534</v>
      </c>
      <c r="CV9" s="30">
        <v>0.16820386308205545</v>
      </c>
      <c r="CW9" s="30">
        <v>0.46015477933486715</v>
      </c>
      <c r="CX9" s="30">
        <v>0</v>
      </c>
      <c r="CY9" s="30">
        <v>4.4745589363334184E-2</v>
      </c>
      <c r="CZ9" s="30">
        <v>7.2596426993245367E-2</v>
      </c>
      <c r="DA9" s="30">
        <v>0</v>
      </c>
      <c r="DB9" s="30">
        <v>1.6497372204284603E-2</v>
      </c>
      <c r="DC9" s="30">
        <v>9.4913499288148753E-2</v>
      </c>
      <c r="DD9" s="30">
        <v>8.6083620616318218E-2</v>
      </c>
      <c r="DE9" s="30">
        <v>1.5965089670586984E-2</v>
      </c>
      <c r="DF9" s="30">
        <v>0</v>
      </c>
      <c r="DG9" s="30">
        <v>0</v>
      </c>
      <c r="DH9" s="30">
        <v>0</v>
      </c>
      <c r="DI9" s="30">
        <v>9.9977396414723627E-2</v>
      </c>
      <c r="DJ9" s="30">
        <v>1.737921445950643E-2</v>
      </c>
      <c r="DK9" s="30">
        <v>0</v>
      </c>
      <c r="DL9" s="30">
        <v>4.0876575451345522E-2</v>
      </c>
      <c r="DM9" s="30">
        <v>0.26034931636752356</v>
      </c>
      <c r="DN9" s="30">
        <v>0</v>
      </c>
      <c r="DO9" s="30">
        <v>4.5399515738498791E-2</v>
      </c>
      <c r="DP9" s="30">
        <v>0</v>
      </c>
      <c r="DQ9" s="30">
        <v>2.677376171352075E-2</v>
      </c>
      <c r="DR9" s="30">
        <v>0</v>
      </c>
      <c r="DS9" s="30">
        <v>7.4486435628038264E-2</v>
      </c>
      <c r="DT9" s="30">
        <v>0</v>
      </c>
      <c r="DU9" s="30">
        <v>0</v>
      </c>
      <c r="DV9" s="30">
        <v>9.4274644855789926</v>
      </c>
      <c r="DW9" s="30">
        <v>0</v>
      </c>
      <c r="DX9" s="30">
        <v>0.09</v>
      </c>
      <c r="DY9" s="30">
        <v>0</v>
      </c>
      <c r="DZ9" s="30">
        <v>0</v>
      </c>
      <c r="EA9" s="30">
        <v>0</v>
      </c>
      <c r="EB9" s="30">
        <v>0</v>
      </c>
      <c r="EC9" s="30">
        <v>0</v>
      </c>
      <c r="ED9" s="30">
        <v>0</v>
      </c>
      <c r="EE9" s="30">
        <v>9.1454701343240935E-2</v>
      </c>
      <c r="EF9" s="30">
        <v>0</v>
      </c>
      <c r="EG9" s="30">
        <v>8.5114431624739931E-2</v>
      </c>
      <c r="EH9" s="30">
        <v>2.297860117765331E-2</v>
      </c>
      <c r="EI9" s="30">
        <v>0</v>
      </c>
      <c r="EJ9" s="30">
        <v>1.9522278364722093E-2</v>
      </c>
      <c r="EK9" s="30">
        <v>7.5576813033761236E-2</v>
      </c>
      <c r="EL9" s="30">
        <v>0.1394761894219487</v>
      </c>
      <c r="EM9" s="30">
        <v>0</v>
      </c>
      <c r="EN9"/>
      <c r="EO9"/>
    </row>
    <row r="10" spans="1:145" s="15" customFormat="1" x14ac:dyDescent="0.25">
      <c r="A10" s="15">
        <v>6</v>
      </c>
      <c r="B10" s="20" t="s">
        <v>77</v>
      </c>
      <c r="C10" s="21">
        <v>19545</v>
      </c>
      <c r="D10" s="21">
        <v>3197</v>
      </c>
      <c r="E10" s="21">
        <v>11475</v>
      </c>
      <c r="F10" s="21">
        <v>4871</v>
      </c>
      <c r="G10" s="21">
        <v>9059</v>
      </c>
      <c r="H10" s="21">
        <v>10486</v>
      </c>
      <c r="I10" s="21">
        <v>3</v>
      </c>
      <c r="J10" s="21">
        <v>10108</v>
      </c>
      <c r="K10" s="21">
        <v>7997</v>
      </c>
      <c r="L10" s="22">
        <f t="shared" si="0"/>
        <v>55.829881248273963</v>
      </c>
      <c r="M10" s="22">
        <f t="shared" si="1"/>
        <v>44.170118751726044</v>
      </c>
      <c r="N10" s="21">
        <v>2945</v>
      </c>
      <c r="O10" s="21">
        <v>3580</v>
      </c>
      <c r="P10" s="21">
        <v>2646</v>
      </c>
      <c r="Q10" s="21">
        <v>2519</v>
      </c>
      <c r="R10" s="21">
        <v>2132</v>
      </c>
      <c r="S10" s="21">
        <v>1730</v>
      </c>
      <c r="T10" s="21">
        <v>986</v>
      </c>
      <c r="U10" s="21">
        <v>2696</v>
      </c>
      <c r="V10" s="21">
        <v>165</v>
      </c>
      <c r="W10" s="21">
        <v>150</v>
      </c>
      <c r="X10" s="21">
        <v>0</v>
      </c>
      <c r="Y10" s="21">
        <v>19545</v>
      </c>
      <c r="Z10" s="21">
        <v>2155</v>
      </c>
      <c r="AA10" s="21">
        <v>44</v>
      </c>
      <c r="AB10" s="21">
        <v>1171</v>
      </c>
      <c r="AC10" s="21">
        <v>103</v>
      </c>
      <c r="AD10" s="21">
        <v>1902</v>
      </c>
      <c r="AE10" s="21">
        <v>384</v>
      </c>
      <c r="AF10" s="21">
        <v>1897</v>
      </c>
      <c r="AG10" s="21">
        <v>1331</v>
      </c>
      <c r="AH10" s="21">
        <v>537</v>
      </c>
      <c r="AI10" s="21">
        <v>181</v>
      </c>
      <c r="AJ10" s="21">
        <v>300</v>
      </c>
      <c r="AK10" s="21">
        <v>220</v>
      </c>
      <c r="AL10" s="21">
        <v>821</v>
      </c>
      <c r="AM10" s="21">
        <v>427</v>
      </c>
      <c r="AN10" s="21">
        <v>770</v>
      </c>
      <c r="AO10" s="21">
        <v>2167</v>
      </c>
      <c r="AP10" s="21">
        <v>3172</v>
      </c>
      <c r="AQ10" s="21">
        <v>295</v>
      </c>
      <c r="AR10" s="21">
        <v>965</v>
      </c>
      <c r="AS10" s="21">
        <v>434</v>
      </c>
      <c r="AT10" s="21">
        <v>275</v>
      </c>
      <c r="AU10" s="21">
        <v>19545</v>
      </c>
      <c r="AV10" s="23">
        <v>101</v>
      </c>
      <c r="AW10" s="23">
        <v>54</v>
      </c>
      <c r="AX10" s="23">
        <v>6</v>
      </c>
      <c r="AY10" s="23">
        <v>5</v>
      </c>
      <c r="AZ10" s="23">
        <v>24</v>
      </c>
      <c r="BA10" s="23">
        <v>12423</v>
      </c>
      <c r="BB10" s="23">
        <v>957</v>
      </c>
      <c r="BC10" s="23">
        <v>120</v>
      </c>
      <c r="BD10" s="23">
        <v>45</v>
      </c>
      <c r="BE10" s="23">
        <v>45</v>
      </c>
      <c r="BF10" s="23">
        <v>68</v>
      </c>
      <c r="BG10" s="23">
        <v>558</v>
      </c>
      <c r="BH10" s="23">
        <v>2783</v>
      </c>
      <c r="BI10" s="23">
        <v>2223</v>
      </c>
      <c r="BJ10" s="19">
        <v>130</v>
      </c>
      <c r="BK10" s="19">
        <v>19545</v>
      </c>
      <c r="BL10" s="28" t="s">
        <v>145</v>
      </c>
      <c r="BM10" s="29">
        <v>0</v>
      </c>
      <c r="BN10" s="30">
        <v>0</v>
      </c>
      <c r="BO10" s="30">
        <v>5.5805647531530188E-3</v>
      </c>
      <c r="BP10" s="30">
        <v>1.4915196454444727E-2</v>
      </c>
      <c r="BQ10" s="30">
        <v>0.57242804897439969</v>
      </c>
      <c r="BR10" s="30">
        <v>77.116775219242015</v>
      </c>
      <c r="BS10" s="30">
        <v>8.8869821034567295E-2</v>
      </c>
      <c r="BT10" s="30">
        <v>0</v>
      </c>
      <c r="BU10" s="30">
        <v>9.8409903143937438E-2</v>
      </c>
      <c r="BV10" s="30">
        <v>3.7342261138295134E-2</v>
      </c>
      <c r="BW10" s="30">
        <v>0</v>
      </c>
      <c r="BX10" s="30">
        <v>4.8053820278712162E-2</v>
      </c>
      <c r="BY10" s="30">
        <v>5.8647383007868497</v>
      </c>
      <c r="BZ10" s="30">
        <v>1.0342850870238691</v>
      </c>
      <c r="CA10" s="30">
        <v>0</v>
      </c>
      <c r="CB10" s="30">
        <v>0</v>
      </c>
      <c r="CC10" s="30">
        <v>6.8343357025697105E-2</v>
      </c>
      <c r="CD10" s="30">
        <v>3.170281409096843E-2</v>
      </c>
      <c r="CE10" s="30">
        <v>0.1360698491892505</v>
      </c>
      <c r="CF10" s="30">
        <v>0.32037673215733198</v>
      </c>
      <c r="CG10" s="30">
        <v>0</v>
      </c>
      <c r="CH10" s="30">
        <v>0.10044342095592738</v>
      </c>
      <c r="CI10" s="30">
        <v>0</v>
      </c>
      <c r="CJ10" s="30">
        <v>0</v>
      </c>
      <c r="CK10" s="30">
        <v>1.1587933098999576E-2</v>
      </c>
      <c r="CL10" s="30">
        <v>0.71136039886039881</v>
      </c>
      <c r="CM10" s="30">
        <v>1.4500541637878827E-2</v>
      </c>
      <c r="CN10" s="30">
        <v>0</v>
      </c>
      <c r="CO10" s="30">
        <v>0</v>
      </c>
      <c r="CP10" s="30">
        <v>0</v>
      </c>
      <c r="CQ10" s="30">
        <v>5.4875706524721506E-2</v>
      </c>
      <c r="CR10" s="30">
        <v>0</v>
      </c>
      <c r="CS10" s="30">
        <v>3.7961829380557845E-2</v>
      </c>
      <c r="CT10" s="30">
        <v>0</v>
      </c>
      <c r="CU10" s="30">
        <v>0.20100139617736265</v>
      </c>
      <c r="CV10" s="30">
        <v>0.22287011858372346</v>
      </c>
      <c r="CW10" s="30">
        <v>10.21005766874832</v>
      </c>
      <c r="CX10" s="30">
        <v>0</v>
      </c>
      <c r="CY10" s="30">
        <v>3.8353362311429301E-2</v>
      </c>
      <c r="CZ10" s="30">
        <v>4.7345495865160028E-2</v>
      </c>
      <c r="DA10" s="30">
        <v>0.25994281258123214</v>
      </c>
      <c r="DB10" s="30">
        <v>3.5351511866324146E-2</v>
      </c>
      <c r="DC10" s="30">
        <v>0.14021312394840157</v>
      </c>
      <c r="DD10" s="30">
        <v>0.12294766520965919</v>
      </c>
      <c r="DE10" s="30">
        <v>1.5965089670586984E-2</v>
      </c>
      <c r="DF10" s="30">
        <v>0</v>
      </c>
      <c r="DG10" s="30">
        <v>0</v>
      </c>
      <c r="DH10" s="30">
        <v>0</v>
      </c>
      <c r="DI10" s="30">
        <v>0.28949976527046062</v>
      </c>
      <c r="DJ10" s="30">
        <v>9.9309796911465319E-3</v>
      </c>
      <c r="DK10" s="30">
        <v>0</v>
      </c>
      <c r="DL10" s="30">
        <v>1.8167366867264674E-2</v>
      </c>
      <c r="DM10" s="30">
        <v>0.16552009517405472</v>
      </c>
      <c r="DN10" s="30">
        <v>0</v>
      </c>
      <c r="DO10" s="30">
        <v>0</v>
      </c>
      <c r="DP10" s="30">
        <v>0</v>
      </c>
      <c r="DQ10" s="30">
        <v>0</v>
      </c>
      <c r="DR10" s="30">
        <v>0</v>
      </c>
      <c r="DS10" s="30">
        <v>0.10976948408342481</v>
      </c>
      <c r="DT10" s="30">
        <v>0</v>
      </c>
      <c r="DU10" s="30">
        <v>0</v>
      </c>
      <c r="DV10" s="30">
        <v>2.7120103314679294</v>
      </c>
      <c r="DW10" s="30">
        <v>0</v>
      </c>
      <c r="DX10" s="30">
        <v>0.12333333333333332</v>
      </c>
      <c r="DY10" s="30">
        <v>0</v>
      </c>
      <c r="DZ10" s="30">
        <v>0</v>
      </c>
      <c r="EA10" s="30">
        <v>3.1678986272439286E-2</v>
      </c>
      <c r="EB10" s="30">
        <v>0</v>
      </c>
      <c r="EC10" s="30">
        <v>0</v>
      </c>
      <c r="ED10" s="30">
        <v>0</v>
      </c>
      <c r="EE10" s="30">
        <v>0.53158045155758793</v>
      </c>
      <c r="EF10" s="30">
        <v>0</v>
      </c>
      <c r="EG10" s="30">
        <v>0.12699613607500879</v>
      </c>
      <c r="EH10" s="30">
        <v>3.4467901766479965E-2</v>
      </c>
      <c r="EI10" s="30">
        <v>0</v>
      </c>
      <c r="EJ10" s="30">
        <v>2.9857602204869087E-2</v>
      </c>
      <c r="EK10" s="30">
        <v>0.10364820073201543</v>
      </c>
      <c r="EL10" s="30">
        <v>0.20367951471141713</v>
      </c>
      <c r="EM10" s="30">
        <v>0</v>
      </c>
      <c r="EN10"/>
      <c r="EO10"/>
    </row>
    <row r="11" spans="1:145" s="15" customFormat="1" x14ac:dyDescent="0.25">
      <c r="A11" s="15">
        <v>7</v>
      </c>
      <c r="B11" s="20" t="s">
        <v>38</v>
      </c>
      <c r="C11" s="21">
        <v>32884</v>
      </c>
      <c r="D11" s="21">
        <v>5237</v>
      </c>
      <c r="E11" s="21">
        <v>19505</v>
      </c>
      <c r="F11" s="21">
        <v>8158</v>
      </c>
      <c r="G11" s="21">
        <v>15013</v>
      </c>
      <c r="H11" s="21">
        <v>17871</v>
      </c>
      <c r="I11" s="21">
        <v>3.6</v>
      </c>
      <c r="J11" s="21">
        <v>16472</v>
      </c>
      <c r="K11" s="21">
        <v>14290</v>
      </c>
      <c r="L11" s="22">
        <f t="shared" si="0"/>
        <v>53.546583447110073</v>
      </c>
      <c r="M11" s="22">
        <f t="shared" si="1"/>
        <v>46.453416552889934</v>
      </c>
      <c r="N11" s="21">
        <v>4799</v>
      </c>
      <c r="O11" s="21">
        <v>9264</v>
      </c>
      <c r="P11" s="21">
        <v>3794</v>
      </c>
      <c r="Q11" s="21">
        <v>5118</v>
      </c>
      <c r="R11" s="21">
        <v>3777</v>
      </c>
      <c r="S11" s="21">
        <v>3026</v>
      </c>
      <c r="T11" s="21">
        <v>707</v>
      </c>
      <c r="U11" s="21">
        <v>1834</v>
      </c>
      <c r="V11" s="21">
        <v>328</v>
      </c>
      <c r="W11" s="21">
        <v>232</v>
      </c>
      <c r="X11" s="21">
        <v>0</v>
      </c>
      <c r="Y11" s="21">
        <v>32884</v>
      </c>
      <c r="Z11" s="21">
        <v>63</v>
      </c>
      <c r="AA11" s="21">
        <v>30</v>
      </c>
      <c r="AB11" s="21">
        <v>1284</v>
      </c>
      <c r="AC11" s="21">
        <v>84</v>
      </c>
      <c r="AD11" s="21">
        <v>2759</v>
      </c>
      <c r="AE11" s="21">
        <v>591</v>
      </c>
      <c r="AF11" s="21">
        <v>3294</v>
      </c>
      <c r="AG11" s="21">
        <v>2757</v>
      </c>
      <c r="AH11" s="21">
        <v>520</v>
      </c>
      <c r="AI11" s="21">
        <v>337</v>
      </c>
      <c r="AJ11" s="21">
        <v>1302</v>
      </c>
      <c r="AK11" s="21">
        <v>772</v>
      </c>
      <c r="AL11" s="21">
        <v>3660</v>
      </c>
      <c r="AM11" s="21">
        <v>881</v>
      </c>
      <c r="AN11" s="21">
        <v>964</v>
      </c>
      <c r="AO11" s="21">
        <v>4058</v>
      </c>
      <c r="AP11" s="21">
        <v>6123</v>
      </c>
      <c r="AQ11" s="21">
        <v>762</v>
      </c>
      <c r="AR11" s="21">
        <v>1186</v>
      </c>
      <c r="AS11" s="21">
        <v>1093</v>
      </c>
      <c r="AT11" s="21">
        <v>387</v>
      </c>
      <c r="AU11" s="21">
        <v>32884</v>
      </c>
      <c r="AV11" s="23">
        <v>983</v>
      </c>
      <c r="AW11" s="23">
        <v>202</v>
      </c>
      <c r="AX11" s="23">
        <v>11</v>
      </c>
      <c r="AY11" s="23">
        <v>24</v>
      </c>
      <c r="AZ11" s="23">
        <v>56</v>
      </c>
      <c r="BA11" s="23">
        <v>15116</v>
      </c>
      <c r="BB11" s="23">
        <v>891</v>
      </c>
      <c r="BC11" s="23">
        <v>64</v>
      </c>
      <c r="BD11" s="23">
        <v>64</v>
      </c>
      <c r="BE11" s="23">
        <v>252</v>
      </c>
      <c r="BF11" s="23">
        <v>121</v>
      </c>
      <c r="BG11" s="23">
        <v>921</v>
      </c>
      <c r="BH11" s="23">
        <v>9829</v>
      </c>
      <c r="BI11" s="23">
        <v>4214</v>
      </c>
      <c r="BJ11" s="19">
        <v>140</v>
      </c>
      <c r="BK11" s="19">
        <v>32884</v>
      </c>
      <c r="BL11" s="28" t="s">
        <v>146</v>
      </c>
      <c r="BM11" s="29">
        <v>7.7669902912621366E-2</v>
      </c>
      <c r="BN11" s="30">
        <v>5.7803468208092491E-2</v>
      </c>
      <c r="BO11" s="30">
        <v>3.9063953272071135E-2</v>
      </c>
      <c r="BP11" s="30">
        <v>0.18324384215460668</v>
      </c>
      <c r="BQ11" s="30">
        <v>0.11130545396724439</v>
      </c>
      <c r="BR11" s="30">
        <v>4.6156213139135344E-2</v>
      </c>
      <c r="BS11" s="30">
        <v>42.663643049767096</v>
      </c>
      <c r="BT11" s="30">
        <v>6.7544748395812232E-2</v>
      </c>
      <c r="BU11" s="30">
        <v>1.3466618324959858</v>
      </c>
      <c r="BV11" s="30">
        <v>0.26783414885397888</v>
      </c>
      <c r="BW11" s="30">
        <v>0</v>
      </c>
      <c r="BX11" s="30">
        <v>0</v>
      </c>
      <c r="BY11" s="30">
        <v>0.14972444331177726</v>
      </c>
      <c r="BZ11" s="30">
        <v>0.3451682542780129</v>
      </c>
      <c r="CA11" s="30">
        <v>0</v>
      </c>
      <c r="CB11" s="30">
        <v>6.6883240970762467E-2</v>
      </c>
      <c r="CC11" s="30">
        <v>0</v>
      </c>
      <c r="CD11" s="30">
        <v>0.22937918430524215</v>
      </c>
      <c r="CE11" s="30">
        <v>1.7008731148656312E-2</v>
      </c>
      <c r="CF11" s="30">
        <v>0.91481066893117691</v>
      </c>
      <c r="CG11" s="30">
        <v>0</v>
      </c>
      <c r="CH11" s="30">
        <v>5.5243881525760061</v>
      </c>
      <c r="CI11" s="30">
        <v>0</v>
      </c>
      <c r="CJ11" s="30">
        <v>0</v>
      </c>
      <c r="CK11" s="30">
        <v>2.703851056433234E-2</v>
      </c>
      <c r="CL11" s="30">
        <v>1.2446581196581197</v>
      </c>
      <c r="CM11" s="30">
        <v>7.5914600339483274E-2</v>
      </c>
      <c r="CN11" s="30">
        <v>2.9062257814518211E-2</v>
      </c>
      <c r="CO11" s="30">
        <v>0.13235016071090944</v>
      </c>
      <c r="CP11" s="30">
        <v>0</v>
      </c>
      <c r="CQ11" s="30">
        <v>0.52131921198485431</v>
      </c>
      <c r="CR11" s="30">
        <v>0</v>
      </c>
      <c r="CS11" s="30">
        <v>0.28850990329223963</v>
      </c>
      <c r="CT11" s="30">
        <v>0.10636034886194426</v>
      </c>
      <c r="CU11" s="30">
        <v>6.5042607481584902</v>
      </c>
      <c r="CV11" s="30">
        <v>0.59432031622326265</v>
      </c>
      <c r="CW11" s="30">
        <v>4.7808288762064124E-2</v>
      </c>
      <c r="CX11" s="30">
        <v>0.14886490509862302</v>
      </c>
      <c r="CY11" s="30">
        <v>5.1137816415239075E-2</v>
      </c>
      <c r="CZ11" s="30">
        <v>0.22094564737074682</v>
      </c>
      <c r="DA11" s="30">
        <v>0.10397712503249285</v>
      </c>
      <c r="DB11" s="30">
        <v>0.47842379392425349</v>
      </c>
      <c r="DC11" s="30">
        <v>0.23944087320419347</v>
      </c>
      <c r="DD11" s="30">
        <v>2.3254730548139988</v>
      </c>
      <c r="DE11" s="30">
        <v>0.10909477941567772</v>
      </c>
      <c r="DF11" s="30">
        <v>1.3507429085997299E-2</v>
      </c>
      <c r="DG11" s="30">
        <v>2.9476787030213707E-2</v>
      </c>
      <c r="DH11" s="30">
        <v>4.9935084390292622E-2</v>
      </c>
      <c r="DI11" s="30">
        <v>1.8343678820440596</v>
      </c>
      <c r="DJ11" s="30">
        <v>0.27806743135210288</v>
      </c>
      <c r="DK11" s="30">
        <v>0</v>
      </c>
      <c r="DL11" s="30">
        <v>0.2588849778585216</v>
      </c>
      <c r="DM11" s="30">
        <v>0.38276522009000152</v>
      </c>
      <c r="DN11" s="30">
        <v>0</v>
      </c>
      <c r="DO11" s="30">
        <v>6.0532687651331719E-2</v>
      </c>
      <c r="DP11" s="30">
        <v>0</v>
      </c>
      <c r="DQ11" s="30">
        <v>9.3708165997322623E-2</v>
      </c>
      <c r="DR11" s="30">
        <v>0</v>
      </c>
      <c r="DS11" s="30">
        <v>3.7765929642987821</v>
      </c>
      <c r="DT11" s="30">
        <v>0</v>
      </c>
      <c r="DU11" s="30">
        <v>0</v>
      </c>
      <c r="DV11" s="30">
        <v>6.8876452862677573E-2</v>
      </c>
      <c r="DW11" s="30">
        <v>0</v>
      </c>
      <c r="DX11" s="30">
        <v>3.0716666666666668</v>
      </c>
      <c r="DY11" s="30">
        <v>0</v>
      </c>
      <c r="DZ11" s="30">
        <v>0.13653042068435872</v>
      </c>
      <c r="EA11" s="30">
        <v>3.1678986272439286E-2</v>
      </c>
      <c r="EB11" s="30">
        <v>0</v>
      </c>
      <c r="EC11" s="30">
        <v>2.2641509433962263E-2</v>
      </c>
      <c r="ED11" s="30">
        <v>1.7209729233593391E-2</v>
      </c>
      <c r="EE11" s="30">
        <v>4.5727350671620468E-2</v>
      </c>
      <c r="EF11" s="30">
        <v>0</v>
      </c>
      <c r="EG11" s="30">
        <v>0.62011943040881945</v>
      </c>
      <c r="EH11" s="30">
        <v>0.10196754272583657</v>
      </c>
      <c r="EI11" s="30">
        <v>3.3156498673740049E-2</v>
      </c>
      <c r="EJ11" s="30">
        <v>0.24000918695452458</v>
      </c>
      <c r="EK11" s="30">
        <v>1.6972392869867525</v>
      </c>
      <c r="EL11" s="30">
        <v>0.12176492727312979</v>
      </c>
      <c r="EM11" s="30">
        <v>0.15606710885680844</v>
      </c>
      <c r="EN11"/>
      <c r="EO11"/>
    </row>
    <row r="12" spans="1:145" s="15" customFormat="1" x14ac:dyDescent="0.25">
      <c r="A12" s="15">
        <v>8</v>
      </c>
      <c r="B12" s="20" t="s">
        <v>69</v>
      </c>
      <c r="C12" s="21">
        <v>6003</v>
      </c>
      <c r="D12" s="21">
        <v>734</v>
      </c>
      <c r="E12" s="21">
        <v>3239</v>
      </c>
      <c r="F12" s="21">
        <v>2017</v>
      </c>
      <c r="G12" s="21">
        <v>3176</v>
      </c>
      <c r="H12" s="21">
        <v>2822</v>
      </c>
      <c r="I12" s="21">
        <v>5.6</v>
      </c>
      <c r="J12" s="21">
        <v>3507</v>
      </c>
      <c r="K12" s="21">
        <v>2020</v>
      </c>
      <c r="L12" s="22">
        <f t="shared" si="0"/>
        <v>63.452144020264157</v>
      </c>
      <c r="M12" s="22">
        <f t="shared" si="1"/>
        <v>36.547855979735843</v>
      </c>
      <c r="N12" s="21">
        <v>986</v>
      </c>
      <c r="O12" s="21">
        <v>909</v>
      </c>
      <c r="P12" s="21">
        <v>844</v>
      </c>
      <c r="Q12" s="21">
        <v>772</v>
      </c>
      <c r="R12" s="21">
        <v>607</v>
      </c>
      <c r="S12" s="21">
        <v>443</v>
      </c>
      <c r="T12" s="21">
        <v>487</v>
      </c>
      <c r="U12" s="21">
        <v>832</v>
      </c>
      <c r="V12" s="21">
        <v>68</v>
      </c>
      <c r="W12" s="21">
        <v>56</v>
      </c>
      <c r="X12" s="21">
        <v>0</v>
      </c>
      <c r="Y12" s="21">
        <v>6003</v>
      </c>
      <c r="Z12" s="21">
        <v>564</v>
      </c>
      <c r="AA12" s="21">
        <v>55</v>
      </c>
      <c r="AB12" s="21">
        <v>635</v>
      </c>
      <c r="AC12" s="21">
        <v>56</v>
      </c>
      <c r="AD12" s="21">
        <v>847</v>
      </c>
      <c r="AE12" s="21">
        <v>123</v>
      </c>
      <c r="AF12" s="21">
        <v>511</v>
      </c>
      <c r="AG12" s="21">
        <v>337</v>
      </c>
      <c r="AH12" s="21">
        <v>173</v>
      </c>
      <c r="AI12" s="21">
        <v>15</v>
      </c>
      <c r="AJ12" s="21">
        <v>50</v>
      </c>
      <c r="AK12" s="21">
        <v>41</v>
      </c>
      <c r="AL12" s="21">
        <v>182</v>
      </c>
      <c r="AM12" s="21">
        <v>114</v>
      </c>
      <c r="AN12" s="21">
        <v>458</v>
      </c>
      <c r="AO12" s="21">
        <v>416</v>
      </c>
      <c r="AP12" s="21">
        <v>875</v>
      </c>
      <c r="AQ12" s="21">
        <v>103</v>
      </c>
      <c r="AR12" s="21">
        <v>174</v>
      </c>
      <c r="AS12" s="21">
        <v>152</v>
      </c>
      <c r="AT12" s="21">
        <v>117</v>
      </c>
      <c r="AU12" s="21">
        <v>6003</v>
      </c>
      <c r="AV12" s="23">
        <v>0</v>
      </c>
      <c r="AW12" s="23">
        <v>17</v>
      </c>
      <c r="AX12" s="23">
        <v>3</v>
      </c>
      <c r="AY12" s="23">
        <v>0</v>
      </c>
      <c r="AZ12" s="23">
        <v>7</v>
      </c>
      <c r="BA12" s="23">
        <v>3884</v>
      </c>
      <c r="BB12" s="23">
        <v>272</v>
      </c>
      <c r="BC12" s="23">
        <v>50</v>
      </c>
      <c r="BD12" s="23">
        <v>18</v>
      </c>
      <c r="BE12" s="23">
        <v>47</v>
      </c>
      <c r="BF12" s="23">
        <v>17</v>
      </c>
      <c r="BG12" s="23">
        <v>204</v>
      </c>
      <c r="BH12" s="23">
        <v>835</v>
      </c>
      <c r="BI12" s="23">
        <v>582</v>
      </c>
      <c r="BJ12" s="19">
        <v>62</v>
      </c>
      <c r="BK12" s="19">
        <v>6003</v>
      </c>
      <c r="BL12" s="28" t="s">
        <v>147</v>
      </c>
      <c r="BM12" s="29">
        <v>0.13592233009708737</v>
      </c>
      <c r="BN12" s="30">
        <v>0</v>
      </c>
      <c r="BO12" s="30">
        <v>0</v>
      </c>
      <c r="BP12" s="30">
        <v>0</v>
      </c>
      <c r="BQ12" s="30">
        <v>0</v>
      </c>
      <c r="BR12" s="30">
        <v>0</v>
      </c>
      <c r="BS12" s="30">
        <v>0</v>
      </c>
      <c r="BT12" s="30">
        <v>76.376224248564668</v>
      </c>
      <c r="BU12" s="30">
        <v>0</v>
      </c>
      <c r="BV12" s="30">
        <v>0</v>
      </c>
      <c r="BW12" s="30">
        <v>0</v>
      </c>
      <c r="BX12" s="30">
        <v>0</v>
      </c>
      <c r="BY12" s="30">
        <v>0</v>
      </c>
      <c r="BZ12" s="30">
        <v>7.3180548610179419E-3</v>
      </c>
      <c r="CA12" s="30">
        <v>0</v>
      </c>
      <c r="CB12" s="30">
        <v>0</v>
      </c>
      <c r="CC12" s="30">
        <v>0</v>
      </c>
      <c r="CD12" s="30">
        <v>9.3243570855789486E-3</v>
      </c>
      <c r="CE12" s="30">
        <v>1.7008731148656312E-2</v>
      </c>
      <c r="CF12" s="30">
        <v>0</v>
      </c>
      <c r="CG12" s="30">
        <v>0</v>
      </c>
      <c r="CH12" s="30">
        <v>9.7993581420416954E-3</v>
      </c>
      <c r="CI12" s="30">
        <v>0</v>
      </c>
      <c r="CJ12" s="30">
        <v>0</v>
      </c>
      <c r="CK12" s="30">
        <v>5.7939665494997879E-3</v>
      </c>
      <c r="CL12" s="30">
        <v>4.4515669515669517E-3</v>
      </c>
      <c r="CM12" s="30">
        <v>5.9708112626559876E-3</v>
      </c>
      <c r="CN12" s="30">
        <v>0.86540945492120902</v>
      </c>
      <c r="CO12" s="30">
        <v>0</v>
      </c>
      <c r="CP12" s="30">
        <v>0</v>
      </c>
      <c r="CQ12" s="30">
        <v>0</v>
      </c>
      <c r="CR12" s="30">
        <v>0</v>
      </c>
      <c r="CS12" s="30">
        <v>3.7961829380557849E-3</v>
      </c>
      <c r="CT12" s="30">
        <v>0.10636034886194426</v>
      </c>
      <c r="CU12" s="30">
        <v>6.0180058735737323E-3</v>
      </c>
      <c r="CV12" s="30">
        <v>0</v>
      </c>
      <c r="CW12" s="30">
        <v>0</v>
      </c>
      <c r="CX12" s="30">
        <v>0</v>
      </c>
      <c r="CY12" s="30">
        <v>0</v>
      </c>
      <c r="CZ12" s="30">
        <v>0</v>
      </c>
      <c r="DA12" s="30">
        <v>1.8455939693267482</v>
      </c>
      <c r="DB12" s="30">
        <v>0</v>
      </c>
      <c r="DC12" s="30">
        <v>0</v>
      </c>
      <c r="DD12" s="30">
        <v>7.2917890404410723E-3</v>
      </c>
      <c r="DE12" s="30">
        <v>7.9825448352934918E-3</v>
      </c>
      <c r="DF12" s="30">
        <v>0</v>
      </c>
      <c r="DG12" s="30">
        <v>2.9476787030213707E-2</v>
      </c>
      <c r="DH12" s="30">
        <v>0.40946769200039951</v>
      </c>
      <c r="DI12" s="30">
        <v>6.0855806513310032E-3</v>
      </c>
      <c r="DJ12" s="30">
        <v>0</v>
      </c>
      <c r="DK12" s="30">
        <v>0</v>
      </c>
      <c r="DL12" s="30">
        <v>0</v>
      </c>
      <c r="DM12" s="30">
        <v>0</v>
      </c>
      <c r="DN12" s="30">
        <v>0</v>
      </c>
      <c r="DO12" s="30">
        <v>0</v>
      </c>
      <c r="DP12" s="30">
        <v>8.4512993872807946E-2</v>
      </c>
      <c r="DQ12" s="30">
        <v>0</v>
      </c>
      <c r="DR12" s="30">
        <v>0</v>
      </c>
      <c r="DS12" s="30">
        <v>3.9203387172651715E-3</v>
      </c>
      <c r="DT12" s="30">
        <v>0</v>
      </c>
      <c r="DU12" s="30">
        <v>0</v>
      </c>
      <c r="DV12" s="30">
        <v>0</v>
      </c>
      <c r="DW12" s="30">
        <v>0</v>
      </c>
      <c r="DX12" s="30">
        <v>6.6666666666666671E-3</v>
      </c>
      <c r="DY12" s="30">
        <v>2.6067527308838132</v>
      </c>
      <c r="DZ12" s="30">
        <v>0</v>
      </c>
      <c r="EA12" s="30">
        <v>4.2238648363252376E-2</v>
      </c>
      <c r="EB12" s="30">
        <v>0</v>
      </c>
      <c r="EC12" s="30">
        <v>4.4981132075471697</v>
      </c>
      <c r="ED12" s="30">
        <v>0</v>
      </c>
      <c r="EE12" s="30">
        <v>0</v>
      </c>
      <c r="EF12" s="30">
        <v>0</v>
      </c>
      <c r="EG12" s="30">
        <v>6.7551136210111055E-3</v>
      </c>
      <c r="EH12" s="30">
        <v>8.6169754416199913E-3</v>
      </c>
      <c r="EI12" s="30">
        <v>0.20557029177718833</v>
      </c>
      <c r="EJ12" s="30">
        <v>3.4451079467156635E-3</v>
      </c>
      <c r="EK12" s="30">
        <v>4.3186750305006421E-3</v>
      </c>
      <c r="EL12" s="30">
        <v>6.6417233058070806E-3</v>
      </c>
      <c r="EM12" s="30">
        <v>0</v>
      </c>
      <c r="EN12"/>
      <c r="EO12"/>
    </row>
    <row r="13" spans="1:145" s="15" customFormat="1" x14ac:dyDescent="0.25">
      <c r="A13" s="15">
        <v>9</v>
      </c>
      <c r="B13" s="20" t="s">
        <v>39</v>
      </c>
      <c r="C13" s="21">
        <v>78222</v>
      </c>
      <c r="D13" s="21">
        <v>10781</v>
      </c>
      <c r="E13" s="21">
        <v>51228</v>
      </c>
      <c r="F13" s="21">
        <v>16205</v>
      </c>
      <c r="G13" s="21">
        <v>35899</v>
      </c>
      <c r="H13" s="21">
        <v>42318</v>
      </c>
      <c r="I13" s="21">
        <v>2.9</v>
      </c>
      <c r="J13" s="21">
        <v>44212</v>
      </c>
      <c r="K13" s="21">
        <v>29637</v>
      </c>
      <c r="L13" s="22">
        <f t="shared" si="0"/>
        <v>59.868109249955992</v>
      </c>
      <c r="M13" s="22">
        <f t="shared" si="1"/>
        <v>40.131890750044008</v>
      </c>
      <c r="N13" s="21">
        <v>12592</v>
      </c>
      <c r="O13" s="21">
        <v>27479</v>
      </c>
      <c r="P13" s="21">
        <v>6054</v>
      </c>
      <c r="Q13" s="21">
        <v>9074</v>
      </c>
      <c r="R13" s="21">
        <v>10274</v>
      </c>
      <c r="S13" s="21">
        <v>6711</v>
      </c>
      <c r="T13" s="21">
        <v>1115</v>
      </c>
      <c r="U13" s="21">
        <v>3537</v>
      </c>
      <c r="V13" s="21">
        <v>863</v>
      </c>
      <c r="W13" s="21">
        <v>511</v>
      </c>
      <c r="X13" s="21">
        <v>0</v>
      </c>
      <c r="Y13" s="21">
        <v>78222</v>
      </c>
      <c r="Z13" s="21">
        <v>195</v>
      </c>
      <c r="AA13" s="21">
        <v>72</v>
      </c>
      <c r="AB13" s="21">
        <v>1843</v>
      </c>
      <c r="AC13" s="21">
        <v>267</v>
      </c>
      <c r="AD13" s="21">
        <v>4239</v>
      </c>
      <c r="AE13" s="21">
        <v>1669</v>
      </c>
      <c r="AF13" s="21">
        <v>9565</v>
      </c>
      <c r="AG13" s="21">
        <v>4869</v>
      </c>
      <c r="AH13" s="21">
        <v>1456</v>
      </c>
      <c r="AI13" s="21">
        <v>722</v>
      </c>
      <c r="AJ13" s="21">
        <v>3563</v>
      </c>
      <c r="AK13" s="21">
        <v>1983</v>
      </c>
      <c r="AL13" s="21">
        <v>12512</v>
      </c>
      <c r="AM13" s="21">
        <v>1927</v>
      </c>
      <c r="AN13" s="21">
        <v>2296</v>
      </c>
      <c r="AO13" s="21">
        <v>11496</v>
      </c>
      <c r="AP13" s="21">
        <v>13150</v>
      </c>
      <c r="AQ13" s="21">
        <v>983</v>
      </c>
      <c r="AR13" s="21">
        <v>2357</v>
      </c>
      <c r="AS13" s="21">
        <v>2156</v>
      </c>
      <c r="AT13" s="21">
        <v>877</v>
      </c>
      <c r="AU13" s="21">
        <v>78222</v>
      </c>
      <c r="AV13" s="23">
        <v>2604</v>
      </c>
      <c r="AW13" s="23">
        <v>414</v>
      </c>
      <c r="AX13" s="23">
        <v>28</v>
      </c>
      <c r="AY13" s="23">
        <v>805</v>
      </c>
      <c r="AZ13" s="23">
        <v>142</v>
      </c>
      <c r="BA13" s="23">
        <v>29084</v>
      </c>
      <c r="BB13" s="23">
        <v>1794</v>
      </c>
      <c r="BC13" s="23">
        <v>115</v>
      </c>
      <c r="BD13" s="23">
        <v>131</v>
      </c>
      <c r="BE13" s="23">
        <v>469</v>
      </c>
      <c r="BF13" s="23">
        <v>264</v>
      </c>
      <c r="BG13" s="23">
        <v>2015</v>
      </c>
      <c r="BH13" s="23">
        <v>31068</v>
      </c>
      <c r="BI13" s="23">
        <v>9011</v>
      </c>
      <c r="BJ13" s="19">
        <v>279</v>
      </c>
      <c r="BK13" s="19">
        <v>78222</v>
      </c>
      <c r="BL13" s="28" t="s">
        <v>148</v>
      </c>
      <c r="BM13" s="29">
        <v>0.13592233009708737</v>
      </c>
      <c r="BN13" s="30">
        <v>0</v>
      </c>
      <c r="BO13" s="30">
        <v>0.10231035380780534</v>
      </c>
      <c r="BP13" s="30">
        <v>3.0086081990965652</v>
      </c>
      <c r="BQ13" s="30">
        <v>0.17490857051995548</v>
      </c>
      <c r="BR13" s="30">
        <v>0.22565259756910611</v>
      </c>
      <c r="BS13" s="30">
        <v>1.2257906349595489</v>
      </c>
      <c r="BT13" s="30">
        <v>6.7544748395812232E-2</v>
      </c>
      <c r="BU13" s="30">
        <v>30.672812969389341</v>
      </c>
      <c r="BV13" s="30">
        <v>0.53695596188514039</v>
      </c>
      <c r="BW13" s="30">
        <v>0</v>
      </c>
      <c r="BX13" s="30">
        <v>8.9242809089036854E-2</v>
      </c>
      <c r="BY13" s="30">
        <v>0.28989200726322834</v>
      </c>
      <c r="BZ13" s="30">
        <v>0.61105758089499806</v>
      </c>
      <c r="CA13" s="30">
        <v>0.112943302462164</v>
      </c>
      <c r="CB13" s="30">
        <v>9.5547487101089248E-2</v>
      </c>
      <c r="CC13" s="30">
        <v>4.100601421541826E-2</v>
      </c>
      <c r="CD13" s="30">
        <v>2.3497379855658953</v>
      </c>
      <c r="CE13" s="30">
        <v>6.8034924594625248E-2</v>
      </c>
      <c r="CF13" s="30">
        <v>0.43424557069517888</v>
      </c>
      <c r="CG13" s="30">
        <v>0</v>
      </c>
      <c r="CH13" s="30">
        <v>2.2685514098826527</v>
      </c>
      <c r="CI13" s="30">
        <v>3.7355248412401947E-2</v>
      </c>
      <c r="CJ13" s="30">
        <v>0.17861129716454566</v>
      </c>
      <c r="CK13" s="30">
        <v>9.077214260883E-2</v>
      </c>
      <c r="CL13" s="30">
        <v>1.2366452991452992</v>
      </c>
      <c r="CM13" s="30">
        <v>0.14329947030374371</v>
      </c>
      <c r="CN13" s="30">
        <v>9.0415913200723327E-2</v>
      </c>
      <c r="CO13" s="30">
        <v>0.26470032142181887</v>
      </c>
      <c r="CP13" s="30">
        <v>0.31659882406151063</v>
      </c>
      <c r="CQ13" s="30">
        <v>0.76551610601986508</v>
      </c>
      <c r="CR13" s="30">
        <v>0</v>
      </c>
      <c r="CS13" s="30">
        <v>0.71178430088545963</v>
      </c>
      <c r="CT13" s="30">
        <v>0.14890448840672196</v>
      </c>
      <c r="CU13" s="30">
        <v>1.3480333156805162</v>
      </c>
      <c r="CV13" s="30">
        <v>1.6638165456533318</v>
      </c>
      <c r="CW13" s="30">
        <v>9.860459557175727E-2</v>
      </c>
      <c r="CX13" s="30">
        <v>0.22329735764793449</v>
      </c>
      <c r="CY13" s="30">
        <v>0.28765021733571977</v>
      </c>
      <c r="CZ13" s="30">
        <v>4.6019821980935545</v>
      </c>
      <c r="DA13" s="30">
        <v>0.20795425006498569</v>
      </c>
      <c r="DB13" s="30">
        <v>1.0086964719191156</v>
      </c>
      <c r="DC13" s="30">
        <v>1.7817852366366107</v>
      </c>
      <c r="DD13" s="30">
        <v>4.712723766776179</v>
      </c>
      <c r="DE13" s="30">
        <v>0.23947634505880477</v>
      </c>
      <c r="DF13" s="30">
        <v>1.3507429085997299E-2</v>
      </c>
      <c r="DG13" s="30">
        <v>0.2210759027266028</v>
      </c>
      <c r="DH13" s="30">
        <v>2.9961050634175569E-2</v>
      </c>
      <c r="DI13" s="30">
        <v>3.3635873628570936</v>
      </c>
      <c r="DJ13" s="30">
        <v>0.84165052882466851</v>
      </c>
      <c r="DK13" s="30">
        <v>0.12358393408856848</v>
      </c>
      <c r="DL13" s="30">
        <v>1.3511979107528103</v>
      </c>
      <c r="DM13" s="30">
        <v>0.27931516060621731</v>
      </c>
      <c r="DN13" s="30">
        <v>0.14397905759162302</v>
      </c>
      <c r="DO13" s="30">
        <v>0</v>
      </c>
      <c r="DP13" s="30">
        <v>0.31692372702302979</v>
      </c>
      <c r="DQ13" s="30">
        <v>0.97054886211512714</v>
      </c>
      <c r="DR13" s="30">
        <v>9.879470460383323E-2</v>
      </c>
      <c r="DS13" s="30">
        <v>3.3218336730960223</v>
      </c>
      <c r="DT13" s="30">
        <v>0</v>
      </c>
      <c r="DU13" s="30">
        <v>0.18963337547408343</v>
      </c>
      <c r="DV13" s="30">
        <v>0.17219113215669393</v>
      </c>
      <c r="DW13" s="30">
        <v>3.9308176100628936E-2</v>
      </c>
      <c r="DX13" s="30">
        <v>6.3533333333333335</v>
      </c>
      <c r="DY13" s="30">
        <v>0.29791459781529295</v>
      </c>
      <c r="DZ13" s="30">
        <v>0.18772932844099327</v>
      </c>
      <c r="EA13" s="30">
        <v>3.1678986272439286E-2</v>
      </c>
      <c r="EB13" s="30">
        <v>0.23889154323936934</v>
      </c>
      <c r="EC13" s="30">
        <v>9.8113207547169817E-2</v>
      </c>
      <c r="ED13" s="30">
        <v>1.7209729233593391E-2</v>
      </c>
      <c r="EE13" s="30">
        <v>0.11431837667905116</v>
      </c>
      <c r="EF13" s="30">
        <v>0</v>
      </c>
      <c r="EG13" s="30">
        <v>5.8296630549325839</v>
      </c>
      <c r="EH13" s="30">
        <v>0.87605916989803245</v>
      </c>
      <c r="EI13" s="30">
        <v>7.9575596816976124E-2</v>
      </c>
      <c r="EJ13" s="30">
        <v>0.36862655029857599</v>
      </c>
      <c r="EK13" s="30">
        <v>6.4780125457509632</v>
      </c>
      <c r="EL13" s="30">
        <v>0.66638623834931043</v>
      </c>
      <c r="EM13" s="30">
        <v>0</v>
      </c>
      <c r="EN13"/>
      <c r="EO13"/>
    </row>
    <row r="14" spans="1:145" s="15" customFormat="1" x14ac:dyDescent="0.25">
      <c r="A14" s="15">
        <v>10</v>
      </c>
      <c r="B14" s="20" t="s">
        <v>40</v>
      </c>
      <c r="C14" s="21">
        <v>78096</v>
      </c>
      <c r="D14" s="21">
        <v>10324</v>
      </c>
      <c r="E14" s="21">
        <v>53149</v>
      </c>
      <c r="F14" s="21">
        <v>14609</v>
      </c>
      <c r="G14" s="21">
        <v>44975</v>
      </c>
      <c r="H14" s="21">
        <v>33123</v>
      </c>
      <c r="I14" s="21">
        <v>6.6</v>
      </c>
      <c r="J14" s="21">
        <v>47967</v>
      </c>
      <c r="K14" s="21">
        <v>25099</v>
      </c>
      <c r="L14" s="22">
        <f t="shared" si="0"/>
        <v>65.648865409355921</v>
      </c>
      <c r="M14" s="22">
        <f t="shared" si="1"/>
        <v>34.351134590644079</v>
      </c>
      <c r="N14" s="21">
        <v>8983</v>
      </c>
      <c r="O14" s="21">
        <v>13885</v>
      </c>
      <c r="P14" s="21">
        <v>10826</v>
      </c>
      <c r="Q14" s="21">
        <v>7074</v>
      </c>
      <c r="R14" s="21">
        <v>10121</v>
      </c>
      <c r="S14" s="21">
        <v>6672</v>
      </c>
      <c r="T14" s="21">
        <v>10488</v>
      </c>
      <c r="U14" s="21">
        <v>8259</v>
      </c>
      <c r="V14" s="21">
        <v>1031</v>
      </c>
      <c r="W14" s="21">
        <v>757</v>
      </c>
      <c r="X14" s="21">
        <v>0</v>
      </c>
      <c r="Y14" s="21">
        <v>78096</v>
      </c>
      <c r="Z14" s="21">
        <v>351</v>
      </c>
      <c r="AA14" s="21">
        <v>136</v>
      </c>
      <c r="AB14" s="21">
        <v>10307</v>
      </c>
      <c r="AC14" s="21">
        <v>937</v>
      </c>
      <c r="AD14" s="21">
        <v>8278</v>
      </c>
      <c r="AE14" s="21">
        <v>4071</v>
      </c>
      <c r="AF14" s="21">
        <v>7362</v>
      </c>
      <c r="AG14" s="21">
        <v>3880</v>
      </c>
      <c r="AH14" s="21">
        <v>8182</v>
      </c>
      <c r="AI14" s="21">
        <v>580</v>
      </c>
      <c r="AJ14" s="21">
        <v>773</v>
      </c>
      <c r="AK14" s="21">
        <v>1001</v>
      </c>
      <c r="AL14" s="21">
        <v>1996</v>
      </c>
      <c r="AM14" s="21">
        <v>1990</v>
      </c>
      <c r="AN14" s="21">
        <v>3063</v>
      </c>
      <c r="AO14" s="21">
        <v>5999</v>
      </c>
      <c r="AP14" s="21">
        <v>10779</v>
      </c>
      <c r="AQ14" s="21">
        <v>580</v>
      </c>
      <c r="AR14" s="21">
        <v>2758</v>
      </c>
      <c r="AS14" s="21">
        <v>3584</v>
      </c>
      <c r="AT14" s="21">
        <v>1484</v>
      </c>
      <c r="AU14" s="21">
        <v>78096</v>
      </c>
      <c r="AV14" s="23">
        <v>1284</v>
      </c>
      <c r="AW14" s="23">
        <v>596</v>
      </c>
      <c r="AX14" s="23">
        <v>24</v>
      </c>
      <c r="AY14" s="23">
        <v>28</v>
      </c>
      <c r="AZ14" s="23">
        <v>290</v>
      </c>
      <c r="BA14" s="23">
        <v>52065</v>
      </c>
      <c r="BB14" s="23">
        <v>3555</v>
      </c>
      <c r="BC14" s="23">
        <v>520</v>
      </c>
      <c r="BD14" s="23">
        <v>177</v>
      </c>
      <c r="BE14" s="23">
        <v>215</v>
      </c>
      <c r="BF14" s="23">
        <v>364</v>
      </c>
      <c r="BG14" s="23">
        <v>610</v>
      </c>
      <c r="BH14" s="23">
        <v>10567</v>
      </c>
      <c r="BI14" s="23">
        <v>7434</v>
      </c>
      <c r="BJ14" s="19">
        <v>365</v>
      </c>
      <c r="BK14" s="19">
        <v>78096</v>
      </c>
      <c r="BL14" s="28" t="s">
        <v>149</v>
      </c>
      <c r="BM14" s="29">
        <v>0</v>
      </c>
      <c r="BN14" s="30">
        <v>7.7071290944123322E-2</v>
      </c>
      <c r="BO14" s="30">
        <v>0.21020127236876371</v>
      </c>
      <c r="BP14" s="30">
        <v>1.0078411318503366</v>
      </c>
      <c r="BQ14" s="30">
        <v>2.3851168707266657E-2</v>
      </c>
      <c r="BR14" s="30">
        <v>5.6413149392276526E-2</v>
      </c>
      <c r="BS14" s="30">
        <v>0.39838195636185342</v>
      </c>
      <c r="BT14" s="30">
        <v>0.10131712259371835</v>
      </c>
      <c r="BU14" s="30">
        <v>0.8209457709638992</v>
      </c>
      <c r="BV14" s="30">
        <v>29.940767447849602</v>
      </c>
      <c r="BW14" s="30">
        <v>0.15533980582524273</v>
      </c>
      <c r="BX14" s="30">
        <v>6.1783483215487059E-2</v>
      </c>
      <c r="BY14" s="30">
        <v>6.0526902615399322E-2</v>
      </c>
      <c r="BZ14" s="30">
        <v>0.11708887777628707</v>
      </c>
      <c r="CA14" s="30">
        <v>9.0354641969731198E-2</v>
      </c>
      <c r="CB14" s="30">
        <v>0</v>
      </c>
      <c r="CC14" s="30">
        <v>0</v>
      </c>
      <c r="CD14" s="30">
        <v>2.0774667586669899</v>
      </c>
      <c r="CE14" s="30">
        <v>2.2678308198208413E-2</v>
      </c>
      <c r="CF14" s="30">
        <v>0.1215887597946501</v>
      </c>
      <c r="CG14" s="30">
        <v>0</v>
      </c>
      <c r="CH14" s="30">
        <v>0.52671550013474122</v>
      </c>
      <c r="CI14" s="30">
        <v>3.7355248412401947E-2</v>
      </c>
      <c r="CJ14" s="30">
        <v>0.13395847287340923</v>
      </c>
      <c r="CK14" s="30">
        <v>0.12360461972266212</v>
      </c>
      <c r="CL14" s="30">
        <v>0.30181623931623935</v>
      </c>
      <c r="CM14" s="30">
        <v>0.40772111193565169</v>
      </c>
      <c r="CN14" s="30">
        <v>6.4582795143373811E-2</v>
      </c>
      <c r="CO14" s="30">
        <v>0.22688598979013047</v>
      </c>
      <c r="CP14" s="30">
        <v>0</v>
      </c>
      <c r="CQ14" s="30">
        <v>7.3890138835537504</v>
      </c>
      <c r="CR14" s="30">
        <v>4.1220115416323165E-2</v>
      </c>
      <c r="CS14" s="30">
        <v>5.8613064563581316</v>
      </c>
      <c r="CT14" s="30">
        <v>0</v>
      </c>
      <c r="CU14" s="30">
        <v>0.35746954889027971</v>
      </c>
      <c r="CV14" s="30">
        <v>0.30557035126573406</v>
      </c>
      <c r="CW14" s="30">
        <v>4.1832252666806111E-2</v>
      </c>
      <c r="CX14" s="30">
        <v>0</v>
      </c>
      <c r="CY14" s="30">
        <v>1.1633853234466889</v>
      </c>
      <c r="CZ14" s="30">
        <v>0.33773120383814154</v>
      </c>
      <c r="DA14" s="30">
        <v>0</v>
      </c>
      <c r="DB14" s="30">
        <v>14.324432608234543</v>
      </c>
      <c r="DC14" s="30">
        <v>0.19414124854394063</v>
      </c>
      <c r="DD14" s="30">
        <v>2.9185385634365391</v>
      </c>
      <c r="DE14" s="30">
        <v>10.233622478846256</v>
      </c>
      <c r="DF14" s="30">
        <v>1.3507429085997299E-2</v>
      </c>
      <c r="DG14" s="30">
        <v>0.30950626381724394</v>
      </c>
      <c r="DH14" s="30">
        <v>0</v>
      </c>
      <c r="DI14" s="30">
        <v>0.4781527654617217</v>
      </c>
      <c r="DJ14" s="30">
        <v>8.2824370624162071</v>
      </c>
      <c r="DK14" s="30">
        <v>2.2348094747682801</v>
      </c>
      <c r="DL14" s="30">
        <v>3.3291699784262518</v>
      </c>
      <c r="DM14" s="30">
        <v>4.3104191451576755E-2</v>
      </c>
      <c r="DN14" s="30">
        <v>0.15706806282722513</v>
      </c>
      <c r="DO14" s="30">
        <v>0.16646489104116224</v>
      </c>
      <c r="DP14" s="30">
        <v>0.19015423621381788</v>
      </c>
      <c r="DQ14" s="30">
        <v>0.47523427041499333</v>
      </c>
      <c r="DR14" s="30">
        <v>0</v>
      </c>
      <c r="DS14" s="30">
        <v>2.5220845747739271</v>
      </c>
      <c r="DT14" s="30">
        <v>0</v>
      </c>
      <c r="DU14" s="30">
        <v>0</v>
      </c>
      <c r="DV14" s="30">
        <v>0</v>
      </c>
      <c r="DW14" s="30">
        <v>0</v>
      </c>
      <c r="DX14" s="30">
        <v>0.98499999999999999</v>
      </c>
      <c r="DY14" s="30">
        <v>7.4478649453823237E-2</v>
      </c>
      <c r="DZ14" s="30">
        <v>8.5331512927724215E-2</v>
      </c>
      <c r="EA14" s="30">
        <v>3.1678986272439286E-2</v>
      </c>
      <c r="EB14" s="30">
        <v>0</v>
      </c>
      <c r="EC14" s="30">
        <v>2.2641509433962263E-2</v>
      </c>
      <c r="ED14" s="30">
        <v>4.0156034878384581E-2</v>
      </c>
      <c r="EE14" s="30">
        <v>2.2863675335810234E-2</v>
      </c>
      <c r="EF14" s="30">
        <v>0</v>
      </c>
      <c r="EG14" s="30">
        <v>0.34180874922316196</v>
      </c>
      <c r="EH14" s="30">
        <v>2.8838144477954906</v>
      </c>
      <c r="EI14" s="30">
        <v>1.9893899204244031E-2</v>
      </c>
      <c r="EJ14" s="30">
        <v>6.5388148828663297</v>
      </c>
      <c r="EK14" s="30">
        <v>1.9995465391217975</v>
      </c>
      <c r="EL14" s="30">
        <v>0.11955101950452743</v>
      </c>
      <c r="EM14" s="30">
        <v>0.15606710885680844</v>
      </c>
      <c r="EN14"/>
      <c r="EO14"/>
    </row>
    <row r="15" spans="1:145" s="15" customFormat="1" x14ac:dyDescent="0.25">
      <c r="A15" s="15">
        <v>11</v>
      </c>
      <c r="B15" s="20" t="s">
        <v>78</v>
      </c>
      <c r="C15" s="21">
        <v>2590</v>
      </c>
      <c r="D15" s="21">
        <v>315</v>
      </c>
      <c r="E15" s="21">
        <v>1312</v>
      </c>
      <c r="F15" s="21">
        <v>963</v>
      </c>
      <c r="G15" s="21">
        <v>1432</v>
      </c>
      <c r="H15" s="21">
        <v>1153</v>
      </c>
      <c r="I15" s="21">
        <v>2.4</v>
      </c>
      <c r="J15" s="21">
        <v>1548</v>
      </c>
      <c r="K15" s="21">
        <v>883</v>
      </c>
      <c r="L15" s="22">
        <f t="shared" si="0"/>
        <v>63.677498971616622</v>
      </c>
      <c r="M15" s="22">
        <f t="shared" si="1"/>
        <v>36.322501028383378</v>
      </c>
      <c r="N15" s="21">
        <v>785</v>
      </c>
      <c r="O15" s="21">
        <v>367</v>
      </c>
      <c r="P15" s="21">
        <v>249</v>
      </c>
      <c r="Q15" s="21">
        <v>206</v>
      </c>
      <c r="R15" s="21">
        <v>212</v>
      </c>
      <c r="S15" s="21">
        <v>157</v>
      </c>
      <c r="T15" s="21">
        <v>184</v>
      </c>
      <c r="U15" s="21">
        <v>373</v>
      </c>
      <c r="V15" s="21">
        <v>19</v>
      </c>
      <c r="W15" s="21">
        <v>35</v>
      </c>
      <c r="X15" s="21">
        <v>0</v>
      </c>
      <c r="Y15" s="21">
        <v>2590</v>
      </c>
      <c r="Z15" s="21">
        <v>817</v>
      </c>
      <c r="AA15" s="21">
        <v>10</v>
      </c>
      <c r="AB15" s="21">
        <v>107</v>
      </c>
      <c r="AC15" s="21">
        <v>14</v>
      </c>
      <c r="AD15" s="21">
        <v>123</v>
      </c>
      <c r="AE15" s="21">
        <v>74</v>
      </c>
      <c r="AF15" s="21">
        <v>197</v>
      </c>
      <c r="AG15" s="21">
        <v>135</v>
      </c>
      <c r="AH15" s="21">
        <v>117</v>
      </c>
      <c r="AI15" s="21">
        <v>8</v>
      </c>
      <c r="AJ15" s="21">
        <v>21</v>
      </c>
      <c r="AK15" s="21">
        <v>5</v>
      </c>
      <c r="AL15" s="21">
        <v>49</v>
      </c>
      <c r="AM15" s="21">
        <v>19</v>
      </c>
      <c r="AN15" s="21">
        <v>136</v>
      </c>
      <c r="AO15" s="21">
        <v>247</v>
      </c>
      <c r="AP15" s="21">
        <v>310</v>
      </c>
      <c r="AQ15" s="21">
        <v>32</v>
      </c>
      <c r="AR15" s="21">
        <v>77</v>
      </c>
      <c r="AS15" s="21">
        <v>55</v>
      </c>
      <c r="AT15" s="21">
        <v>39</v>
      </c>
      <c r="AU15" s="21">
        <v>2590</v>
      </c>
      <c r="AV15" s="23">
        <v>0</v>
      </c>
      <c r="AW15" s="23">
        <v>0</v>
      </c>
      <c r="AX15" s="23">
        <v>6</v>
      </c>
      <c r="AY15" s="23">
        <v>0</v>
      </c>
      <c r="AZ15" s="23">
        <v>0</v>
      </c>
      <c r="BA15" s="23">
        <v>1544</v>
      </c>
      <c r="BB15" s="23">
        <v>69</v>
      </c>
      <c r="BC15" s="23">
        <v>17</v>
      </c>
      <c r="BD15" s="23">
        <v>6</v>
      </c>
      <c r="BE15" s="23">
        <v>12</v>
      </c>
      <c r="BF15" s="23">
        <v>31</v>
      </c>
      <c r="BG15" s="23">
        <v>281</v>
      </c>
      <c r="BH15" s="23">
        <v>394</v>
      </c>
      <c r="BI15" s="23">
        <v>186</v>
      </c>
      <c r="BJ15" s="19">
        <v>36</v>
      </c>
      <c r="BK15" s="19">
        <v>2590</v>
      </c>
      <c r="BL15" s="28" t="s">
        <v>150</v>
      </c>
      <c r="BM15" s="29">
        <v>0</v>
      </c>
      <c r="BN15" s="30">
        <v>7.7071290944123322E-2</v>
      </c>
      <c r="BO15" s="30">
        <v>1.3021317757357044E-2</v>
      </c>
      <c r="BP15" s="30">
        <v>0</v>
      </c>
      <c r="BQ15" s="30">
        <v>0</v>
      </c>
      <c r="BR15" s="30">
        <v>0</v>
      </c>
      <c r="BS15" s="30">
        <v>0</v>
      </c>
      <c r="BT15" s="30">
        <v>0</v>
      </c>
      <c r="BU15" s="30">
        <v>0</v>
      </c>
      <c r="BV15" s="30">
        <v>0</v>
      </c>
      <c r="BW15" s="30">
        <v>86.912621359223294</v>
      </c>
      <c r="BX15" s="30">
        <v>0</v>
      </c>
      <c r="BY15" s="30">
        <v>0</v>
      </c>
      <c r="BZ15" s="30">
        <v>0</v>
      </c>
      <c r="CA15" s="30">
        <v>0</v>
      </c>
      <c r="CB15" s="30">
        <v>0</v>
      </c>
      <c r="CC15" s="30">
        <v>0</v>
      </c>
      <c r="CD15" s="30">
        <v>0</v>
      </c>
      <c r="CE15" s="30">
        <v>0</v>
      </c>
      <c r="CF15" s="30">
        <v>0</v>
      </c>
      <c r="CG15" s="30">
        <v>0.10755579456843238</v>
      </c>
      <c r="CH15" s="30">
        <v>0</v>
      </c>
      <c r="CI15" s="30">
        <v>0</v>
      </c>
      <c r="CJ15" s="30">
        <v>0</v>
      </c>
      <c r="CK15" s="30">
        <v>4.6351732395998303E-2</v>
      </c>
      <c r="CL15" s="30">
        <v>0</v>
      </c>
      <c r="CM15" s="30">
        <v>4.2648651876114191E-3</v>
      </c>
      <c r="CN15" s="30">
        <v>0</v>
      </c>
      <c r="CO15" s="30">
        <v>0</v>
      </c>
      <c r="CP15" s="30">
        <v>0</v>
      </c>
      <c r="CQ15" s="30">
        <v>0</v>
      </c>
      <c r="CR15" s="30">
        <v>0.2370156636438582</v>
      </c>
      <c r="CS15" s="30">
        <v>0</v>
      </c>
      <c r="CT15" s="30">
        <v>0</v>
      </c>
      <c r="CU15" s="30">
        <v>0</v>
      </c>
      <c r="CV15" s="30">
        <v>0</v>
      </c>
      <c r="CW15" s="30">
        <v>0</v>
      </c>
      <c r="CX15" s="30">
        <v>0.85597320431708235</v>
      </c>
      <c r="CY15" s="30">
        <v>0</v>
      </c>
      <c r="CZ15" s="30">
        <v>0</v>
      </c>
      <c r="DA15" s="30">
        <v>0</v>
      </c>
      <c r="DB15" s="30">
        <v>0</v>
      </c>
      <c r="DC15" s="30">
        <v>0</v>
      </c>
      <c r="DD15" s="30">
        <v>6.0764908670342269E-4</v>
      </c>
      <c r="DE15" s="30">
        <v>0</v>
      </c>
      <c r="DF15" s="30">
        <v>1.8009905447996397E-2</v>
      </c>
      <c r="DG15" s="30">
        <v>0</v>
      </c>
      <c r="DH15" s="30">
        <v>0</v>
      </c>
      <c r="DI15" s="30">
        <v>0</v>
      </c>
      <c r="DJ15" s="30">
        <v>0</v>
      </c>
      <c r="DK15" s="30">
        <v>0</v>
      </c>
      <c r="DL15" s="30">
        <v>0</v>
      </c>
      <c r="DM15" s="30">
        <v>0</v>
      </c>
      <c r="DN15" s="30">
        <v>0</v>
      </c>
      <c r="DO15" s="30">
        <v>0</v>
      </c>
      <c r="DP15" s="30">
        <v>0</v>
      </c>
      <c r="DQ15" s="30">
        <v>0</v>
      </c>
      <c r="DR15" s="30">
        <v>0.92867022327603244</v>
      </c>
      <c r="DS15" s="30">
        <v>0</v>
      </c>
      <c r="DT15" s="30">
        <v>0</v>
      </c>
      <c r="DU15" s="30">
        <v>0</v>
      </c>
      <c r="DV15" s="30">
        <v>0</v>
      </c>
      <c r="DW15" s="30">
        <v>0</v>
      </c>
      <c r="DX15" s="30">
        <v>0</v>
      </c>
      <c r="DY15" s="30">
        <v>0</v>
      </c>
      <c r="DZ15" s="30">
        <v>0</v>
      </c>
      <c r="EA15" s="30">
        <v>0.60190073917634634</v>
      </c>
      <c r="EB15" s="30">
        <v>0</v>
      </c>
      <c r="EC15" s="30">
        <v>0</v>
      </c>
      <c r="ED15" s="30">
        <v>0</v>
      </c>
      <c r="EE15" s="30">
        <v>0</v>
      </c>
      <c r="EF15" s="30">
        <v>0</v>
      </c>
      <c r="EG15" s="30">
        <v>0</v>
      </c>
      <c r="EH15" s="30">
        <v>0</v>
      </c>
      <c r="EI15" s="30">
        <v>0</v>
      </c>
      <c r="EJ15" s="30">
        <v>0</v>
      </c>
      <c r="EK15" s="30">
        <v>0</v>
      </c>
      <c r="EL15" s="30">
        <v>0</v>
      </c>
      <c r="EM15" s="30">
        <v>2.7701911822083494</v>
      </c>
      <c r="EN15"/>
      <c r="EO15"/>
    </row>
    <row r="16" spans="1:145" s="15" customFormat="1" x14ac:dyDescent="0.25">
      <c r="A16" s="15">
        <v>12</v>
      </c>
      <c r="B16" s="20" t="s">
        <v>79</v>
      </c>
      <c r="C16" s="21">
        <v>16371</v>
      </c>
      <c r="D16" s="21">
        <v>2423</v>
      </c>
      <c r="E16" s="21">
        <v>9271</v>
      </c>
      <c r="F16" s="21">
        <v>4685</v>
      </c>
      <c r="G16" s="21">
        <v>8098</v>
      </c>
      <c r="H16" s="21">
        <v>8268</v>
      </c>
      <c r="I16" s="21">
        <v>2</v>
      </c>
      <c r="J16" s="21">
        <v>9220</v>
      </c>
      <c r="K16" s="21">
        <v>5814</v>
      </c>
      <c r="L16" s="22">
        <f t="shared" si="0"/>
        <v>61.327657310097116</v>
      </c>
      <c r="M16" s="22">
        <f t="shared" si="1"/>
        <v>38.672342689902891</v>
      </c>
      <c r="N16" s="21">
        <v>2813</v>
      </c>
      <c r="O16" s="21">
        <v>2566</v>
      </c>
      <c r="P16" s="21">
        <v>2182</v>
      </c>
      <c r="Q16" s="21">
        <v>1985</v>
      </c>
      <c r="R16" s="21">
        <v>1552</v>
      </c>
      <c r="S16" s="21">
        <v>1582</v>
      </c>
      <c r="T16" s="21">
        <v>1083</v>
      </c>
      <c r="U16" s="21">
        <v>2304</v>
      </c>
      <c r="V16" s="21">
        <v>130</v>
      </c>
      <c r="W16" s="21">
        <v>171</v>
      </c>
      <c r="X16" s="21">
        <v>0</v>
      </c>
      <c r="Y16" s="21">
        <v>16371</v>
      </c>
      <c r="Z16" s="21">
        <v>2076</v>
      </c>
      <c r="AA16" s="21">
        <v>23</v>
      </c>
      <c r="AB16" s="21">
        <v>1755</v>
      </c>
      <c r="AC16" s="21">
        <v>150</v>
      </c>
      <c r="AD16" s="21">
        <v>1273</v>
      </c>
      <c r="AE16" s="21">
        <v>331</v>
      </c>
      <c r="AF16" s="21">
        <v>1732</v>
      </c>
      <c r="AG16" s="21">
        <v>1079</v>
      </c>
      <c r="AH16" s="21">
        <v>555</v>
      </c>
      <c r="AI16" s="21">
        <v>53</v>
      </c>
      <c r="AJ16" s="21">
        <v>224</v>
      </c>
      <c r="AK16" s="21">
        <v>157</v>
      </c>
      <c r="AL16" s="21">
        <v>551</v>
      </c>
      <c r="AM16" s="21">
        <v>324</v>
      </c>
      <c r="AN16" s="21">
        <v>532</v>
      </c>
      <c r="AO16" s="21">
        <v>1210</v>
      </c>
      <c r="AP16" s="21">
        <v>2809</v>
      </c>
      <c r="AQ16" s="21">
        <v>143</v>
      </c>
      <c r="AR16" s="21">
        <v>729</v>
      </c>
      <c r="AS16" s="21">
        <v>377</v>
      </c>
      <c r="AT16" s="21">
        <v>291</v>
      </c>
      <c r="AU16" s="21">
        <v>16371</v>
      </c>
      <c r="AV16" s="23">
        <v>0</v>
      </c>
      <c r="AW16" s="23">
        <v>23</v>
      </c>
      <c r="AX16" s="23">
        <v>0</v>
      </c>
      <c r="AY16" s="23">
        <v>7</v>
      </c>
      <c r="AZ16" s="23">
        <v>17</v>
      </c>
      <c r="BA16" s="23">
        <v>10839</v>
      </c>
      <c r="BB16" s="23">
        <v>750</v>
      </c>
      <c r="BC16" s="23">
        <v>100</v>
      </c>
      <c r="BD16" s="23">
        <v>100</v>
      </c>
      <c r="BE16" s="23">
        <v>146</v>
      </c>
      <c r="BF16" s="23">
        <v>66</v>
      </c>
      <c r="BG16" s="23">
        <v>754</v>
      </c>
      <c r="BH16" s="23">
        <v>1716</v>
      </c>
      <c r="BI16" s="23">
        <v>1686</v>
      </c>
      <c r="BJ16" s="19">
        <v>156</v>
      </c>
      <c r="BK16" s="19">
        <v>16371</v>
      </c>
      <c r="BL16" s="28" t="s">
        <v>151</v>
      </c>
      <c r="BM16" s="29">
        <v>7.7669902912621366E-2</v>
      </c>
      <c r="BN16" s="30">
        <v>0</v>
      </c>
      <c r="BO16" s="30">
        <v>1.3021317757357044E-2</v>
      </c>
      <c r="BP16" s="30">
        <v>1.2784454103809769E-2</v>
      </c>
      <c r="BQ16" s="30">
        <v>0</v>
      </c>
      <c r="BR16" s="30">
        <v>0</v>
      </c>
      <c r="BS16" s="30">
        <v>9.1934297621966161E-3</v>
      </c>
      <c r="BT16" s="30">
        <v>0.1519756838905775</v>
      </c>
      <c r="BU16" s="30">
        <v>9.0640700264152906E-3</v>
      </c>
      <c r="BV16" s="30">
        <v>2.0602626834921454E-2</v>
      </c>
      <c r="BW16" s="30">
        <v>0.11650485436893204</v>
      </c>
      <c r="BX16" s="30">
        <v>87.650168188370984</v>
      </c>
      <c r="BY16" s="30">
        <v>0</v>
      </c>
      <c r="BZ16" s="30">
        <v>4.8787032406786279E-3</v>
      </c>
      <c r="CA16" s="30">
        <v>6.7765981477298398E-2</v>
      </c>
      <c r="CB16" s="30">
        <v>0</v>
      </c>
      <c r="CC16" s="30">
        <v>5.4674685620557675E-2</v>
      </c>
      <c r="CD16" s="30">
        <v>7.4594856684631599E-3</v>
      </c>
      <c r="CE16" s="30">
        <v>0</v>
      </c>
      <c r="CF16" s="30">
        <v>1.1579881885204771E-2</v>
      </c>
      <c r="CG16" s="30">
        <v>3.3342296316214033</v>
      </c>
      <c r="CH16" s="30">
        <v>7.3495186065312725E-3</v>
      </c>
      <c r="CI16" s="30">
        <v>0</v>
      </c>
      <c r="CJ16" s="30">
        <v>0</v>
      </c>
      <c r="CK16" s="30">
        <v>0.76866622890030523</v>
      </c>
      <c r="CL16" s="30">
        <v>1.5135327635327635E-2</v>
      </c>
      <c r="CM16" s="30">
        <v>1.108864948778969E-2</v>
      </c>
      <c r="CN16" s="30">
        <v>4.4788168431929734</v>
      </c>
      <c r="CO16" s="30">
        <v>0</v>
      </c>
      <c r="CP16" s="30">
        <v>0</v>
      </c>
      <c r="CQ16" s="30">
        <v>3.0181638588596831E-2</v>
      </c>
      <c r="CR16" s="30">
        <v>0</v>
      </c>
      <c r="CS16" s="30">
        <v>2.752232630090444E-2</v>
      </c>
      <c r="CT16" s="30">
        <v>0</v>
      </c>
      <c r="CU16" s="30">
        <v>4.8144046988589867E-3</v>
      </c>
      <c r="CV16" s="30">
        <v>1.121359087213703E-2</v>
      </c>
      <c r="CW16" s="30">
        <v>1.1952072190516031E-2</v>
      </c>
      <c r="CX16" s="30">
        <v>1.1909192407889841</v>
      </c>
      <c r="CY16" s="30">
        <v>9.5883405778573252E-2</v>
      </c>
      <c r="CZ16" s="30">
        <v>0</v>
      </c>
      <c r="DA16" s="30">
        <v>0.1559656875487393</v>
      </c>
      <c r="DB16" s="30">
        <v>1.4140604746529659E-2</v>
      </c>
      <c r="DC16" s="30">
        <v>6.4713749514646885E-3</v>
      </c>
      <c r="DD16" s="30">
        <v>1.6609075036560221E-2</v>
      </c>
      <c r="DE16" s="30">
        <v>7.9825448352934918E-3</v>
      </c>
      <c r="DF16" s="30">
        <v>0</v>
      </c>
      <c r="DG16" s="30">
        <v>0.16949152542372881</v>
      </c>
      <c r="DH16" s="30">
        <v>1.3282732447817838</v>
      </c>
      <c r="DI16" s="30">
        <v>1.1301792638186148E-2</v>
      </c>
      <c r="DJ16" s="30">
        <v>9.9309796911465319E-3</v>
      </c>
      <c r="DK16" s="30">
        <v>3.089598352214212E-2</v>
      </c>
      <c r="DL16" s="30">
        <v>2.2709208584080844E-2</v>
      </c>
      <c r="DM16" s="30">
        <v>1.7241676580630701E-2</v>
      </c>
      <c r="DN16" s="30">
        <v>9.1623036649214659E-2</v>
      </c>
      <c r="DO16" s="30">
        <v>4.5399515738498791E-2</v>
      </c>
      <c r="DP16" s="30">
        <v>0.19015423621381788</v>
      </c>
      <c r="DQ16" s="30">
        <v>0</v>
      </c>
      <c r="DR16" s="30">
        <v>0.13831258644536654</v>
      </c>
      <c r="DS16" s="30">
        <v>2.4828811876012755E-2</v>
      </c>
      <c r="DT16" s="30">
        <v>0</v>
      </c>
      <c r="DU16" s="30">
        <v>0</v>
      </c>
      <c r="DV16" s="30">
        <v>0</v>
      </c>
      <c r="DW16" s="30">
        <v>0</v>
      </c>
      <c r="DX16" s="30">
        <v>1.1666666666666667E-2</v>
      </c>
      <c r="DY16" s="30">
        <v>0.81926514399205552</v>
      </c>
      <c r="DZ16" s="30">
        <v>2.5599453878317264E-2</v>
      </c>
      <c r="EA16" s="30">
        <v>8.4477296726504753E-2</v>
      </c>
      <c r="EB16" s="30">
        <v>0</v>
      </c>
      <c r="EC16" s="30">
        <v>7.5471698113207544E-2</v>
      </c>
      <c r="ED16" s="30">
        <v>0</v>
      </c>
      <c r="EE16" s="30">
        <v>2.2863675335810234E-2</v>
      </c>
      <c r="EF16" s="30">
        <v>0</v>
      </c>
      <c r="EG16" s="30">
        <v>1.6212272690426653E-2</v>
      </c>
      <c r="EH16" s="30">
        <v>3.0159414045669967E-2</v>
      </c>
      <c r="EI16" s="30">
        <v>2.652519893899204E-2</v>
      </c>
      <c r="EJ16" s="30">
        <v>2.5264124942581536E-2</v>
      </c>
      <c r="EK16" s="30">
        <v>7.5576813033761247E-3</v>
      </c>
      <c r="EL16" s="30">
        <v>1.5497354380216519E-2</v>
      </c>
      <c r="EM16" s="30">
        <v>0</v>
      </c>
      <c r="EN16"/>
      <c r="EO16"/>
    </row>
    <row r="17" spans="1:145" s="15" customFormat="1" x14ac:dyDescent="0.25">
      <c r="A17" s="15">
        <v>13</v>
      </c>
      <c r="B17" s="20" t="s">
        <v>80</v>
      </c>
      <c r="C17" s="21">
        <v>31486</v>
      </c>
      <c r="D17" s="21">
        <v>5834</v>
      </c>
      <c r="E17" s="21">
        <v>19865</v>
      </c>
      <c r="F17" s="21">
        <v>5797</v>
      </c>
      <c r="G17" s="21">
        <v>15729</v>
      </c>
      <c r="H17" s="21">
        <v>15752</v>
      </c>
      <c r="I17" s="21">
        <v>4.0999999999999996</v>
      </c>
      <c r="J17" s="21">
        <v>17075</v>
      </c>
      <c r="K17" s="21">
        <v>12223</v>
      </c>
      <c r="L17" s="22">
        <f t="shared" si="0"/>
        <v>58.280428698204659</v>
      </c>
      <c r="M17" s="22">
        <f t="shared" si="1"/>
        <v>41.719571301795341</v>
      </c>
      <c r="N17" s="21">
        <v>3837</v>
      </c>
      <c r="O17" s="21">
        <v>4889</v>
      </c>
      <c r="P17" s="21">
        <v>5279</v>
      </c>
      <c r="Q17" s="21">
        <v>4004</v>
      </c>
      <c r="R17" s="21">
        <v>3382</v>
      </c>
      <c r="S17" s="21">
        <v>3322</v>
      </c>
      <c r="T17" s="21">
        <v>2137</v>
      </c>
      <c r="U17" s="21">
        <v>4034</v>
      </c>
      <c r="V17" s="21">
        <v>308</v>
      </c>
      <c r="W17" s="21">
        <v>296</v>
      </c>
      <c r="X17" s="21">
        <v>0</v>
      </c>
      <c r="Y17" s="21">
        <v>31486</v>
      </c>
      <c r="Z17" s="21">
        <v>1334</v>
      </c>
      <c r="AA17" s="21">
        <v>185</v>
      </c>
      <c r="AB17" s="21">
        <v>2467</v>
      </c>
      <c r="AC17" s="21">
        <v>212</v>
      </c>
      <c r="AD17" s="21">
        <v>4510</v>
      </c>
      <c r="AE17" s="21">
        <v>589</v>
      </c>
      <c r="AF17" s="21">
        <v>3515</v>
      </c>
      <c r="AG17" s="21">
        <v>2438</v>
      </c>
      <c r="AH17" s="21">
        <v>1369</v>
      </c>
      <c r="AI17" s="21">
        <v>213</v>
      </c>
      <c r="AJ17" s="21">
        <v>409</v>
      </c>
      <c r="AK17" s="21">
        <v>398</v>
      </c>
      <c r="AL17" s="21">
        <v>1372</v>
      </c>
      <c r="AM17" s="21">
        <v>775</v>
      </c>
      <c r="AN17" s="21">
        <v>1048</v>
      </c>
      <c r="AO17" s="21">
        <v>3775</v>
      </c>
      <c r="AP17" s="21">
        <v>3326</v>
      </c>
      <c r="AQ17" s="21">
        <v>637</v>
      </c>
      <c r="AR17" s="21">
        <v>1379</v>
      </c>
      <c r="AS17" s="21">
        <v>1015</v>
      </c>
      <c r="AT17" s="21">
        <v>516</v>
      </c>
      <c r="AU17" s="21">
        <v>31486</v>
      </c>
      <c r="AV17" s="23">
        <v>269</v>
      </c>
      <c r="AW17" s="23">
        <v>101</v>
      </c>
      <c r="AX17" s="23">
        <v>16</v>
      </c>
      <c r="AY17" s="23">
        <v>3</v>
      </c>
      <c r="AZ17" s="23">
        <v>76</v>
      </c>
      <c r="BA17" s="23">
        <v>18951</v>
      </c>
      <c r="BB17" s="23">
        <v>1779</v>
      </c>
      <c r="BC17" s="23">
        <v>299</v>
      </c>
      <c r="BD17" s="23">
        <v>44</v>
      </c>
      <c r="BE17" s="23">
        <v>66</v>
      </c>
      <c r="BF17" s="23">
        <v>133</v>
      </c>
      <c r="BG17" s="23">
        <v>589</v>
      </c>
      <c r="BH17" s="23">
        <v>5352</v>
      </c>
      <c r="BI17" s="23">
        <v>3650</v>
      </c>
      <c r="BJ17" s="19">
        <v>172</v>
      </c>
      <c r="BK17" s="19">
        <v>31486</v>
      </c>
      <c r="BL17" s="28" t="s">
        <v>152</v>
      </c>
      <c r="BM17" s="29">
        <v>0</v>
      </c>
      <c r="BN17" s="30">
        <v>0</v>
      </c>
      <c r="BO17" s="30">
        <v>2.4182447263663084E-2</v>
      </c>
      <c r="BP17" s="30">
        <v>0.22798943151794085</v>
      </c>
      <c r="BQ17" s="30">
        <v>1.5741771346795992</v>
      </c>
      <c r="BR17" s="30">
        <v>6.7439355864403305</v>
      </c>
      <c r="BS17" s="30">
        <v>0.6098308408923756</v>
      </c>
      <c r="BT17" s="30">
        <v>0</v>
      </c>
      <c r="BU17" s="30">
        <v>0.70440772776713101</v>
      </c>
      <c r="BV17" s="30">
        <v>0.13134174607262428</v>
      </c>
      <c r="BW17" s="30">
        <v>0</v>
      </c>
      <c r="BX17" s="30">
        <v>0</v>
      </c>
      <c r="BY17" s="30">
        <v>60.017202382848588</v>
      </c>
      <c r="BZ17" s="30">
        <v>10.272109673248849</v>
      </c>
      <c r="CA17" s="30">
        <v>0</v>
      </c>
      <c r="CB17" s="30">
        <v>3.8218994840435692E-2</v>
      </c>
      <c r="CC17" s="30">
        <v>0</v>
      </c>
      <c r="CD17" s="30">
        <v>0.13986535628368424</v>
      </c>
      <c r="CE17" s="30">
        <v>4.5356616396416825E-2</v>
      </c>
      <c r="CF17" s="30">
        <v>2.3256262786119581</v>
      </c>
      <c r="CG17" s="30">
        <v>0</v>
      </c>
      <c r="CH17" s="30">
        <v>0.86969303510620066</v>
      </c>
      <c r="CI17" s="30">
        <v>0</v>
      </c>
      <c r="CJ17" s="30">
        <v>0</v>
      </c>
      <c r="CK17" s="30">
        <v>2.3175866197999152E-2</v>
      </c>
      <c r="CL17" s="30">
        <v>5.9740028490028489</v>
      </c>
      <c r="CM17" s="30">
        <v>3.4118921500891353E-2</v>
      </c>
      <c r="CN17" s="30">
        <v>2.2603978300180832E-2</v>
      </c>
      <c r="CO17" s="30">
        <v>5.6721497447532618E-2</v>
      </c>
      <c r="CP17" s="30">
        <v>0</v>
      </c>
      <c r="CQ17" s="30">
        <v>0.26614717664489929</v>
      </c>
      <c r="CR17" s="30">
        <v>0</v>
      </c>
      <c r="CS17" s="30">
        <v>0.15089827178771745</v>
      </c>
      <c r="CT17" s="30">
        <v>0</v>
      </c>
      <c r="CU17" s="30">
        <v>1.9522411053873188</v>
      </c>
      <c r="CV17" s="30">
        <v>3.3794959490902978</v>
      </c>
      <c r="CW17" s="30">
        <v>1.0368422625272657</v>
      </c>
      <c r="CX17" s="30">
        <v>0</v>
      </c>
      <c r="CY17" s="30">
        <v>1.917668115571465E-2</v>
      </c>
      <c r="CZ17" s="30">
        <v>0.39454579887633356</v>
      </c>
      <c r="DA17" s="30">
        <v>7.7982843774369648E-2</v>
      </c>
      <c r="DB17" s="30">
        <v>0.17675755933162077</v>
      </c>
      <c r="DC17" s="30">
        <v>1.4711592389663057</v>
      </c>
      <c r="DD17" s="30">
        <v>0.63296779864939856</v>
      </c>
      <c r="DE17" s="30">
        <v>9.8451386301953062E-2</v>
      </c>
      <c r="DF17" s="30">
        <v>4.5024763619990991E-2</v>
      </c>
      <c r="DG17" s="30">
        <v>6.6322770817980839E-2</v>
      </c>
      <c r="DH17" s="30">
        <v>3.9948067512234099E-2</v>
      </c>
      <c r="DI17" s="30">
        <v>2.8463130074939578</v>
      </c>
      <c r="DJ17" s="30">
        <v>0.10675803167982521</v>
      </c>
      <c r="DK17" s="30">
        <v>6.1791967044284239E-2</v>
      </c>
      <c r="DL17" s="30">
        <v>0.10446235948677188</v>
      </c>
      <c r="DM17" s="30">
        <v>0.97760306212176062</v>
      </c>
      <c r="DN17" s="30">
        <v>0</v>
      </c>
      <c r="DO17" s="30">
        <v>6.0532687651331719E-2</v>
      </c>
      <c r="DP17" s="30">
        <v>0</v>
      </c>
      <c r="DQ17" s="30">
        <v>8.0321285140562249E-2</v>
      </c>
      <c r="DR17" s="30">
        <v>0.11855364552459988</v>
      </c>
      <c r="DS17" s="30">
        <v>0.55799487742407616</v>
      </c>
      <c r="DT17" s="30">
        <v>0</v>
      </c>
      <c r="DU17" s="30">
        <v>0</v>
      </c>
      <c r="DV17" s="30">
        <v>1.420576840292725</v>
      </c>
      <c r="DW17" s="30">
        <v>3.9308176100628936E-2</v>
      </c>
      <c r="DX17" s="30">
        <v>0.91666666666666663</v>
      </c>
      <c r="DY17" s="30">
        <v>0</v>
      </c>
      <c r="DZ17" s="30">
        <v>2.5599453878317264E-2</v>
      </c>
      <c r="EA17" s="30">
        <v>4.2238648363252376E-2</v>
      </c>
      <c r="EB17" s="30">
        <v>0</v>
      </c>
      <c r="EC17" s="30">
        <v>2.2641509433962263E-2</v>
      </c>
      <c r="ED17" s="30">
        <v>0</v>
      </c>
      <c r="EE17" s="30">
        <v>0.16004572735067163</v>
      </c>
      <c r="EF17" s="30">
        <v>0</v>
      </c>
      <c r="EG17" s="30">
        <v>1.1483693155718879</v>
      </c>
      <c r="EH17" s="30">
        <v>0.1220738187562832</v>
      </c>
      <c r="EI17" s="30">
        <v>4.6419098143236075E-2</v>
      </c>
      <c r="EJ17" s="30">
        <v>0.11598530087276067</v>
      </c>
      <c r="EK17" s="30">
        <v>0.56142775396508349</v>
      </c>
      <c r="EL17" s="30">
        <v>2.4707210697602338</v>
      </c>
      <c r="EM17" s="30">
        <v>0</v>
      </c>
      <c r="EN17"/>
      <c r="EO17"/>
    </row>
    <row r="18" spans="1:145" s="15" customFormat="1" x14ac:dyDescent="0.25">
      <c r="A18" s="15">
        <v>14</v>
      </c>
      <c r="B18" s="20" t="s">
        <v>41</v>
      </c>
      <c r="C18" s="21">
        <v>82257</v>
      </c>
      <c r="D18" s="21">
        <v>15216</v>
      </c>
      <c r="E18" s="21">
        <v>53393</v>
      </c>
      <c r="F18" s="21">
        <v>13648</v>
      </c>
      <c r="G18" s="21">
        <v>38718</v>
      </c>
      <c r="H18" s="21">
        <v>43535</v>
      </c>
      <c r="I18" s="21">
        <v>5.6</v>
      </c>
      <c r="J18" s="21">
        <v>42830</v>
      </c>
      <c r="K18" s="21">
        <v>33909</v>
      </c>
      <c r="L18" s="22">
        <f t="shared" si="0"/>
        <v>55.812559454775283</v>
      </c>
      <c r="M18" s="22">
        <f t="shared" si="1"/>
        <v>44.187440545224717</v>
      </c>
      <c r="N18" s="21">
        <v>8669</v>
      </c>
      <c r="O18" s="21">
        <v>16200</v>
      </c>
      <c r="P18" s="21">
        <v>11128</v>
      </c>
      <c r="Q18" s="21">
        <v>11343</v>
      </c>
      <c r="R18" s="21">
        <v>9041</v>
      </c>
      <c r="S18" s="21">
        <v>10208</v>
      </c>
      <c r="T18" s="21">
        <v>5293</v>
      </c>
      <c r="U18" s="21">
        <v>8803</v>
      </c>
      <c r="V18" s="21">
        <v>888</v>
      </c>
      <c r="W18" s="21">
        <v>692</v>
      </c>
      <c r="X18" s="21">
        <v>0</v>
      </c>
      <c r="Y18" s="21">
        <v>82257</v>
      </c>
      <c r="Z18" s="21">
        <v>1481</v>
      </c>
      <c r="AA18" s="21">
        <v>83</v>
      </c>
      <c r="AB18" s="21">
        <v>4538</v>
      </c>
      <c r="AC18" s="21">
        <v>522</v>
      </c>
      <c r="AD18" s="21">
        <v>9496</v>
      </c>
      <c r="AE18" s="21">
        <v>1825</v>
      </c>
      <c r="AF18" s="21">
        <v>11224</v>
      </c>
      <c r="AG18" s="21">
        <v>5786</v>
      </c>
      <c r="AH18" s="21">
        <v>3673</v>
      </c>
      <c r="AI18" s="21">
        <v>886</v>
      </c>
      <c r="AJ18" s="21">
        <v>1280</v>
      </c>
      <c r="AK18" s="21">
        <v>1155</v>
      </c>
      <c r="AL18" s="21">
        <v>3100</v>
      </c>
      <c r="AM18" s="21">
        <v>2274</v>
      </c>
      <c r="AN18" s="21">
        <v>2806</v>
      </c>
      <c r="AO18" s="21">
        <v>10615</v>
      </c>
      <c r="AP18" s="21">
        <v>12700</v>
      </c>
      <c r="AQ18" s="21">
        <v>1468</v>
      </c>
      <c r="AR18" s="21">
        <v>3317</v>
      </c>
      <c r="AS18" s="21">
        <v>2765</v>
      </c>
      <c r="AT18" s="21">
        <v>1271</v>
      </c>
      <c r="AU18" s="21">
        <v>82257</v>
      </c>
      <c r="AV18" s="23">
        <v>828</v>
      </c>
      <c r="AW18" s="23">
        <v>754</v>
      </c>
      <c r="AX18" s="23">
        <v>27</v>
      </c>
      <c r="AY18" s="23">
        <v>15</v>
      </c>
      <c r="AZ18" s="23">
        <v>350</v>
      </c>
      <c r="BA18" s="23">
        <v>49430</v>
      </c>
      <c r="BB18" s="23">
        <v>4457</v>
      </c>
      <c r="BC18" s="23">
        <v>740</v>
      </c>
      <c r="BD18" s="23">
        <v>119</v>
      </c>
      <c r="BE18" s="23">
        <v>134</v>
      </c>
      <c r="BF18" s="23">
        <v>450</v>
      </c>
      <c r="BG18" s="23">
        <v>876</v>
      </c>
      <c r="BH18" s="23">
        <v>13811</v>
      </c>
      <c r="BI18" s="23">
        <v>9931</v>
      </c>
      <c r="BJ18" s="19">
        <v>350</v>
      </c>
      <c r="BK18" s="19">
        <v>82257</v>
      </c>
      <c r="BL18" s="28" t="s">
        <v>153</v>
      </c>
      <c r="BM18" s="29">
        <v>0.13592233009708737</v>
      </c>
      <c r="BN18" s="30">
        <v>0</v>
      </c>
      <c r="BO18" s="30">
        <v>9.3009412552550325E-2</v>
      </c>
      <c r="BP18" s="30">
        <v>0.71379868746271202</v>
      </c>
      <c r="BQ18" s="30">
        <v>1.6059786929559547</v>
      </c>
      <c r="BR18" s="30">
        <v>2.3488384019693318</v>
      </c>
      <c r="BS18" s="30">
        <v>4.3423633243442019</v>
      </c>
      <c r="BT18" s="30">
        <v>5.0658561296859174E-2</v>
      </c>
      <c r="BU18" s="30">
        <v>2.7386440151240485</v>
      </c>
      <c r="BV18" s="30">
        <v>0.61679114087046094</v>
      </c>
      <c r="BW18" s="30">
        <v>0</v>
      </c>
      <c r="BX18" s="30">
        <v>6.1783483215487059E-2</v>
      </c>
      <c r="BY18" s="30">
        <v>17.109999681437355</v>
      </c>
      <c r="BZ18" s="30">
        <v>61.086243276537097</v>
      </c>
      <c r="CA18" s="30">
        <v>6.7765981477298398E-2</v>
      </c>
      <c r="CB18" s="30">
        <v>7.6437989680871385E-2</v>
      </c>
      <c r="CC18" s="30">
        <v>4.100601421541826E-2</v>
      </c>
      <c r="CD18" s="30">
        <v>0.55386681088338963</v>
      </c>
      <c r="CE18" s="30">
        <v>9.0713232792833651E-2</v>
      </c>
      <c r="CF18" s="30">
        <v>17.008916509051609</v>
      </c>
      <c r="CG18" s="30">
        <v>8.0666845926324282E-2</v>
      </c>
      <c r="CH18" s="30">
        <v>4.8090350082069628</v>
      </c>
      <c r="CI18" s="30">
        <v>0</v>
      </c>
      <c r="CJ18" s="30">
        <v>0.15628488501897744</v>
      </c>
      <c r="CK18" s="30">
        <v>7.3390242960330643E-2</v>
      </c>
      <c r="CL18" s="30">
        <v>27.64423076923077</v>
      </c>
      <c r="CM18" s="30">
        <v>0.11344541399046376</v>
      </c>
      <c r="CN18" s="30">
        <v>9.6874192715060717E-2</v>
      </c>
      <c r="CO18" s="30">
        <v>0.26470032142181887</v>
      </c>
      <c r="CP18" s="30">
        <v>0</v>
      </c>
      <c r="CQ18" s="30">
        <v>0.78472260330351762</v>
      </c>
      <c r="CR18" s="30">
        <v>7.2135201978565544E-2</v>
      </c>
      <c r="CS18" s="30">
        <v>0.47262477578794521</v>
      </c>
      <c r="CT18" s="30">
        <v>0</v>
      </c>
      <c r="CU18" s="30">
        <v>11.479948004429252</v>
      </c>
      <c r="CV18" s="30">
        <v>9.6689187295001542</v>
      </c>
      <c r="CW18" s="30">
        <v>0.63644784414497857</v>
      </c>
      <c r="CX18" s="30">
        <v>0</v>
      </c>
      <c r="CY18" s="30">
        <v>8.3098951674763485E-2</v>
      </c>
      <c r="CZ18" s="30">
        <v>1.5750268291143237</v>
      </c>
      <c r="DA18" s="30">
        <v>0.12997140629061607</v>
      </c>
      <c r="DB18" s="30">
        <v>0.75887912139709179</v>
      </c>
      <c r="DC18" s="30">
        <v>4.0295094697786791</v>
      </c>
      <c r="DD18" s="30">
        <v>2.6058018334798443</v>
      </c>
      <c r="DE18" s="30">
        <v>0.44436166249800435</v>
      </c>
      <c r="DF18" s="30">
        <v>4.0522287257991896E-2</v>
      </c>
      <c r="DG18" s="30">
        <v>0.14738393515106854</v>
      </c>
      <c r="DH18" s="30">
        <v>2.9961050634175569E-2</v>
      </c>
      <c r="DI18" s="30">
        <v>11.105315320014606</v>
      </c>
      <c r="DJ18" s="30">
        <v>0.4543423208699538</v>
      </c>
      <c r="DK18" s="30">
        <v>0.11328527291452112</v>
      </c>
      <c r="DL18" s="30">
        <v>0.52231179743385947</v>
      </c>
      <c r="DM18" s="30">
        <v>7.2328833255745799</v>
      </c>
      <c r="DN18" s="30">
        <v>7.8534031413612565E-2</v>
      </c>
      <c r="DO18" s="30">
        <v>7.5665859564164648E-2</v>
      </c>
      <c r="DP18" s="30">
        <v>0.19015423621381788</v>
      </c>
      <c r="DQ18" s="30">
        <v>0.30120481927710846</v>
      </c>
      <c r="DR18" s="30">
        <v>0.11855364552459988</v>
      </c>
      <c r="DS18" s="30">
        <v>2.541686268360253</v>
      </c>
      <c r="DT18" s="30">
        <v>0</v>
      </c>
      <c r="DU18" s="30">
        <v>0.18963337547408343</v>
      </c>
      <c r="DV18" s="30">
        <v>1.0159276797244943</v>
      </c>
      <c r="DW18" s="30">
        <v>5.2410901467505246E-2</v>
      </c>
      <c r="DX18" s="30">
        <v>4.0133333333333336</v>
      </c>
      <c r="DY18" s="30">
        <v>7.4478649453823237E-2</v>
      </c>
      <c r="DZ18" s="30">
        <v>8.5331512927724215E-2</v>
      </c>
      <c r="EA18" s="30">
        <v>8.4477296726504753E-2</v>
      </c>
      <c r="EB18" s="30">
        <v>0</v>
      </c>
      <c r="EC18" s="30">
        <v>3.7735849056603772E-2</v>
      </c>
      <c r="ED18" s="30">
        <v>2.2946305644791189E-2</v>
      </c>
      <c r="EE18" s="30">
        <v>0.21148899685624464</v>
      </c>
      <c r="EF18" s="30">
        <v>0</v>
      </c>
      <c r="EG18" s="30">
        <v>4.0517171498824611</v>
      </c>
      <c r="EH18" s="30">
        <v>0.43372109722820623</v>
      </c>
      <c r="EI18" s="30">
        <v>5.9681697612732093E-2</v>
      </c>
      <c r="EJ18" s="30">
        <v>0.49494717501148372</v>
      </c>
      <c r="EK18" s="30">
        <v>2.0071042204251732</v>
      </c>
      <c r="EL18" s="30">
        <v>2.4220150988509817</v>
      </c>
      <c r="EM18" s="30">
        <v>0.23410066328521262</v>
      </c>
      <c r="EN18"/>
      <c r="EO18"/>
    </row>
    <row r="19" spans="1:145" s="15" customFormat="1" x14ac:dyDescent="0.25">
      <c r="A19" s="15">
        <v>15</v>
      </c>
      <c r="B19" s="20" t="s">
        <v>81</v>
      </c>
      <c r="C19" s="21">
        <v>4438</v>
      </c>
      <c r="D19" s="21">
        <v>659</v>
      </c>
      <c r="E19" s="21">
        <v>2440</v>
      </c>
      <c r="F19" s="21">
        <v>1343</v>
      </c>
      <c r="G19" s="21">
        <v>2058</v>
      </c>
      <c r="H19" s="21">
        <v>2378</v>
      </c>
      <c r="I19" s="21">
        <v>7.9</v>
      </c>
      <c r="J19" s="21">
        <v>2232</v>
      </c>
      <c r="K19" s="21">
        <v>1825</v>
      </c>
      <c r="L19" s="22">
        <f t="shared" si="0"/>
        <v>55.016021690904601</v>
      </c>
      <c r="M19" s="22">
        <f t="shared" si="1"/>
        <v>44.983978309095392</v>
      </c>
      <c r="N19" s="21">
        <v>560</v>
      </c>
      <c r="O19" s="21">
        <v>672</v>
      </c>
      <c r="P19" s="21">
        <v>601</v>
      </c>
      <c r="Q19" s="21">
        <v>672</v>
      </c>
      <c r="R19" s="21">
        <v>418</v>
      </c>
      <c r="S19" s="21">
        <v>477</v>
      </c>
      <c r="T19" s="21">
        <v>288</v>
      </c>
      <c r="U19" s="21">
        <v>651</v>
      </c>
      <c r="V19" s="21">
        <v>37</v>
      </c>
      <c r="W19" s="21">
        <v>57</v>
      </c>
      <c r="X19" s="21">
        <v>0</v>
      </c>
      <c r="Y19" s="21">
        <v>4438</v>
      </c>
      <c r="Z19" s="21">
        <v>286</v>
      </c>
      <c r="AA19" s="21">
        <v>25</v>
      </c>
      <c r="AB19" s="21">
        <v>536</v>
      </c>
      <c r="AC19" s="21">
        <v>43</v>
      </c>
      <c r="AD19" s="21">
        <v>192</v>
      </c>
      <c r="AE19" s="21">
        <v>54</v>
      </c>
      <c r="AF19" s="21">
        <v>535</v>
      </c>
      <c r="AG19" s="21">
        <v>323</v>
      </c>
      <c r="AH19" s="21">
        <v>205</v>
      </c>
      <c r="AI19" s="21">
        <v>41</v>
      </c>
      <c r="AJ19" s="21">
        <v>36</v>
      </c>
      <c r="AK19" s="21">
        <v>18</v>
      </c>
      <c r="AL19" s="21">
        <v>104</v>
      </c>
      <c r="AM19" s="21">
        <v>76</v>
      </c>
      <c r="AN19" s="21">
        <v>252</v>
      </c>
      <c r="AO19" s="21">
        <v>411</v>
      </c>
      <c r="AP19" s="21">
        <v>876</v>
      </c>
      <c r="AQ19" s="21">
        <v>64</v>
      </c>
      <c r="AR19" s="21">
        <v>164</v>
      </c>
      <c r="AS19" s="21">
        <v>123</v>
      </c>
      <c r="AT19" s="21">
        <v>82</v>
      </c>
      <c r="AU19" s="21">
        <v>4438</v>
      </c>
      <c r="AV19" s="23">
        <v>11</v>
      </c>
      <c r="AW19" s="23">
        <v>10</v>
      </c>
      <c r="AX19" s="23">
        <v>0</v>
      </c>
      <c r="AY19" s="23">
        <v>0</v>
      </c>
      <c r="AZ19" s="23">
        <v>10</v>
      </c>
      <c r="BA19" s="23">
        <v>2985</v>
      </c>
      <c r="BB19" s="23">
        <v>237</v>
      </c>
      <c r="BC19" s="23">
        <v>28</v>
      </c>
      <c r="BD19" s="23">
        <v>10</v>
      </c>
      <c r="BE19" s="23">
        <v>27</v>
      </c>
      <c r="BF19" s="23">
        <v>13</v>
      </c>
      <c r="BG19" s="23">
        <v>217</v>
      </c>
      <c r="BH19" s="23">
        <v>341</v>
      </c>
      <c r="BI19" s="23">
        <v>508</v>
      </c>
      <c r="BJ19" s="19">
        <v>46</v>
      </c>
      <c r="BK19" s="19">
        <v>4438</v>
      </c>
      <c r="BL19" s="28" t="s">
        <v>154</v>
      </c>
      <c r="BM19" s="29">
        <v>0</v>
      </c>
      <c r="BN19" s="30">
        <v>0.4238921001926782</v>
      </c>
      <c r="BO19" s="30">
        <v>0.4501655567543435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  <c r="BU19" s="30">
        <v>3.8846014398922668E-3</v>
      </c>
      <c r="BV19" s="30">
        <v>3.8629925315477724E-3</v>
      </c>
      <c r="BW19" s="30">
        <v>0</v>
      </c>
      <c r="BX19" s="30">
        <v>0</v>
      </c>
      <c r="BY19" s="30">
        <v>0</v>
      </c>
      <c r="BZ19" s="30">
        <v>0</v>
      </c>
      <c r="CA19" s="30">
        <v>78.969957081545061</v>
      </c>
      <c r="CB19" s="30">
        <v>0</v>
      </c>
      <c r="CC19" s="30">
        <v>0</v>
      </c>
      <c r="CD19" s="30">
        <v>1.1189228502694739E-2</v>
      </c>
      <c r="CE19" s="30">
        <v>0</v>
      </c>
      <c r="CF19" s="30">
        <v>0</v>
      </c>
      <c r="CG19" s="30">
        <v>0</v>
      </c>
      <c r="CH19" s="30">
        <v>0</v>
      </c>
      <c r="CI19" s="30">
        <v>0</v>
      </c>
      <c r="CJ19" s="30">
        <v>0</v>
      </c>
      <c r="CK19" s="30">
        <v>0.23368998416315812</v>
      </c>
      <c r="CL19" s="30">
        <v>3.5612535612535609E-3</v>
      </c>
      <c r="CM19" s="30">
        <v>4.2648651876114191E-3</v>
      </c>
      <c r="CN19" s="30">
        <v>0</v>
      </c>
      <c r="CO19" s="30">
        <v>1.0209869540555871</v>
      </c>
      <c r="CP19" s="30">
        <v>0</v>
      </c>
      <c r="CQ19" s="30">
        <v>0</v>
      </c>
      <c r="CR19" s="30">
        <v>0</v>
      </c>
      <c r="CS19" s="30">
        <v>0</v>
      </c>
      <c r="CT19" s="30">
        <v>0</v>
      </c>
      <c r="CU19" s="30">
        <v>3.6108035241442394E-3</v>
      </c>
      <c r="CV19" s="30">
        <v>4.205096577051386E-3</v>
      </c>
      <c r="CW19" s="30">
        <v>0</v>
      </c>
      <c r="CX19" s="30">
        <v>1.3025679196129512</v>
      </c>
      <c r="CY19" s="30">
        <v>0.10866785988238302</v>
      </c>
      <c r="CZ19" s="30">
        <v>1.5781831955053342E-2</v>
      </c>
      <c r="DA19" s="30">
        <v>0</v>
      </c>
      <c r="DB19" s="30">
        <v>0</v>
      </c>
      <c r="DC19" s="30">
        <v>0</v>
      </c>
      <c r="DD19" s="30">
        <v>5.0637423891951895E-3</v>
      </c>
      <c r="DE19" s="30">
        <v>7.9825448352934918E-3</v>
      </c>
      <c r="DF19" s="30">
        <v>0</v>
      </c>
      <c r="DG19" s="30">
        <v>0</v>
      </c>
      <c r="DH19" s="30">
        <v>0</v>
      </c>
      <c r="DI19" s="30">
        <v>3.4774746579034309E-3</v>
      </c>
      <c r="DJ19" s="30">
        <v>0</v>
      </c>
      <c r="DK19" s="30">
        <v>8.2389289392378995E-2</v>
      </c>
      <c r="DL19" s="30">
        <v>1.5896446008856591E-2</v>
      </c>
      <c r="DM19" s="30">
        <v>0</v>
      </c>
      <c r="DN19" s="30">
        <v>2.6832460732984296</v>
      </c>
      <c r="DO19" s="30">
        <v>0</v>
      </c>
      <c r="DP19" s="30">
        <v>0</v>
      </c>
      <c r="DQ19" s="30">
        <v>0</v>
      </c>
      <c r="DR19" s="30">
        <v>0.41493775933609961</v>
      </c>
      <c r="DS19" s="30">
        <v>3.9203387172651715E-3</v>
      </c>
      <c r="DT19" s="30">
        <v>5.1875868457619267</v>
      </c>
      <c r="DU19" s="30">
        <v>0</v>
      </c>
      <c r="DV19" s="30">
        <v>0</v>
      </c>
      <c r="DW19" s="30">
        <v>0</v>
      </c>
      <c r="DX19" s="30">
        <v>0</v>
      </c>
      <c r="DY19" s="30">
        <v>0</v>
      </c>
      <c r="DZ19" s="30">
        <v>0</v>
      </c>
      <c r="EA19" s="30">
        <v>0</v>
      </c>
      <c r="EB19" s="30">
        <v>0</v>
      </c>
      <c r="EC19" s="30">
        <v>0</v>
      </c>
      <c r="ED19" s="30">
        <v>0</v>
      </c>
      <c r="EE19" s="30">
        <v>0</v>
      </c>
      <c r="EF19" s="30">
        <v>0</v>
      </c>
      <c r="EG19" s="30">
        <v>6.7551136210111055E-3</v>
      </c>
      <c r="EH19" s="30">
        <v>0</v>
      </c>
      <c r="EI19" s="30">
        <v>0</v>
      </c>
      <c r="EJ19" s="30">
        <v>1.2632062471290768E-2</v>
      </c>
      <c r="EK19" s="30">
        <v>7.5576813033761247E-3</v>
      </c>
      <c r="EL19" s="30">
        <v>0</v>
      </c>
      <c r="EM19" s="30">
        <v>0</v>
      </c>
      <c r="EN19"/>
      <c r="EO19"/>
    </row>
    <row r="20" spans="1:145" s="15" customFormat="1" x14ac:dyDescent="0.25">
      <c r="A20" s="15">
        <v>16</v>
      </c>
      <c r="B20" s="20" t="s">
        <v>82</v>
      </c>
      <c r="C20" s="21">
        <v>10496</v>
      </c>
      <c r="D20" s="21">
        <v>1568</v>
      </c>
      <c r="E20" s="21">
        <v>6142</v>
      </c>
      <c r="F20" s="21">
        <v>2803</v>
      </c>
      <c r="G20" s="21">
        <v>5480</v>
      </c>
      <c r="H20" s="21">
        <v>5022</v>
      </c>
      <c r="I20" s="21">
        <v>1.5</v>
      </c>
      <c r="J20" s="21">
        <v>5829</v>
      </c>
      <c r="K20" s="21">
        <v>3842</v>
      </c>
      <c r="L20" s="22">
        <f t="shared" si="0"/>
        <v>60.272981077448037</v>
      </c>
      <c r="M20" s="22">
        <f t="shared" si="1"/>
        <v>39.727018922551963</v>
      </c>
      <c r="N20" s="21">
        <v>1751</v>
      </c>
      <c r="O20" s="21">
        <v>1367</v>
      </c>
      <c r="P20" s="21">
        <v>1361</v>
      </c>
      <c r="Q20" s="21">
        <v>1291</v>
      </c>
      <c r="R20" s="21">
        <v>908</v>
      </c>
      <c r="S20" s="21">
        <v>880</v>
      </c>
      <c r="T20" s="21">
        <v>766</v>
      </c>
      <c r="U20" s="21">
        <v>1990</v>
      </c>
      <c r="V20" s="21">
        <v>78</v>
      </c>
      <c r="W20" s="21">
        <v>107</v>
      </c>
      <c r="X20" s="21">
        <v>0</v>
      </c>
      <c r="Y20" s="21">
        <v>10496</v>
      </c>
      <c r="Z20" s="21">
        <v>1193</v>
      </c>
      <c r="AA20" s="21">
        <v>33</v>
      </c>
      <c r="AB20" s="21">
        <v>1651</v>
      </c>
      <c r="AC20" s="21">
        <v>100</v>
      </c>
      <c r="AD20" s="21">
        <v>768</v>
      </c>
      <c r="AE20" s="21">
        <v>185</v>
      </c>
      <c r="AF20" s="21">
        <v>977</v>
      </c>
      <c r="AG20" s="21">
        <v>857</v>
      </c>
      <c r="AH20" s="21">
        <v>328</v>
      </c>
      <c r="AI20" s="21">
        <v>95</v>
      </c>
      <c r="AJ20" s="21">
        <v>109</v>
      </c>
      <c r="AK20" s="21">
        <v>83</v>
      </c>
      <c r="AL20" s="21">
        <v>285</v>
      </c>
      <c r="AM20" s="21">
        <v>319</v>
      </c>
      <c r="AN20" s="21">
        <v>509</v>
      </c>
      <c r="AO20" s="21">
        <v>736</v>
      </c>
      <c r="AP20" s="21">
        <v>1424</v>
      </c>
      <c r="AQ20" s="21">
        <v>112</v>
      </c>
      <c r="AR20" s="21">
        <v>334</v>
      </c>
      <c r="AS20" s="21">
        <v>227</v>
      </c>
      <c r="AT20" s="21">
        <v>185</v>
      </c>
      <c r="AU20" s="21">
        <v>10496</v>
      </c>
      <c r="AV20" s="23">
        <v>6</v>
      </c>
      <c r="AW20" s="23">
        <v>20</v>
      </c>
      <c r="AX20" s="23">
        <v>0</v>
      </c>
      <c r="AY20" s="23">
        <v>0</v>
      </c>
      <c r="AZ20" s="23">
        <v>30</v>
      </c>
      <c r="BA20" s="23">
        <v>6678</v>
      </c>
      <c r="BB20" s="23">
        <v>580</v>
      </c>
      <c r="BC20" s="23">
        <v>44</v>
      </c>
      <c r="BD20" s="23">
        <v>31</v>
      </c>
      <c r="BE20" s="23">
        <v>67</v>
      </c>
      <c r="BF20" s="23">
        <v>62</v>
      </c>
      <c r="BG20" s="23">
        <v>587</v>
      </c>
      <c r="BH20" s="23">
        <v>1167</v>
      </c>
      <c r="BI20" s="23">
        <v>1131</v>
      </c>
      <c r="BJ20" s="19">
        <v>80</v>
      </c>
      <c r="BK20" s="19">
        <v>10496</v>
      </c>
      <c r="BL20" s="28" t="s">
        <v>155</v>
      </c>
      <c r="BM20" s="29">
        <v>5.8252427184466021E-2</v>
      </c>
      <c r="BN20" s="30">
        <v>0</v>
      </c>
      <c r="BO20" s="30">
        <v>4.6504706276275162E-2</v>
      </c>
      <c r="BP20" s="30">
        <v>1.0653711753174805E-2</v>
      </c>
      <c r="BQ20" s="30">
        <v>0</v>
      </c>
      <c r="BR20" s="30">
        <v>0</v>
      </c>
      <c r="BS20" s="30">
        <v>9.1934297621966161E-3</v>
      </c>
      <c r="BT20" s="30">
        <v>0</v>
      </c>
      <c r="BU20" s="30">
        <v>2.3307608639353602E-2</v>
      </c>
      <c r="BV20" s="30">
        <v>9.0136492402781362E-3</v>
      </c>
      <c r="BW20" s="30">
        <v>0</v>
      </c>
      <c r="BX20" s="30">
        <v>0</v>
      </c>
      <c r="BY20" s="30">
        <v>0</v>
      </c>
      <c r="BZ20" s="30">
        <v>0</v>
      </c>
      <c r="CA20" s="30">
        <v>0</v>
      </c>
      <c r="CB20" s="30">
        <v>85.47678196063444</v>
      </c>
      <c r="CC20" s="30">
        <v>3.280481137233461</v>
      </c>
      <c r="CD20" s="30">
        <v>0</v>
      </c>
      <c r="CE20" s="30">
        <v>0</v>
      </c>
      <c r="CF20" s="30">
        <v>0</v>
      </c>
      <c r="CG20" s="30">
        <v>0</v>
      </c>
      <c r="CH20" s="30">
        <v>9.7993581420416954E-3</v>
      </c>
      <c r="CI20" s="30">
        <v>8.7162246295604526E-2</v>
      </c>
      <c r="CJ20" s="30">
        <v>0.60281312793034159</v>
      </c>
      <c r="CK20" s="30">
        <v>9.6566109158329784E-3</v>
      </c>
      <c r="CL20" s="30">
        <v>4.4515669515669517E-3</v>
      </c>
      <c r="CM20" s="30">
        <v>0.28574596756996512</v>
      </c>
      <c r="CN20" s="30">
        <v>0</v>
      </c>
      <c r="CO20" s="30">
        <v>0</v>
      </c>
      <c r="CP20" s="30">
        <v>0</v>
      </c>
      <c r="CQ20" s="30">
        <v>3.2925423914832906E-2</v>
      </c>
      <c r="CR20" s="30">
        <v>0</v>
      </c>
      <c r="CS20" s="30">
        <v>5.6942744070836776E-3</v>
      </c>
      <c r="CT20" s="30">
        <v>0</v>
      </c>
      <c r="CU20" s="30">
        <v>6.0180058735737323E-3</v>
      </c>
      <c r="CV20" s="30">
        <v>0</v>
      </c>
      <c r="CW20" s="30">
        <v>0</v>
      </c>
      <c r="CX20" s="30">
        <v>0</v>
      </c>
      <c r="CY20" s="30">
        <v>0</v>
      </c>
      <c r="CZ20" s="30">
        <v>0</v>
      </c>
      <c r="DA20" s="30">
        <v>0.10397712503249285</v>
      </c>
      <c r="DB20" s="30">
        <v>9.4270698310197736E-3</v>
      </c>
      <c r="DC20" s="30">
        <v>0</v>
      </c>
      <c r="DD20" s="30">
        <v>2.4913612554840328E-2</v>
      </c>
      <c r="DE20" s="30">
        <v>0</v>
      </c>
      <c r="DF20" s="30">
        <v>1.8009905447996397E-2</v>
      </c>
      <c r="DG20" s="30">
        <v>3.6845983787767135E-2</v>
      </c>
      <c r="DH20" s="30">
        <v>0</v>
      </c>
      <c r="DI20" s="30">
        <v>1.3040529967137863E-2</v>
      </c>
      <c r="DJ20" s="30">
        <v>9.9309796911465319E-3</v>
      </c>
      <c r="DK20" s="30">
        <v>4.1194644696189497E-2</v>
      </c>
      <c r="DL20" s="30">
        <v>1.1354604292040422E-2</v>
      </c>
      <c r="DM20" s="30">
        <v>5.17250297418921E-3</v>
      </c>
      <c r="DN20" s="30">
        <v>0</v>
      </c>
      <c r="DO20" s="30">
        <v>0.1513317191283293</v>
      </c>
      <c r="DP20" s="30">
        <v>0</v>
      </c>
      <c r="DQ20" s="30">
        <v>0</v>
      </c>
      <c r="DR20" s="30">
        <v>5.9276822762299938E-2</v>
      </c>
      <c r="DS20" s="30">
        <v>1.9601693586325859E-2</v>
      </c>
      <c r="DT20" s="30">
        <v>0.18527095877721167</v>
      </c>
      <c r="DU20" s="30">
        <v>0.25284450063211128</v>
      </c>
      <c r="DV20" s="30">
        <v>0</v>
      </c>
      <c r="DW20" s="30">
        <v>0</v>
      </c>
      <c r="DX20" s="30">
        <v>1.4999999999999999E-2</v>
      </c>
      <c r="DY20" s="30">
        <v>0</v>
      </c>
      <c r="DZ20" s="30">
        <v>1.7748954688966634</v>
      </c>
      <c r="EA20" s="30">
        <v>0</v>
      </c>
      <c r="EB20" s="30">
        <v>0</v>
      </c>
      <c r="EC20" s="30">
        <v>0</v>
      </c>
      <c r="ED20" s="30">
        <v>0.11473152822395595</v>
      </c>
      <c r="EE20" s="30">
        <v>0</v>
      </c>
      <c r="EF20" s="30">
        <v>0</v>
      </c>
      <c r="EG20" s="30">
        <v>0</v>
      </c>
      <c r="EH20" s="30">
        <v>7.1808128680166594E-3</v>
      </c>
      <c r="EI20" s="30">
        <v>0</v>
      </c>
      <c r="EJ20" s="30">
        <v>3.9044556729444187E-2</v>
      </c>
      <c r="EK20" s="30">
        <v>2.1593375152503213E-2</v>
      </c>
      <c r="EL20" s="30">
        <v>0</v>
      </c>
      <c r="EM20" s="30">
        <v>0</v>
      </c>
      <c r="EN20"/>
      <c r="EO20"/>
    </row>
    <row r="21" spans="1:145" s="15" customFormat="1" x14ac:dyDescent="0.25">
      <c r="A21" s="15">
        <v>17</v>
      </c>
      <c r="B21" s="20" t="s">
        <v>83</v>
      </c>
      <c r="C21" s="21">
        <v>7344</v>
      </c>
      <c r="D21" s="21">
        <v>960</v>
      </c>
      <c r="E21" s="21">
        <v>4000</v>
      </c>
      <c r="F21" s="21">
        <v>2383</v>
      </c>
      <c r="G21" s="21">
        <v>4010</v>
      </c>
      <c r="H21" s="21">
        <v>3340</v>
      </c>
      <c r="I21" s="21">
        <v>1.3</v>
      </c>
      <c r="J21" s="21">
        <v>4332</v>
      </c>
      <c r="K21" s="21">
        <v>2422</v>
      </c>
      <c r="L21" s="22">
        <f t="shared" si="0"/>
        <v>64.139769025762519</v>
      </c>
      <c r="M21" s="22">
        <f t="shared" si="1"/>
        <v>35.860230974237489</v>
      </c>
      <c r="N21" s="21">
        <v>2049</v>
      </c>
      <c r="O21" s="21">
        <v>917</v>
      </c>
      <c r="P21" s="21">
        <v>873</v>
      </c>
      <c r="Q21" s="21">
        <v>694</v>
      </c>
      <c r="R21" s="21">
        <v>501</v>
      </c>
      <c r="S21" s="21">
        <v>466</v>
      </c>
      <c r="T21" s="21">
        <v>593</v>
      </c>
      <c r="U21" s="21">
        <v>1109</v>
      </c>
      <c r="V21" s="21">
        <v>55</v>
      </c>
      <c r="W21" s="21">
        <v>82</v>
      </c>
      <c r="X21" s="21">
        <v>0</v>
      </c>
      <c r="Y21" s="21">
        <v>7344</v>
      </c>
      <c r="Z21" s="21">
        <v>2247</v>
      </c>
      <c r="AA21" s="21">
        <v>67</v>
      </c>
      <c r="AB21" s="21">
        <v>567</v>
      </c>
      <c r="AC21" s="21">
        <v>104</v>
      </c>
      <c r="AD21" s="21">
        <v>424</v>
      </c>
      <c r="AE21" s="21">
        <v>159</v>
      </c>
      <c r="AF21" s="21">
        <v>534</v>
      </c>
      <c r="AG21" s="21">
        <v>356</v>
      </c>
      <c r="AH21" s="21">
        <v>310</v>
      </c>
      <c r="AI21" s="21">
        <v>15</v>
      </c>
      <c r="AJ21" s="21">
        <v>42</v>
      </c>
      <c r="AK21" s="21">
        <v>29</v>
      </c>
      <c r="AL21" s="21">
        <v>173</v>
      </c>
      <c r="AM21" s="21">
        <v>112</v>
      </c>
      <c r="AN21" s="21">
        <v>260</v>
      </c>
      <c r="AO21" s="21">
        <v>552</v>
      </c>
      <c r="AP21" s="21">
        <v>861</v>
      </c>
      <c r="AQ21" s="21">
        <v>61</v>
      </c>
      <c r="AR21" s="21">
        <v>176</v>
      </c>
      <c r="AS21" s="21">
        <v>156</v>
      </c>
      <c r="AT21" s="21">
        <v>151</v>
      </c>
      <c r="AU21" s="21">
        <v>7344</v>
      </c>
      <c r="AV21" s="23">
        <v>0</v>
      </c>
      <c r="AW21" s="23">
        <v>24</v>
      </c>
      <c r="AX21" s="23">
        <v>0</v>
      </c>
      <c r="AY21" s="23">
        <v>0</v>
      </c>
      <c r="AZ21" s="23">
        <v>0</v>
      </c>
      <c r="BA21" s="23">
        <v>4319</v>
      </c>
      <c r="BB21" s="23">
        <v>264</v>
      </c>
      <c r="BC21" s="23">
        <v>68</v>
      </c>
      <c r="BD21" s="23">
        <v>88</v>
      </c>
      <c r="BE21" s="23">
        <v>38</v>
      </c>
      <c r="BF21" s="23">
        <v>67</v>
      </c>
      <c r="BG21" s="23">
        <v>538</v>
      </c>
      <c r="BH21" s="23">
        <v>1181</v>
      </c>
      <c r="BI21" s="23">
        <v>663</v>
      </c>
      <c r="BJ21" s="19">
        <v>94</v>
      </c>
      <c r="BK21" s="19">
        <v>7344</v>
      </c>
      <c r="BL21" s="28" t="s">
        <v>156</v>
      </c>
      <c r="BM21" s="29">
        <v>0</v>
      </c>
      <c r="BN21" s="30">
        <v>0.32755298651252407</v>
      </c>
      <c r="BO21" s="30">
        <v>0.16369656609248856</v>
      </c>
      <c r="BP21" s="30">
        <v>6.3922270519048844E-3</v>
      </c>
      <c r="BQ21" s="30">
        <v>0</v>
      </c>
      <c r="BR21" s="30">
        <v>0</v>
      </c>
      <c r="BS21" s="30">
        <v>0</v>
      </c>
      <c r="BT21" s="30">
        <v>0</v>
      </c>
      <c r="BU21" s="30">
        <v>0</v>
      </c>
      <c r="BV21" s="30">
        <v>3.8629925315477724E-3</v>
      </c>
      <c r="BW21" s="30">
        <v>0</v>
      </c>
      <c r="BX21" s="30">
        <v>2.7459325873549805E-2</v>
      </c>
      <c r="BY21" s="30">
        <v>0</v>
      </c>
      <c r="BZ21" s="30">
        <v>6.0983790508482849E-3</v>
      </c>
      <c r="CA21" s="30">
        <v>0</v>
      </c>
      <c r="CB21" s="30">
        <v>3.745461494362698</v>
      </c>
      <c r="CC21" s="30">
        <v>80.002733734281023</v>
      </c>
      <c r="CD21" s="30">
        <v>0</v>
      </c>
      <c r="CE21" s="30">
        <v>0</v>
      </c>
      <c r="CF21" s="30">
        <v>0</v>
      </c>
      <c r="CG21" s="30">
        <v>0</v>
      </c>
      <c r="CH21" s="30">
        <v>0</v>
      </c>
      <c r="CI21" s="30">
        <v>3.7355248412401947E-2</v>
      </c>
      <c r="CJ21" s="30">
        <v>0.46885465505693236</v>
      </c>
      <c r="CK21" s="30">
        <v>0</v>
      </c>
      <c r="CL21" s="30">
        <v>0</v>
      </c>
      <c r="CM21" s="30">
        <v>4.7766490101247901E-2</v>
      </c>
      <c r="CN21" s="30">
        <v>9.687419271506072E-3</v>
      </c>
      <c r="CO21" s="30">
        <v>0</v>
      </c>
      <c r="CP21" s="30">
        <v>0</v>
      </c>
      <c r="CQ21" s="30">
        <v>1.9206497283652528E-2</v>
      </c>
      <c r="CR21" s="30">
        <v>0</v>
      </c>
      <c r="CS21" s="30">
        <v>2.8471372035418388E-3</v>
      </c>
      <c r="CT21" s="30">
        <v>0</v>
      </c>
      <c r="CU21" s="30">
        <v>6.0180058735737323E-3</v>
      </c>
      <c r="CV21" s="30">
        <v>4.205096577051386E-3</v>
      </c>
      <c r="CW21" s="30">
        <v>0</v>
      </c>
      <c r="CX21" s="30">
        <v>0</v>
      </c>
      <c r="CY21" s="30">
        <v>0</v>
      </c>
      <c r="CZ21" s="30">
        <v>0</v>
      </c>
      <c r="DA21" s="30">
        <v>0</v>
      </c>
      <c r="DB21" s="30">
        <v>0</v>
      </c>
      <c r="DC21" s="30">
        <v>0</v>
      </c>
      <c r="DD21" s="30">
        <v>6.481590258169842E-3</v>
      </c>
      <c r="DE21" s="30">
        <v>7.9825448352934918E-3</v>
      </c>
      <c r="DF21" s="30">
        <v>0</v>
      </c>
      <c r="DG21" s="30">
        <v>0</v>
      </c>
      <c r="DH21" s="30">
        <v>0</v>
      </c>
      <c r="DI21" s="30">
        <v>4.3468433223792886E-3</v>
      </c>
      <c r="DJ21" s="30">
        <v>7.4482347683598989E-3</v>
      </c>
      <c r="DK21" s="30">
        <v>5.1493305870236865E-2</v>
      </c>
      <c r="DL21" s="30">
        <v>0</v>
      </c>
      <c r="DM21" s="30">
        <v>5.17250297418921E-3</v>
      </c>
      <c r="DN21" s="30">
        <v>0</v>
      </c>
      <c r="DO21" s="30">
        <v>3.0115012106537531</v>
      </c>
      <c r="DP21" s="30">
        <v>0</v>
      </c>
      <c r="DQ21" s="30">
        <v>0</v>
      </c>
      <c r="DR21" s="30">
        <v>9.879470460383323E-2</v>
      </c>
      <c r="DS21" s="30">
        <v>3.9203387172651715E-3</v>
      </c>
      <c r="DT21" s="30">
        <v>0.83371931449745251</v>
      </c>
      <c r="DU21" s="30">
        <v>0</v>
      </c>
      <c r="DV21" s="30">
        <v>0</v>
      </c>
      <c r="DW21" s="30">
        <v>7.8616352201257872E-2</v>
      </c>
      <c r="DX21" s="30">
        <v>6.6666666666666671E-3</v>
      </c>
      <c r="DY21" s="30">
        <v>0</v>
      </c>
      <c r="DZ21" s="30">
        <v>5.1198907756634528E-2</v>
      </c>
      <c r="EA21" s="30">
        <v>0</v>
      </c>
      <c r="EB21" s="30">
        <v>0</v>
      </c>
      <c r="EC21" s="30">
        <v>0</v>
      </c>
      <c r="ED21" s="30">
        <v>2.2430013767783388</v>
      </c>
      <c r="EE21" s="30">
        <v>0</v>
      </c>
      <c r="EF21" s="30">
        <v>0</v>
      </c>
      <c r="EG21" s="30">
        <v>0</v>
      </c>
      <c r="EH21" s="30">
        <v>1.1489300588826655E-2</v>
      </c>
      <c r="EI21" s="30">
        <v>0</v>
      </c>
      <c r="EJ21" s="30">
        <v>1.3780431786862654E-2</v>
      </c>
      <c r="EK21" s="30">
        <v>5.3983437881258032E-3</v>
      </c>
      <c r="EL21" s="30">
        <v>0</v>
      </c>
      <c r="EM21" s="30">
        <v>0</v>
      </c>
      <c r="EN21"/>
      <c r="EO21"/>
    </row>
    <row r="22" spans="1:145" s="15" customFormat="1" x14ac:dyDescent="0.25">
      <c r="A22" s="15">
        <v>18</v>
      </c>
      <c r="B22" s="20" t="s">
        <v>42</v>
      </c>
      <c r="C22" s="21">
        <v>53965</v>
      </c>
      <c r="D22" s="21">
        <v>7512</v>
      </c>
      <c r="E22" s="21">
        <v>36060</v>
      </c>
      <c r="F22" s="21">
        <v>10381</v>
      </c>
      <c r="G22" s="21">
        <v>26082</v>
      </c>
      <c r="H22" s="21">
        <v>27883</v>
      </c>
      <c r="I22" s="21">
        <v>4.7</v>
      </c>
      <c r="J22" s="21">
        <v>29442</v>
      </c>
      <c r="K22" s="21">
        <v>20884</v>
      </c>
      <c r="L22" s="22">
        <f t="shared" si="0"/>
        <v>58.502563287366371</v>
      </c>
      <c r="M22" s="22">
        <f t="shared" si="1"/>
        <v>41.497436712633629</v>
      </c>
      <c r="N22" s="21">
        <v>6817</v>
      </c>
      <c r="O22" s="21">
        <v>13583</v>
      </c>
      <c r="P22" s="21">
        <v>6504</v>
      </c>
      <c r="Q22" s="21">
        <v>7662</v>
      </c>
      <c r="R22" s="21">
        <v>6050</v>
      </c>
      <c r="S22" s="21">
        <v>5453</v>
      </c>
      <c r="T22" s="21">
        <v>3060</v>
      </c>
      <c r="U22" s="21">
        <v>3890</v>
      </c>
      <c r="V22" s="21">
        <v>551</v>
      </c>
      <c r="W22" s="21">
        <v>388</v>
      </c>
      <c r="X22" s="21">
        <v>0</v>
      </c>
      <c r="Y22" s="21">
        <v>53965</v>
      </c>
      <c r="Z22" s="21">
        <v>241</v>
      </c>
      <c r="AA22" s="21">
        <v>99</v>
      </c>
      <c r="AB22" s="21">
        <v>3827</v>
      </c>
      <c r="AC22" s="21">
        <v>184</v>
      </c>
      <c r="AD22" s="21">
        <v>3780</v>
      </c>
      <c r="AE22" s="21">
        <v>1602</v>
      </c>
      <c r="AF22" s="21">
        <v>7218</v>
      </c>
      <c r="AG22" s="21">
        <v>3978</v>
      </c>
      <c r="AH22" s="21">
        <v>1665</v>
      </c>
      <c r="AI22" s="21">
        <v>693</v>
      </c>
      <c r="AJ22" s="21">
        <v>773</v>
      </c>
      <c r="AK22" s="21">
        <v>722</v>
      </c>
      <c r="AL22" s="21">
        <v>3237</v>
      </c>
      <c r="AM22" s="21">
        <v>1400</v>
      </c>
      <c r="AN22" s="21">
        <v>3111</v>
      </c>
      <c r="AO22" s="21">
        <v>7531</v>
      </c>
      <c r="AP22" s="21">
        <v>8050</v>
      </c>
      <c r="AQ22" s="21">
        <v>1074</v>
      </c>
      <c r="AR22" s="21">
        <v>2177</v>
      </c>
      <c r="AS22" s="21">
        <v>1874</v>
      </c>
      <c r="AT22" s="21">
        <v>735</v>
      </c>
      <c r="AU22" s="21">
        <v>53965</v>
      </c>
      <c r="AV22" s="23">
        <v>1247</v>
      </c>
      <c r="AW22" s="23">
        <v>820</v>
      </c>
      <c r="AX22" s="23">
        <v>19</v>
      </c>
      <c r="AY22" s="23">
        <v>342</v>
      </c>
      <c r="AZ22" s="23">
        <v>139</v>
      </c>
      <c r="BA22" s="23">
        <v>27280</v>
      </c>
      <c r="BB22" s="23">
        <v>1670</v>
      </c>
      <c r="BC22" s="23">
        <v>188</v>
      </c>
      <c r="BD22" s="23">
        <v>150</v>
      </c>
      <c r="BE22" s="23">
        <v>780</v>
      </c>
      <c r="BF22" s="23">
        <v>224</v>
      </c>
      <c r="BG22" s="23">
        <v>1228</v>
      </c>
      <c r="BH22" s="23">
        <v>13272</v>
      </c>
      <c r="BI22" s="23">
        <v>6359</v>
      </c>
      <c r="BJ22" s="19">
        <v>249</v>
      </c>
      <c r="BK22" s="19">
        <v>53965</v>
      </c>
      <c r="BL22" s="28" t="s">
        <v>157</v>
      </c>
      <c r="BM22" s="29">
        <v>0</v>
      </c>
      <c r="BN22" s="30">
        <v>0</v>
      </c>
      <c r="BO22" s="30">
        <v>5.394545928047919E-2</v>
      </c>
      <c r="BP22" s="30">
        <v>8.1287820676723772</v>
      </c>
      <c r="BQ22" s="30">
        <v>6.3603116552711086E-2</v>
      </c>
      <c r="BR22" s="30">
        <v>6.1541617518847118E-2</v>
      </c>
      <c r="BS22" s="30">
        <v>0.43209119882324104</v>
      </c>
      <c r="BT22" s="30">
        <v>0</v>
      </c>
      <c r="BU22" s="30">
        <v>2.8836691355466928</v>
      </c>
      <c r="BV22" s="30">
        <v>1.41643059490085</v>
      </c>
      <c r="BW22" s="30">
        <v>0</v>
      </c>
      <c r="BX22" s="30">
        <v>6.1783483215487059E-2</v>
      </c>
      <c r="BY22" s="30">
        <v>9.5568793603262092E-2</v>
      </c>
      <c r="BZ22" s="30">
        <v>0.19392845381697546</v>
      </c>
      <c r="CA22" s="30">
        <v>0.20329794443189517</v>
      </c>
      <c r="CB22" s="30">
        <v>7.6437989680871385E-2</v>
      </c>
      <c r="CC22" s="30">
        <v>4.100601421541826E-2</v>
      </c>
      <c r="CD22" s="30">
        <v>32.607276728269582</v>
      </c>
      <c r="CE22" s="30">
        <v>4.5356616396416825E-2</v>
      </c>
      <c r="CF22" s="30">
        <v>0.17562820859227238</v>
      </c>
      <c r="CG22" s="30">
        <v>0</v>
      </c>
      <c r="CH22" s="30">
        <v>0.82069624439599209</v>
      </c>
      <c r="CI22" s="30">
        <v>3.7355248412401947E-2</v>
      </c>
      <c r="CJ22" s="30">
        <v>0</v>
      </c>
      <c r="CK22" s="30">
        <v>5.6008343311831278E-2</v>
      </c>
      <c r="CL22" s="30">
        <v>0.35345441595441596</v>
      </c>
      <c r="CM22" s="30">
        <v>0.16121190409171166</v>
      </c>
      <c r="CN22" s="30">
        <v>5.4895375871867734E-2</v>
      </c>
      <c r="CO22" s="30">
        <v>0.20797882397428627</v>
      </c>
      <c r="CP22" s="30">
        <v>0</v>
      </c>
      <c r="CQ22" s="30">
        <v>0.85606102178565557</v>
      </c>
      <c r="CR22" s="30">
        <v>3.0915086562242372E-2</v>
      </c>
      <c r="CS22" s="30">
        <v>3.0359973047101141</v>
      </c>
      <c r="CT22" s="30">
        <v>0.17017655817911082</v>
      </c>
      <c r="CU22" s="30">
        <v>0.43570362524673828</v>
      </c>
      <c r="CV22" s="30">
        <v>0.62655938998065663</v>
      </c>
      <c r="CW22" s="30">
        <v>6.2748379000209159E-2</v>
      </c>
      <c r="CX22" s="30">
        <v>0.18608113137327875</v>
      </c>
      <c r="CY22" s="30">
        <v>0.27486576323191003</v>
      </c>
      <c r="CZ22" s="30">
        <v>2.5345622119815667</v>
      </c>
      <c r="DA22" s="30">
        <v>0</v>
      </c>
      <c r="DB22" s="30">
        <v>1.7275105465343734</v>
      </c>
      <c r="DC22" s="30">
        <v>0.73342249449933128</v>
      </c>
      <c r="DD22" s="30">
        <v>4.1952092946004296</v>
      </c>
      <c r="DE22" s="30">
        <v>0.61997764887446127</v>
      </c>
      <c r="DF22" s="30">
        <v>1.3507429085997299E-2</v>
      </c>
      <c r="DG22" s="30">
        <v>0.69270449521002209</v>
      </c>
      <c r="DH22" s="30">
        <v>3.9948067512234099E-2</v>
      </c>
      <c r="DI22" s="30">
        <v>0.84763444786396125</v>
      </c>
      <c r="DJ22" s="30">
        <v>2.4728139430954865</v>
      </c>
      <c r="DK22" s="30">
        <v>0.15447991761071062</v>
      </c>
      <c r="DL22" s="30">
        <v>7.6711706597025104</v>
      </c>
      <c r="DM22" s="30">
        <v>8.4484215245090422E-2</v>
      </c>
      <c r="DN22" s="30">
        <v>0.18324607329842932</v>
      </c>
      <c r="DO22" s="30">
        <v>6.0532687651331719E-2</v>
      </c>
      <c r="DP22" s="30">
        <v>0.16902598774561589</v>
      </c>
      <c r="DQ22" s="30">
        <v>2.4096385542168677</v>
      </c>
      <c r="DR22" s="30">
        <v>5.9276822762299938E-2</v>
      </c>
      <c r="DS22" s="30">
        <v>2.5246981339187706</v>
      </c>
      <c r="DT22" s="30">
        <v>0.13895321908290875</v>
      </c>
      <c r="DU22" s="30">
        <v>0</v>
      </c>
      <c r="DV22" s="30">
        <v>7.7486009470512263E-2</v>
      </c>
      <c r="DW22" s="30">
        <v>0</v>
      </c>
      <c r="DX22" s="30">
        <v>1.7966666666666666</v>
      </c>
      <c r="DY22" s="30">
        <v>0.19860973187686196</v>
      </c>
      <c r="DZ22" s="30">
        <v>0.10239781551326906</v>
      </c>
      <c r="EA22" s="30">
        <v>9.5036958817317843E-2</v>
      </c>
      <c r="EB22" s="30">
        <v>0</v>
      </c>
      <c r="EC22" s="30">
        <v>6.7924528301886791E-2</v>
      </c>
      <c r="ED22" s="30">
        <v>4.0156034878384581E-2</v>
      </c>
      <c r="EE22" s="30">
        <v>2.2863675335810234E-2</v>
      </c>
      <c r="EF22" s="30">
        <v>0</v>
      </c>
      <c r="EG22" s="30">
        <v>1.5915047691102164</v>
      </c>
      <c r="EH22" s="30">
        <v>6.0290104839867871</v>
      </c>
      <c r="EI22" s="30">
        <v>7.2944297082228118E-2</v>
      </c>
      <c r="EJ22" s="30">
        <v>0.5259531465319246</v>
      </c>
      <c r="EK22" s="30">
        <v>7.6310987788946347</v>
      </c>
      <c r="EL22" s="30">
        <v>0.3652947818193894</v>
      </c>
      <c r="EM22" s="30">
        <v>0</v>
      </c>
      <c r="EN22"/>
      <c r="EO22"/>
    </row>
    <row r="23" spans="1:145" s="15" customFormat="1" x14ac:dyDescent="0.25">
      <c r="A23" s="15">
        <v>19</v>
      </c>
      <c r="B23" s="20" t="s">
        <v>84</v>
      </c>
      <c r="C23" s="21">
        <v>17762</v>
      </c>
      <c r="D23" s="21">
        <v>2322</v>
      </c>
      <c r="E23" s="21">
        <v>9794</v>
      </c>
      <c r="F23" s="21">
        <v>5651</v>
      </c>
      <c r="G23" s="21">
        <v>8572</v>
      </c>
      <c r="H23" s="21">
        <v>9185</v>
      </c>
      <c r="I23" s="21">
        <v>5.5</v>
      </c>
      <c r="J23" s="21">
        <v>9091</v>
      </c>
      <c r="K23" s="21">
        <v>7193</v>
      </c>
      <c r="L23" s="22">
        <f t="shared" si="0"/>
        <v>55.827806435765169</v>
      </c>
      <c r="M23" s="22">
        <f t="shared" si="1"/>
        <v>44.172193564234831</v>
      </c>
      <c r="N23" s="21">
        <v>2700</v>
      </c>
      <c r="O23" s="21">
        <v>2874</v>
      </c>
      <c r="P23" s="21">
        <v>2241</v>
      </c>
      <c r="Q23" s="21">
        <v>2535</v>
      </c>
      <c r="R23" s="21">
        <v>1949</v>
      </c>
      <c r="S23" s="21">
        <v>1657</v>
      </c>
      <c r="T23" s="21">
        <v>1053</v>
      </c>
      <c r="U23" s="21">
        <v>2366</v>
      </c>
      <c r="V23" s="21">
        <v>170</v>
      </c>
      <c r="W23" s="21">
        <v>213</v>
      </c>
      <c r="X23" s="21">
        <v>0</v>
      </c>
      <c r="Y23" s="21">
        <v>17762</v>
      </c>
      <c r="Z23" s="21">
        <v>1519</v>
      </c>
      <c r="AA23" s="21">
        <v>59</v>
      </c>
      <c r="AB23" s="21">
        <v>1322</v>
      </c>
      <c r="AC23" s="21">
        <v>208</v>
      </c>
      <c r="AD23" s="21">
        <v>1398</v>
      </c>
      <c r="AE23" s="21">
        <v>389</v>
      </c>
      <c r="AF23" s="21">
        <v>1842</v>
      </c>
      <c r="AG23" s="21">
        <v>1531</v>
      </c>
      <c r="AH23" s="21">
        <v>605</v>
      </c>
      <c r="AI23" s="21">
        <v>79</v>
      </c>
      <c r="AJ23" s="21">
        <v>162</v>
      </c>
      <c r="AK23" s="21">
        <v>186</v>
      </c>
      <c r="AL23" s="21">
        <v>583</v>
      </c>
      <c r="AM23" s="21">
        <v>410</v>
      </c>
      <c r="AN23" s="21">
        <v>1058</v>
      </c>
      <c r="AO23" s="21">
        <v>1685</v>
      </c>
      <c r="AP23" s="21">
        <v>3057</v>
      </c>
      <c r="AQ23" s="21">
        <v>232</v>
      </c>
      <c r="AR23" s="21">
        <v>693</v>
      </c>
      <c r="AS23" s="21">
        <v>356</v>
      </c>
      <c r="AT23" s="21">
        <v>375</v>
      </c>
      <c r="AU23" s="21">
        <v>17762</v>
      </c>
      <c r="AV23" s="23">
        <v>7</v>
      </c>
      <c r="AW23" s="23">
        <v>44</v>
      </c>
      <c r="AX23" s="23">
        <v>58</v>
      </c>
      <c r="AY23" s="23">
        <v>0</v>
      </c>
      <c r="AZ23" s="23">
        <v>21</v>
      </c>
      <c r="BA23" s="23">
        <v>11460</v>
      </c>
      <c r="BB23" s="23">
        <v>822</v>
      </c>
      <c r="BC23" s="23">
        <v>112</v>
      </c>
      <c r="BD23" s="23">
        <v>49</v>
      </c>
      <c r="BE23" s="23">
        <v>95</v>
      </c>
      <c r="BF23" s="23">
        <v>120</v>
      </c>
      <c r="BG23" s="23">
        <v>668</v>
      </c>
      <c r="BH23" s="23">
        <v>2177</v>
      </c>
      <c r="BI23" s="23">
        <v>1934</v>
      </c>
      <c r="BJ23" s="19">
        <v>190</v>
      </c>
      <c r="BK23" s="19">
        <v>17762</v>
      </c>
      <c r="BL23" s="28" t="s">
        <v>158</v>
      </c>
      <c r="BM23" s="29">
        <v>0.25242718446601942</v>
      </c>
      <c r="BN23" s="30">
        <v>0</v>
      </c>
      <c r="BO23" s="30">
        <v>0</v>
      </c>
      <c r="BP23" s="30">
        <v>1.704593880507969E-2</v>
      </c>
      <c r="BQ23" s="30">
        <v>4.7702337414533315E-2</v>
      </c>
      <c r="BR23" s="30">
        <v>9.7440894404841272E-2</v>
      </c>
      <c r="BS23" s="30">
        <v>1.5322382936994361E-2</v>
      </c>
      <c r="BT23" s="30">
        <v>0</v>
      </c>
      <c r="BU23" s="30">
        <v>1.5538405759569067E-2</v>
      </c>
      <c r="BV23" s="30">
        <v>0</v>
      </c>
      <c r="BW23" s="30">
        <v>0</v>
      </c>
      <c r="BX23" s="30">
        <v>0</v>
      </c>
      <c r="BY23" s="30">
        <v>6.3712529068841381E-2</v>
      </c>
      <c r="BZ23" s="30">
        <v>1.219675810169657E-2</v>
      </c>
      <c r="CA23" s="30">
        <v>0</v>
      </c>
      <c r="CB23" s="30">
        <v>0</v>
      </c>
      <c r="CC23" s="30">
        <v>0</v>
      </c>
      <c r="CD23" s="30">
        <v>1.1189228502694739E-2</v>
      </c>
      <c r="CE23" s="30">
        <v>95.464338360358312</v>
      </c>
      <c r="CF23" s="30">
        <v>2.7019724398811132E-2</v>
      </c>
      <c r="CG23" s="30">
        <v>0</v>
      </c>
      <c r="CH23" s="30">
        <v>7.3495186065312725E-3</v>
      </c>
      <c r="CI23" s="30">
        <v>0</v>
      </c>
      <c r="CJ23" s="30">
        <v>0</v>
      </c>
      <c r="CK23" s="30">
        <v>5.7939665494997879E-3</v>
      </c>
      <c r="CL23" s="30">
        <v>2.5819088319088322E-2</v>
      </c>
      <c r="CM23" s="30">
        <v>2.5589191125668515E-3</v>
      </c>
      <c r="CN23" s="30">
        <v>0</v>
      </c>
      <c r="CO23" s="30">
        <v>0</v>
      </c>
      <c r="CP23" s="30">
        <v>0</v>
      </c>
      <c r="CQ23" s="30">
        <v>8.2313559787082265E-3</v>
      </c>
      <c r="CR23" s="30">
        <v>0</v>
      </c>
      <c r="CS23" s="30">
        <v>7.5923658761115698E-3</v>
      </c>
      <c r="CT23" s="30">
        <v>0</v>
      </c>
      <c r="CU23" s="30">
        <v>2.1664821144865436E-2</v>
      </c>
      <c r="CV23" s="30">
        <v>2.9435676039359707E-2</v>
      </c>
      <c r="CW23" s="30">
        <v>0.28983775062001377</v>
      </c>
      <c r="CX23" s="30">
        <v>0</v>
      </c>
      <c r="CY23" s="30">
        <v>1.917668115571465E-2</v>
      </c>
      <c r="CZ23" s="30">
        <v>0</v>
      </c>
      <c r="DA23" s="30">
        <v>0</v>
      </c>
      <c r="DB23" s="30">
        <v>0</v>
      </c>
      <c r="DC23" s="30">
        <v>1.9414124854394064E-2</v>
      </c>
      <c r="DD23" s="30">
        <v>2.471106285927252E-2</v>
      </c>
      <c r="DE23" s="30">
        <v>1.8625937949018147E-2</v>
      </c>
      <c r="DF23" s="30">
        <v>0</v>
      </c>
      <c r="DG23" s="30">
        <v>0</v>
      </c>
      <c r="DH23" s="30">
        <v>3.9948067512234099E-2</v>
      </c>
      <c r="DI23" s="30">
        <v>1.825674195399301E-2</v>
      </c>
      <c r="DJ23" s="30">
        <v>7.4482347683598989E-3</v>
      </c>
      <c r="DK23" s="30">
        <v>0</v>
      </c>
      <c r="DL23" s="30">
        <v>0</v>
      </c>
      <c r="DM23" s="30">
        <v>3.4483353161261401E-2</v>
      </c>
      <c r="DN23" s="30">
        <v>0</v>
      </c>
      <c r="DO23" s="30">
        <v>0</v>
      </c>
      <c r="DP23" s="30">
        <v>8.4512993872807946E-2</v>
      </c>
      <c r="DQ23" s="30">
        <v>0</v>
      </c>
      <c r="DR23" s="30">
        <v>0</v>
      </c>
      <c r="DS23" s="30">
        <v>7.840677434530343E-3</v>
      </c>
      <c r="DT23" s="30">
        <v>0</v>
      </c>
      <c r="DU23" s="30">
        <v>0</v>
      </c>
      <c r="DV23" s="30">
        <v>6.0266896254842876E-2</v>
      </c>
      <c r="DW23" s="30">
        <v>0</v>
      </c>
      <c r="DX23" s="30">
        <v>0.02</v>
      </c>
      <c r="DY23" s="30">
        <v>0</v>
      </c>
      <c r="DZ23" s="30">
        <v>2.5599453878317264E-2</v>
      </c>
      <c r="EA23" s="30">
        <v>0</v>
      </c>
      <c r="EB23" s="30">
        <v>0.19111323459149546</v>
      </c>
      <c r="EC23" s="30">
        <v>4.5283018867924525E-2</v>
      </c>
      <c r="ED23" s="30">
        <v>0</v>
      </c>
      <c r="EE23" s="30">
        <v>1.9605601600457274</v>
      </c>
      <c r="EF23" s="30">
        <v>0</v>
      </c>
      <c r="EG23" s="30">
        <v>1.486124996622443E-2</v>
      </c>
      <c r="EH23" s="30">
        <v>0</v>
      </c>
      <c r="EI23" s="30">
        <v>0</v>
      </c>
      <c r="EJ23" s="30">
        <v>4.5934772622875522E-3</v>
      </c>
      <c r="EK23" s="30">
        <v>2.1593375152503213E-2</v>
      </c>
      <c r="EL23" s="30">
        <v>1.5497354380216519E-2</v>
      </c>
      <c r="EM23" s="30">
        <v>0</v>
      </c>
      <c r="EN23"/>
      <c r="EO23"/>
    </row>
    <row r="24" spans="1:145" s="15" customFormat="1" x14ac:dyDescent="0.25">
      <c r="A24" s="15">
        <v>20</v>
      </c>
      <c r="B24" s="20" t="s">
        <v>43</v>
      </c>
      <c r="C24" s="21">
        <v>52045</v>
      </c>
      <c r="D24" s="21">
        <v>8330</v>
      </c>
      <c r="E24" s="21">
        <v>33213</v>
      </c>
      <c r="F24" s="21">
        <v>10501</v>
      </c>
      <c r="G24" s="21">
        <v>23800</v>
      </c>
      <c r="H24" s="21">
        <v>28247</v>
      </c>
      <c r="I24" s="21">
        <v>5.2</v>
      </c>
      <c r="J24" s="21">
        <v>27675</v>
      </c>
      <c r="K24" s="21">
        <v>20635</v>
      </c>
      <c r="L24" s="22">
        <f t="shared" si="0"/>
        <v>57.286276133305734</v>
      </c>
      <c r="M24" s="22">
        <f t="shared" si="1"/>
        <v>42.713723866694266</v>
      </c>
      <c r="N24" s="21">
        <v>5763</v>
      </c>
      <c r="O24" s="21">
        <v>11598</v>
      </c>
      <c r="P24" s="21">
        <v>7220</v>
      </c>
      <c r="Q24" s="21">
        <v>6994</v>
      </c>
      <c r="R24" s="21">
        <v>6464</v>
      </c>
      <c r="S24" s="21">
        <v>5499</v>
      </c>
      <c r="T24" s="21">
        <v>2599</v>
      </c>
      <c r="U24" s="21">
        <v>4985</v>
      </c>
      <c r="V24" s="21">
        <v>530</v>
      </c>
      <c r="W24" s="21">
        <v>404</v>
      </c>
      <c r="X24" s="21">
        <v>0</v>
      </c>
      <c r="Y24" s="21">
        <v>52045</v>
      </c>
      <c r="Z24" s="21">
        <v>345</v>
      </c>
      <c r="AA24" s="21">
        <v>70</v>
      </c>
      <c r="AB24" s="21">
        <v>3781</v>
      </c>
      <c r="AC24" s="21">
        <v>992</v>
      </c>
      <c r="AD24" s="21">
        <v>5852</v>
      </c>
      <c r="AE24" s="21">
        <v>1223</v>
      </c>
      <c r="AF24" s="21">
        <v>6047</v>
      </c>
      <c r="AG24" s="21">
        <v>3156</v>
      </c>
      <c r="AH24" s="21">
        <v>1429</v>
      </c>
      <c r="AI24" s="21">
        <v>398</v>
      </c>
      <c r="AJ24" s="21">
        <v>660</v>
      </c>
      <c r="AK24" s="21">
        <v>644</v>
      </c>
      <c r="AL24" s="21">
        <v>2174</v>
      </c>
      <c r="AM24" s="21">
        <v>1560</v>
      </c>
      <c r="AN24" s="21">
        <v>1992</v>
      </c>
      <c r="AO24" s="21">
        <v>4513</v>
      </c>
      <c r="AP24" s="21">
        <v>11875</v>
      </c>
      <c r="AQ24" s="21">
        <v>744</v>
      </c>
      <c r="AR24" s="21">
        <v>2007</v>
      </c>
      <c r="AS24" s="21">
        <v>1896</v>
      </c>
      <c r="AT24" s="21">
        <v>683</v>
      </c>
      <c r="AU24" s="21">
        <v>52045</v>
      </c>
      <c r="AV24" s="23">
        <v>387</v>
      </c>
      <c r="AW24" s="23">
        <v>523</v>
      </c>
      <c r="AX24" s="23">
        <v>30</v>
      </c>
      <c r="AY24" s="23">
        <v>4</v>
      </c>
      <c r="AZ24" s="23">
        <v>128</v>
      </c>
      <c r="BA24" s="23">
        <v>32100</v>
      </c>
      <c r="BB24" s="23">
        <v>2255</v>
      </c>
      <c r="BC24" s="23">
        <v>289</v>
      </c>
      <c r="BD24" s="23">
        <v>101</v>
      </c>
      <c r="BE24" s="23">
        <v>189</v>
      </c>
      <c r="BF24" s="23">
        <v>160</v>
      </c>
      <c r="BG24" s="23">
        <v>699</v>
      </c>
      <c r="BH24" s="23">
        <v>8234</v>
      </c>
      <c r="BI24" s="23">
        <v>6730</v>
      </c>
      <c r="BJ24" s="19">
        <v>222</v>
      </c>
      <c r="BK24" s="19">
        <v>52045</v>
      </c>
      <c r="BL24" s="28" t="s">
        <v>159</v>
      </c>
      <c r="BM24" s="29">
        <v>5.8252427184466021E-2</v>
      </c>
      <c r="BN24" s="30">
        <v>0</v>
      </c>
      <c r="BO24" s="30">
        <v>2.9763012016816102E-2</v>
      </c>
      <c r="BP24" s="30">
        <v>0.22372794681667094</v>
      </c>
      <c r="BQ24" s="30">
        <v>0.4293210367307998</v>
      </c>
      <c r="BR24" s="30">
        <v>0.25642340632852967</v>
      </c>
      <c r="BS24" s="30">
        <v>3.3862466290757536</v>
      </c>
      <c r="BT24" s="30">
        <v>0</v>
      </c>
      <c r="BU24" s="30">
        <v>0.79504842803128395</v>
      </c>
      <c r="BV24" s="30">
        <v>0.17512232809683234</v>
      </c>
      <c r="BW24" s="30">
        <v>0</v>
      </c>
      <c r="BX24" s="30">
        <v>4.8053820278712162E-2</v>
      </c>
      <c r="BY24" s="30">
        <v>1.4845019273040043</v>
      </c>
      <c r="BZ24" s="30">
        <v>4.5103611460073907</v>
      </c>
      <c r="CA24" s="30">
        <v>0</v>
      </c>
      <c r="CB24" s="30">
        <v>0</v>
      </c>
      <c r="CC24" s="30">
        <v>0</v>
      </c>
      <c r="CD24" s="30">
        <v>0.26854148406467371</v>
      </c>
      <c r="CE24" s="30">
        <v>0.11339154099104205</v>
      </c>
      <c r="CF24" s="30">
        <v>44.320067935307058</v>
      </c>
      <c r="CG24" s="30">
        <v>0</v>
      </c>
      <c r="CH24" s="30">
        <v>2.1044121610034541</v>
      </c>
      <c r="CI24" s="30">
        <v>0</v>
      </c>
      <c r="CJ24" s="30">
        <v>8.9305648582272829E-2</v>
      </c>
      <c r="CK24" s="30">
        <v>1.7381899648499361E-2</v>
      </c>
      <c r="CL24" s="30">
        <v>6.5491452991452999</v>
      </c>
      <c r="CM24" s="30">
        <v>5.203135528885932E-2</v>
      </c>
      <c r="CN24" s="30">
        <v>9.687419271506072E-3</v>
      </c>
      <c r="CO24" s="30">
        <v>0.26470032142181887</v>
      </c>
      <c r="CP24" s="30">
        <v>0</v>
      </c>
      <c r="CQ24" s="30">
        <v>0.30456017121220436</v>
      </c>
      <c r="CR24" s="30">
        <v>3.0915086562242372E-2</v>
      </c>
      <c r="CS24" s="30">
        <v>0.15659254619480112</v>
      </c>
      <c r="CT24" s="30">
        <v>0</v>
      </c>
      <c r="CU24" s="30">
        <v>7.571854990130471</v>
      </c>
      <c r="CV24" s="30">
        <v>1.9007036528272268</v>
      </c>
      <c r="CW24" s="30">
        <v>9.5616577524128249E-2</v>
      </c>
      <c r="CX24" s="30">
        <v>0</v>
      </c>
      <c r="CY24" s="30">
        <v>7.0314497570953718E-2</v>
      </c>
      <c r="CZ24" s="30">
        <v>0.50501862256170693</v>
      </c>
      <c r="DA24" s="30">
        <v>0.1559656875487393</v>
      </c>
      <c r="DB24" s="30">
        <v>0.22153614102896468</v>
      </c>
      <c r="DC24" s="30">
        <v>0.90599249320505626</v>
      </c>
      <c r="DD24" s="30">
        <v>0.82235176400529875</v>
      </c>
      <c r="DE24" s="30">
        <v>0.10643393113724654</v>
      </c>
      <c r="DF24" s="30">
        <v>4.5024763619990991E-2</v>
      </c>
      <c r="DG24" s="30">
        <v>3.6845983787767135E-2</v>
      </c>
      <c r="DH24" s="30">
        <v>0</v>
      </c>
      <c r="DI24" s="30">
        <v>2.9045607080138405</v>
      </c>
      <c r="DJ24" s="30">
        <v>0.15889567505834451</v>
      </c>
      <c r="DK24" s="30">
        <v>0</v>
      </c>
      <c r="DL24" s="30">
        <v>0.17940274781423868</v>
      </c>
      <c r="DM24" s="30">
        <v>11.7605475956482</v>
      </c>
      <c r="DN24" s="30">
        <v>3.9267015706806283E-2</v>
      </c>
      <c r="DO24" s="30">
        <v>0.1059322033898305</v>
      </c>
      <c r="DP24" s="30">
        <v>0.21128248468201988</v>
      </c>
      <c r="DQ24" s="30">
        <v>0.16733601070950468</v>
      </c>
      <c r="DR24" s="30">
        <v>0</v>
      </c>
      <c r="DS24" s="30">
        <v>1.1199100935654174</v>
      </c>
      <c r="DT24" s="30">
        <v>0</v>
      </c>
      <c r="DU24" s="30">
        <v>0</v>
      </c>
      <c r="DV24" s="30">
        <v>0.17219113215669393</v>
      </c>
      <c r="DW24" s="30">
        <v>5.2410901467505246E-2</v>
      </c>
      <c r="DX24" s="30">
        <v>1.0416666666666665</v>
      </c>
      <c r="DY24" s="30">
        <v>7.4478649453823237E-2</v>
      </c>
      <c r="DZ24" s="30">
        <v>2.5599453878317264E-2</v>
      </c>
      <c r="EA24" s="30">
        <v>6.3357972544878571E-2</v>
      </c>
      <c r="EB24" s="30">
        <v>0</v>
      </c>
      <c r="EC24" s="30">
        <v>0</v>
      </c>
      <c r="ED24" s="30">
        <v>0</v>
      </c>
      <c r="EE24" s="30">
        <v>6.2875107173478134E-2</v>
      </c>
      <c r="EF24" s="30">
        <v>0</v>
      </c>
      <c r="EG24" s="30">
        <v>1.0646059066713502</v>
      </c>
      <c r="EH24" s="30">
        <v>0.14505241993393653</v>
      </c>
      <c r="EI24" s="30">
        <v>3.9787798408488062E-2</v>
      </c>
      <c r="EJ24" s="30">
        <v>0.11943040881947635</v>
      </c>
      <c r="EK24" s="30">
        <v>0.75468846157998726</v>
      </c>
      <c r="EL24" s="30">
        <v>0.36750868958799177</v>
      </c>
      <c r="EM24" s="30">
        <v>0</v>
      </c>
      <c r="EN24"/>
      <c r="EO24"/>
    </row>
    <row r="25" spans="1:145" s="15" customFormat="1" x14ac:dyDescent="0.25">
      <c r="A25" s="15">
        <v>21</v>
      </c>
      <c r="B25" s="20" t="s">
        <v>85</v>
      </c>
      <c r="C25" s="21">
        <v>3880</v>
      </c>
      <c r="D25" s="21">
        <v>452</v>
      </c>
      <c r="E25" s="21">
        <v>2072</v>
      </c>
      <c r="F25" s="21">
        <v>1345</v>
      </c>
      <c r="G25" s="21">
        <v>2049</v>
      </c>
      <c r="H25" s="21">
        <v>1835</v>
      </c>
      <c r="I25" s="21">
        <v>2.7</v>
      </c>
      <c r="J25" s="21">
        <v>2307</v>
      </c>
      <c r="K25" s="21">
        <v>1318</v>
      </c>
      <c r="L25" s="22">
        <f t="shared" si="0"/>
        <v>63.641379310344824</v>
      </c>
      <c r="M25" s="22">
        <f t="shared" si="1"/>
        <v>36.358620689655176</v>
      </c>
      <c r="N25" s="21">
        <v>965</v>
      </c>
      <c r="O25" s="21">
        <v>518</v>
      </c>
      <c r="P25" s="21">
        <v>489</v>
      </c>
      <c r="Q25" s="21">
        <v>381</v>
      </c>
      <c r="R25" s="21">
        <v>390</v>
      </c>
      <c r="S25" s="21">
        <v>292</v>
      </c>
      <c r="T25" s="21">
        <v>252</v>
      </c>
      <c r="U25" s="21">
        <v>524</v>
      </c>
      <c r="V25" s="21">
        <v>26</v>
      </c>
      <c r="W25" s="21">
        <v>49</v>
      </c>
      <c r="X25" s="21">
        <v>0</v>
      </c>
      <c r="Y25" s="21">
        <v>3880</v>
      </c>
      <c r="Z25" s="21">
        <v>966</v>
      </c>
      <c r="AA25" s="21">
        <v>41</v>
      </c>
      <c r="AB25" s="21">
        <v>266</v>
      </c>
      <c r="AC25" s="21">
        <v>80</v>
      </c>
      <c r="AD25" s="21">
        <v>264</v>
      </c>
      <c r="AE25" s="21">
        <v>95</v>
      </c>
      <c r="AF25" s="21">
        <v>352</v>
      </c>
      <c r="AG25" s="21">
        <v>137</v>
      </c>
      <c r="AH25" s="21">
        <v>104</v>
      </c>
      <c r="AI25" s="21">
        <v>8</v>
      </c>
      <c r="AJ25" s="21">
        <v>43</v>
      </c>
      <c r="AK25" s="21">
        <v>23</v>
      </c>
      <c r="AL25" s="21">
        <v>114</v>
      </c>
      <c r="AM25" s="21">
        <v>54</v>
      </c>
      <c r="AN25" s="21">
        <v>264</v>
      </c>
      <c r="AO25" s="21">
        <v>241</v>
      </c>
      <c r="AP25" s="21">
        <v>482</v>
      </c>
      <c r="AQ25" s="21">
        <v>14</v>
      </c>
      <c r="AR25" s="21">
        <v>141</v>
      </c>
      <c r="AS25" s="21">
        <v>100</v>
      </c>
      <c r="AT25" s="21">
        <v>86</v>
      </c>
      <c r="AU25" s="21">
        <v>3880</v>
      </c>
      <c r="AV25" s="23">
        <v>0</v>
      </c>
      <c r="AW25" s="23">
        <v>5</v>
      </c>
      <c r="AX25" s="23">
        <v>0</v>
      </c>
      <c r="AY25" s="23">
        <v>0</v>
      </c>
      <c r="AZ25" s="23">
        <v>0</v>
      </c>
      <c r="BA25" s="23">
        <v>2507</v>
      </c>
      <c r="BB25" s="23">
        <v>133</v>
      </c>
      <c r="BC25" s="23">
        <v>27</v>
      </c>
      <c r="BD25" s="23">
        <v>35</v>
      </c>
      <c r="BE25" s="23">
        <v>31</v>
      </c>
      <c r="BF25" s="23">
        <v>29</v>
      </c>
      <c r="BG25" s="23">
        <v>271</v>
      </c>
      <c r="BH25" s="23">
        <v>500</v>
      </c>
      <c r="BI25" s="23">
        <v>298</v>
      </c>
      <c r="BJ25" s="19">
        <v>48</v>
      </c>
      <c r="BK25" s="19">
        <v>3880</v>
      </c>
      <c r="BL25" s="28" t="s">
        <v>160</v>
      </c>
      <c r="BM25" s="29">
        <v>0</v>
      </c>
      <c r="BN25" s="30">
        <v>0</v>
      </c>
      <c r="BO25" s="30">
        <v>0</v>
      </c>
      <c r="BP25" s="30">
        <v>0</v>
      </c>
      <c r="BQ25" s="30">
        <v>0</v>
      </c>
      <c r="BR25" s="30">
        <v>0</v>
      </c>
      <c r="BS25" s="30">
        <v>0</v>
      </c>
      <c r="BT25" s="30">
        <v>0</v>
      </c>
      <c r="BU25" s="30">
        <v>6.4743357331537785E-3</v>
      </c>
      <c r="BV25" s="30">
        <v>0</v>
      </c>
      <c r="BW25" s="30">
        <v>0.27184466019417475</v>
      </c>
      <c r="BX25" s="30">
        <v>0.83064460767488157</v>
      </c>
      <c r="BY25" s="30">
        <v>0</v>
      </c>
      <c r="BZ25" s="30">
        <v>0</v>
      </c>
      <c r="CA25" s="30">
        <v>0</v>
      </c>
      <c r="CB25" s="30">
        <v>0</v>
      </c>
      <c r="CC25" s="30">
        <v>0</v>
      </c>
      <c r="CD25" s="30">
        <v>0</v>
      </c>
      <c r="CE25" s="30">
        <v>0</v>
      </c>
      <c r="CF25" s="30">
        <v>5.7899409426023854E-3</v>
      </c>
      <c r="CG25" s="30">
        <v>88.814197364883029</v>
      </c>
      <c r="CH25" s="30">
        <v>0</v>
      </c>
      <c r="CI25" s="30">
        <v>0</v>
      </c>
      <c r="CJ25" s="30">
        <v>0</v>
      </c>
      <c r="CK25" s="30">
        <v>6.1802309861331062E-2</v>
      </c>
      <c r="CL25" s="30">
        <v>4.4515669515669517E-3</v>
      </c>
      <c r="CM25" s="30">
        <v>5.9708112626559876E-3</v>
      </c>
      <c r="CN25" s="30">
        <v>2.9062257814518211E-2</v>
      </c>
      <c r="CO25" s="30">
        <v>0</v>
      </c>
      <c r="CP25" s="30">
        <v>0</v>
      </c>
      <c r="CQ25" s="30">
        <v>0</v>
      </c>
      <c r="CR25" s="30">
        <v>0</v>
      </c>
      <c r="CS25" s="30">
        <v>2.8471372035418388E-3</v>
      </c>
      <c r="CT25" s="30">
        <v>0</v>
      </c>
      <c r="CU25" s="30">
        <v>0</v>
      </c>
      <c r="CV25" s="30">
        <v>0</v>
      </c>
      <c r="CW25" s="30">
        <v>0</v>
      </c>
      <c r="CX25" s="30">
        <v>1.9352437662820989</v>
      </c>
      <c r="CY25" s="30">
        <v>0</v>
      </c>
      <c r="CZ25" s="30">
        <v>0</v>
      </c>
      <c r="DA25" s="30">
        <v>0</v>
      </c>
      <c r="DB25" s="30">
        <v>1.1783837288774716E-2</v>
      </c>
      <c r="DC25" s="30">
        <v>0</v>
      </c>
      <c r="DD25" s="30">
        <v>3.6458945202205361E-3</v>
      </c>
      <c r="DE25" s="30">
        <v>0</v>
      </c>
      <c r="DF25" s="30">
        <v>1.8009905447996397E-2</v>
      </c>
      <c r="DG25" s="30">
        <v>0</v>
      </c>
      <c r="DH25" s="30">
        <v>2.9961050634175569E-2</v>
      </c>
      <c r="DI25" s="30">
        <v>0</v>
      </c>
      <c r="DJ25" s="30">
        <v>0</v>
      </c>
      <c r="DK25" s="30">
        <v>0</v>
      </c>
      <c r="DL25" s="30">
        <v>0</v>
      </c>
      <c r="DM25" s="30">
        <v>0</v>
      </c>
      <c r="DN25" s="30">
        <v>0</v>
      </c>
      <c r="DO25" s="30">
        <v>0</v>
      </c>
      <c r="DP25" s="30">
        <v>0</v>
      </c>
      <c r="DQ25" s="30">
        <v>0</v>
      </c>
      <c r="DR25" s="30">
        <v>5.9276822762299938E-2</v>
      </c>
      <c r="DS25" s="30">
        <v>0</v>
      </c>
      <c r="DT25" s="30">
        <v>0</v>
      </c>
      <c r="DU25" s="30">
        <v>0</v>
      </c>
      <c r="DV25" s="30">
        <v>0</v>
      </c>
      <c r="DW25" s="30">
        <v>0</v>
      </c>
      <c r="DX25" s="30">
        <v>8.3333333333333332E-3</v>
      </c>
      <c r="DY25" s="30">
        <v>0</v>
      </c>
      <c r="DZ25" s="30">
        <v>0</v>
      </c>
      <c r="EA25" s="30">
        <v>2.3125659978880675</v>
      </c>
      <c r="EB25" s="30">
        <v>0</v>
      </c>
      <c r="EC25" s="30">
        <v>2.2641509433962263E-2</v>
      </c>
      <c r="ED25" s="30">
        <v>0</v>
      </c>
      <c r="EE25" s="30">
        <v>0</v>
      </c>
      <c r="EF25" s="30">
        <v>0</v>
      </c>
      <c r="EG25" s="30">
        <v>5.4040908968088844E-3</v>
      </c>
      <c r="EH25" s="30">
        <v>0</v>
      </c>
      <c r="EI25" s="30">
        <v>0</v>
      </c>
      <c r="EJ25" s="30">
        <v>0</v>
      </c>
      <c r="EK25" s="30">
        <v>3.2390062728754822E-3</v>
      </c>
      <c r="EL25" s="30">
        <v>0</v>
      </c>
      <c r="EM25" s="30">
        <v>0</v>
      </c>
      <c r="EN25"/>
      <c r="EO25"/>
    </row>
    <row r="26" spans="1:145" s="15" customFormat="1" x14ac:dyDescent="0.25">
      <c r="A26" s="15">
        <v>22</v>
      </c>
      <c r="B26" s="20" t="s">
        <v>44</v>
      </c>
      <c r="C26" s="21">
        <v>41076</v>
      </c>
      <c r="D26" s="21">
        <v>6083</v>
      </c>
      <c r="E26" s="21">
        <v>25993</v>
      </c>
      <c r="F26" s="21">
        <v>8997</v>
      </c>
      <c r="G26" s="21">
        <v>18173</v>
      </c>
      <c r="H26" s="21">
        <v>22909</v>
      </c>
      <c r="I26" s="21">
        <v>4.0999999999999996</v>
      </c>
      <c r="J26" s="21">
        <v>20780</v>
      </c>
      <c r="K26" s="21">
        <v>17828</v>
      </c>
      <c r="L26" s="22">
        <f t="shared" si="0"/>
        <v>53.823041856610033</v>
      </c>
      <c r="M26" s="22">
        <f t="shared" si="1"/>
        <v>46.176958143389975</v>
      </c>
      <c r="N26" s="21">
        <v>5161</v>
      </c>
      <c r="O26" s="21">
        <v>12721</v>
      </c>
      <c r="P26" s="21">
        <v>4519</v>
      </c>
      <c r="Q26" s="21">
        <v>6330</v>
      </c>
      <c r="R26" s="21">
        <v>4874</v>
      </c>
      <c r="S26" s="21">
        <v>3407</v>
      </c>
      <c r="T26" s="21">
        <v>783</v>
      </c>
      <c r="U26" s="21">
        <v>2532</v>
      </c>
      <c r="V26" s="21">
        <v>432</v>
      </c>
      <c r="W26" s="21">
        <v>318</v>
      </c>
      <c r="X26" s="21">
        <v>0</v>
      </c>
      <c r="Y26" s="21">
        <v>41076</v>
      </c>
      <c r="Z26" s="21">
        <v>44</v>
      </c>
      <c r="AA26" s="21">
        <v>19</v>
      </c>
      <c r="AB26" s="21">
        <v>961</v>
      </c>
      <c r="AC26" s="21">
        <v>73</v>
      </c>
      <c r="AD26" s="21">
        <v>3055</v>
      </c>
      <c r="AE26" s="21">
        <v>518</v>
      </c>
      <c r="AF26" s="21">
        <v>4532</v>
      </c>
      <c r="AG26" s="21">
        <v>3275</v>
      </c>
      <c r="AH26" s="21">
        <v>841</v>
      </c>
      <c r="AI26" s="21">
        <v>488</v>
      </c>
      <c r="AJ26" s="21">
        <v>1038</v>
      </c>
      <c r="AK26" s="21">
        <v>807</v>
      </c>
      <c r="AL26" s="21">
        <v>3773</v>
      </c>
      <c r="AM26" s="21">
        <v>1042</v>
      </c>
      <c r="AN26" s="21">
        <v>1536</v>
      </c>
      <c r="AO26" s="21">
        <v>6569</v>
      </c>
      <c r="AP26" s="21">
        <v>8245</v>
      </c>
      <c r="AQ26" s="21">
        <v>839</v>
      </c>
      <c r="AR26" s="21">
        <v>1783</v>
      </c>
      <c r="AS26" s="21">
        <v>1104</v>
      </c>
      <c r="AT26" s="21">
        <v>535</v>
      </c>
      <c r="AU26" s="21">
        <v>41076</v>
      </c>
      <c r="AV26" s="23">
        <v>1599</v>
      </c>
      <c r="AW26" s="23">
        <v>282</v>
      </c>
      <c r="AX26" s="23">
        <v>15</v>
      </c>
      <c r="AY26" s="23">
        <v>304</v>
      </c>
      <c r="AZ26" s="23">
        <v>79</v>
      </c>
      <c r="BA26" s="23">
        <v>18242</v>
      </c>
      <c r="BB26" s="23">
        <v>1217</v>
      </c>
      <c r="BC26" s="23">
        <v>92</v>
      </c>
      <c r="BD26" s="23">
        <v>98</v>
      </c>
      <c r="BE26" s="23">
        <v>282</v>
      </c>
      <c r="BF26" s="23">
        <v>196</v>
      </c>
      <c r="BG26" s="23">
        <v>1322</v>
      </c>
      <c r="BH26" s="23">
        <v>12267</v>
      </c>
      <c r="BI26" s="23">
        <v>4913</v>
      </c>
      <c r="BJ26" s="19">
        <v>162</v>
      </c>
      <c r="BK26" s="19">
        <v>41076</v>
      </c>
      <c r="BL26" s="28" t="s">
        <v>161</v>
      </c>
      <c r="BM26" s="29">
        <v>9.7087378640776698E-2</v>
      </c>
      <c r="BN26" s="30">
        <v>0</v>
      </c>
      <c r="BO26" s="30">
        <v>4.8364894527326167E-2</v>
      </c>
      <c r="BP26" s="30">
        <v>0.50072445239921592</v>
      </c>
      <c r="BQ26" s="30">
        <v>0.19080934965813326</v>
      </c>
      <c r="BR26" s="30">
        <v>0.12821170316426483</v>
      </c>
      <c r="BS26" s="30">
        <v>9.1137533709242469</v>
      </c>
      <c r="BT26" s="30">
        <v>0</v>
      </c>
      <c r="BU26" s="30">
        <v>3.1374630962863215</v>
      </c>
      <c r="BV26" s="30">
        <v>0.50476435745557557</v>
      </c>
      <c r="BW26" s="30">
        <v>0</v>
      </c>
      <c r="BX26" s="30">
        <v>0</v>
      </c>
      <c r="BY26" s="30">
        <v>0.40138893313370078</v>
      </c>
      <c r="BZ26" s="30">
        <v>0.7574186781153569</v>
      </c>
      <c r="CA26" s="30">
        <v>6.7765981477298398E-2</v>
      </c>
      <c r="CB26" s="30">
        <v>0</v>
      </c>
      <c r="CC26" s="30">
        <v>5.4674685620557675E-2</v>
      </c>
      <c r="CD26" s="30">
        <v>0.5892993678085896</v>
      </c>
      <c r="CE26" s="30">
        <v>3.4017462297312624E-2</v>
      </c>
      <c r="CF26" s="30">
        <v>1.0942988381518508</v>
      </c>
      <c r="CG26" s="30">
        <v>0</v>
      </c>
      <c r="CH26" s="30">
        <v>42.355275729439725</v>
      </c>
      <c r="CI26" s="30">
        <v>4.9806997883202593E-2</v>
      </c>
      <c r="CJ26" s="30">
        <v>0</v>
      </c>
      <c r="CK26" s="30">
        <v>3.4763799296998722E-2</v>
      </c>
      <c r="CL26" s="30">
        <v>2.0744301994301995</v>
      </c>
      <c r="CM26" s="30">
        <v>9.7238926277540369E-2</v>
      </c>
      <c r="CN26" s="30">
        <v>4.5207956600361664E-2</v>
      </c>
      <c r="CO26" s="30">
        <v>7.5628663263376819E-2</v>
      </c>
      <c r="CP26" s="30">
        <v>0</v>
      </c>
      <c r="CQ26" s="30">
        <v>0.74082203808374036</v>
      </c>
      <c r="CR26" s="30">
        <v>0</v>
      </c>
      <c r="CS26" s="30">
        <v>0.36822974499141115</v>
      </c>
      <c r="CT26" s="30">
        <v>0</v>
      </c>
      <c r="CU26" s="30">
        <v>6.7100765490347118</v>
      </c>
      <c r="CV26" s="30">
        <v>1.1760253427153711</v>
      </c>
      <c r="CW26" s="30">
        <v>9.2628559476499242E-2</v>
      </c>
      <c r="CX26" s="30">
        <v>0</v>
      </c>
      <c r="CY26" s="30">
        <v>3.1961135259524417E-2</v>
      </c>
      <c r="CZ26" s="30">
        <v>0.58708414872798431</v>
      </c>
      <c r="DA26" s="30">
        <v>0</v>
      </c>
      <c r="DB26" s="30">
        <v>0.81544154038321026</v>
      </c>
      <c r="DC26" s="30">
        <v>0.51339574614953187</v>
      </c>
      <c r="DD26" s="30">
        <v>3.8603946478268445</v>
      </c>
      <c r="DE26" s="30">
        <v>0.26874567612154754</v>
      </c>
      <c r="DF26" s="30">
        <v>1.3507429085997299E-2</v>
      </c>
      <c r="DG26" s="30">
        <v>3.6845983787767135E-2</v>
      </c>
      <c r="DH26" s="30">
        <v>0</v>
      </c>
      <c r="DI26" s="30">
        <v>4.9197572722688783</v>
      </c>
      <c r="DJ26" s="30">
        <v>0.48661800486618007</v>
      </c>
      <c r="DK26" s="30">
        <v>8.2389289392378995E-2</v>
      </c>
      <c r="DL26" s="30">
        <v>0.48597706369933003</v>
      </c>
      <c r="DM26" s="30">
        <v>0.37759271711581233</v>
      </c>
      <c r="DN26" s="30">
        <v>3.9267015706806283E-2</v>
      </c>
      <c r="DO26" s="30">
        <v>4.5399515738498791E-2</v>
      </c>
      <c r="DP26" s="30">
        <v>6.3384745404605952E-2</v>
      </c>
      <c r="DQ26" s="30">
        <v>0.12717536813922356</v>
      </c>
      <c r="DR26" s="30">
        <v>0</v>
      </c>
      <c r="DS26" s="30">
        <v>6.3849249908525429</v>
      </c>
      <c r="DT26" s="30">
        <v>0</v>
      </c>
      <c r="DU26" s="30">
        <v>0.18963337547408343</v>
      </c>
      <c r="DV26" s="30">
        <v>0.18080068876452862</v>
      </c>
      <c r="DW26" s="30">
        <v>0</v>
      </c>
      <c r="DX26" s="30">
        <v>9.0283333333333324</v>
      </c>
      <c r="DY26" s="30">
        <v>7.4478649453823237E-2</v>
      </c>
      <c r="DZ26" s="30">
        <v>2.5599453878317264E-2</v>
      </c>
      <c r="EA26" s="30">
        <v>0</v>
      </c>
      <c r="EB26" s="30">
        <v>0.1433349259436216</v>
      </c>
      <c r="EC26" s="30">
        <v>2.2641509433962263E-2</v>
      </c>
      <c r="ED26" s="30">
        <v>2.2946305644791189E-2</v>
      </c>
      <c r="EE26" s="30">
        <v>6.8591026007430694E-2</v>
      </c>
      <c r="EF26" s="30">
        <v>0</v>
      </c>
      <c r="EG26" s="30">
        <v>1.7063417006674051</v>
      </c>
      <c r="EH26" s="30">
        <v>0.20249892287806981</v>
      </c>
      <c r="EI26" s="30">
        <v>5.9681697612732093E-2</v>
      </c>
      <c r="EJ26" s="30">
        <v>0.37092328892971982</v>
      </c>
      <c r="EK26" s="30">
        <v>3.1202427095367145</v>
      </c>
      <c r="EL26" s="30">
        <v>0.26124111669507849</v>
      </c>
      <c r="EM26" s="30">
        <v>0</v>
      </c>
      <c r="EN26"/>
      <c r="EO26"/>
    </row>
    <row r="27" spans="1:145" s="15" customFormat="1" x14ac:dyDescent="0.25">
      <c r="A27" s="15">
        <v>23</v>
      </c>
      <c r="B27" s="20" t="s">
        <v>86</v>
      </c>
      <c r="C27" s="21">
        <v>8193</v>
      </c>
      <c r="D27" s="21">
        <v>1074</v>
      </c>
      <c r="E27" s="21">
        <v>4539</v>
      </c>
      <c r="F27" s="21">
        <v>2575</v>
      </c>
      <c r="G27" s="21">
        <v>4304</v>
      </c>
      <c r="H27" s="21">
        <v>3887</v>
      </c>
      <c r="I27" s="21">
        <v>2.5</v>
      </c>
      <c r="J27" s="21">
        <v>4590</v>
      </c>
      <c r="K27" s="21">
        <v>2968</v>
      </c>
      <c r="L27" s="22">
        <f t="shared" si="0"/>
        <v>60.730351944958983</v>
      </c>
      <c r="M27" s="22">
        <f t="shared" si="1"/>
        <v>39.269648055041017</v>
      </c>
      <c r="N27" s="21">
        <v>1422</v>
      </c>
      <c r="O27" s="21">
        <v>1151</v>
      </c>
      <c r="P27" s="21">
        <v>1107</v>
      </c>
      <c r="Q27" s="21">
        <v>1011</v>
      </c>
      <c r="R27" s="21">
        <v>722</v>
      </c>
      <c r="S27" s="21">
        <v>628</v>
      </c>
      <c r="T27" s="21">
        <v>891</v>
      </c>
      <c r="U27" s="21">
        <v>1079</v>
      </c>
      <c r="V27" s="21">
        <v>92</v>
      </c>
      <c r="W27" s="21">
        <v>95</v>
      </c>
      <c r="X27" s="21">
        <v>0</v>
      </c>
      <c r="Y27" s="21">
        <v>8193</v>
      </c>
      <c r="Z27" s="21">
        <v>1179</v>
      </c>
      <c r="AA27" s="21">
        <v>11</v>
      </c>
      <c r="AB27" s="21">
        <v>1005</v>
      </c>
      <c r="AC27" s="21">
        <v>88</v>
      </c>
      <c r="AD27" s="21">
        <v>517</v>
      </c>
      <c r="AE27" s="21">
        <v>191</v>
      </c>
      <c r="AF27" s="21">
        <v>662</v>
      </c>
      <c r="AG27" s="21">
        <v>479</v>
      </c>
      <c r="AH27" s="21">
        <v>502</v>
      </c>
      <c r="AI27" s="21">
        <v>31</v>
      </c>
      <c r="AJ27" s="21">
        <v>57</v>
      </c>
      <c r="AK27" s="21">
        <v>73</v>
      </c>
      <c r="AL27" s="21">
        <v>177</v>
      </c>
      <c r="AM27" s="21">
        <v>167</v>
      </c>
      <c r="AN27" s="21">
        <v>491</v>
      </c>
      <c r="AO27" s="21">
        <v>581</v>
      </c>
      <c r="AP27" s="21">
        <v>1265</v>
      </c>
      <c r="AQ27" s="21">
        <v>110</v>
      </c>
      <c r="AR27" s="21">
        <v>289</v>
      </c>
      <c r="AS27" s="21">
        <v>188</v>
      </c>
      <c r="AT27" s="21">
        <v>138</v>
      </c>
      <c r="AU27" s="21">
        <v>8193</v>
      </c>
      <c r="AV27" s="23">
        <v>5</v>
      </c>
      <c r="AW27" s="23">
        <v>11</v>
      </c>
      <c r="AX27" s="23">
        <v>0</v>
      </c>
      <c r="AY27" s="23">
        <v>0</v>
      </c>
      <c r="AZ27" s="23">
        <v>5</v>
      </c>
      <c r="BA27" s="23">
        <v>5439</v>
      </c>
      <c r="BB27" s="23">
        <v>357</v>
      </c>
      <c r="BC27" s="23">
        <v>59</v>
      </c>
      <c r="BD27" s="23">
        <v>32</v>
      </c>
      <c r="BE27" s="23">
        <v>36</v>
      </c>
      <c r="BF27" s="23">
        <v>28</v>
      </c>
      <c r="BG27" s="23">
        <v>335</v>
      </c>
      <c r="BH27" s="23">
        <v>912</v>
      </c>
      <c r="BI27" s="23">
        <v>896</v>
      </c>
      <c r="BJ27" s="19">
        <v>82</v>
      </c>
      <c r="BK27" s="19">
        <v>8193</v>
      </c>
      <c r="BL27" s="28" t="s">
        <v>162</v>
      </c>
      <c r="BM27" s="29">
        <v>0</v>
      </c>
      <c r="BN27" s="30">
        <v>5.7803468208092491E-2</v>
      </c>
      <c r="BO27" s="30">
        <v>1.3021317757357044E-2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9.0136492402781362E-3</v>
      </c>
      <c r="BW27" s="30">
        <v>0</v>
      </c>
      <c r="BX27" s="30">
        <v>0</v>
      </c>
      <c r="BY27" s="30">
        <v>0</v>
      </c>
      <c r="BZ27" s="30">
        <v>0</v>
      </c>
      <c r="CA27" s="30">
        <v>0.112943302462164</v>
      </c>
      <c r="CB27" s="30">
        <v>0</v>
      </c>
      <c r="CC27" s="30">
        <v>4.100601421541826E-2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94.147677748723694</v>
      </c>
      <c r="CJ27" s="30">
        <v>0</v>
      </c>
      <c r="CK27" s="30">
        <v>0</v>
      </c>
      <c r="CL27" s="30">
        <v>0</v>
      </c>
      <c r="CM27" s="30">
        <v>1.6206487712923396E-2</v>
      </c>
      <c r="CN27" s="30">
        <v>1.2916559028674762E-2</v>
      </c>
      <c r="CO27" s="30">
        <v>0</v>
      </c>
      <c r="CP27" s="30">
        <v>0</v>
      </c>
      <c r="CQ27" s="30">
        <v>2.1950282609888603E-2</v>
      </c>
      <c r="CR27" s="30">
        <v>4.1220115416323165E-2</v>
      </c>
      <c r="CS27" s="30">
        <v>4.7452286725697306E-3</v>
      </c>
      <c r="CT27" s="30">
        <v>0</v>
      </c>
      <c r="CU27" s="30">
        <v>0</v>
      </c>
      <c r="CV27" s="30">
        <v>0</v>
      </c>
      <c r="CW27" s="30">
        <v>8.9640541428870225E-3</v>
      </c>
      <c r="CX27" s="30">
        <v>0.14886490509862302</v>
      </c>
      <c r="CY27" s="30">
        <v>0</v>
      </c>
      <c r="CZ27" s="30">
        <v>0</v>
      </c>
      <c r="DA27" s="30">
        <v>7.7982843774369648E-2</v>
      </c>
      <c r="DB27" s="30">
        <v>1.1783837288774716E-2</v>
      </c>
      <c r="DC27" s="30">
        <v>0</v>
      </c>
      <c r="DD27" s="30">
        <v>7.8994381271444945E-3</v>
      </c>
      <c r="DE27" s="30">
        <v>0</v>
      </c>
      <c r="DF27" s="30">
        <v>1.3507429085997299E-2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5.17250297418921E-3</v>
      </c>
      <c r="DN27" s="30">
        <v>0</v>
      </c>
      <c r="DO27" s="30">
        <v>0.93825665859564178</v>
      </c>
      <c r="DP27" s="30">
        <v>0</v>
      </c>
      <c r="DQ27" s="30">
        <v>0</v>
      </c>
      <c r="DR27" s="30">
        <v>7.9035763683066584E-2</v>
      </c>
      <c r="DS27" s="30">
        <v>6.5338978621086192E-3</v>
      </c>
      <c r="DT27" s="30">
        <v>0</v>
      </c>
      <c r="DU27" s="30">
        <v>0</v>
      </c>
      <c r="DV27" s="30">
        <v>0</v>
      </c>
      <c r="DW27" s="30">
        <v>4.3763102725366876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0.44745296007342816</v>
      </c>
      <c r="EE27" s="30">
        <v>0</v>
      </c>
      <c r="EF27" s="30">
        <v>0.67155067155067161</v>
      </c>
      <c r="EG27" s="30">
        <v>6.7551136210111055E-3</v>
      </c>
      <c r="EH27" s="30">
        <v>0</v>
      </c>
      <c r="EI27" s="30">
        <v>0</v>
      </c>
      <c r="EJ27" s="30">
        <v>3.4451079467156635E-3</v>
      </c>
      <c r="EK27" s="30">
        <v>3.2390062728754822E-3</v>
      </c>
      <c r="EL27" s="30">
        <v>0</v>
      </c>
      <c r="EM27" s="30">
        <v>0</v>
      </c>
      <c r="EN27"/>
      <c r="EO27"/>
    </row>
    <row r="28" spans="1:145" s="15" customFormat="1" x14ac:dyDescent="0.25">
      <c r="A28" s="15">
        <v>24</v>
      </c>
      <c r="B28" s="20" t="s">
        <v>87</v>
      </c>
      <c r="C28" s="21">
        <v>4492</v>
      </c>
      <c r="D28" s="21">
        <v>672</v>
      </c>
      <c r="E28" s="21">
        <v>2795</v>
      </c>
      <c r="F28" s="21">
        <v>1021</v>
      </c>
      <c r="G28" s="21">
        <v>2336</v>
      </c>
      <c r="H28" s="21">
        <v>2155</v>
      </c>
      <c r="I28" s="21">
        <v>2.9</v>
      </c>
      <c r="J28" s="21">
        <v>2488</v>
      </c>
      <c r="K28" s="21">
        <v>1732</v>
      </c>
      <c r="L28" s="22">
        <f t="shared" si="0"/>
        <v>58.957345971563981</v>
      </c>
      <c r="M28" s="22">
        <f t="shared" si="1"/>
        <v>41.042654028436019</v>
      </c>
      <c r="N28" s="21">
        <v>886</v>
      </c>
      <c r="O28" s="21">
        <v>696</v>
      </c>
      <c r="P28" s="21">
        <v>721</v>
      </c>
      <c r="Q28" s="21">
        <v>447</v>
      </c>
      <c r="R28" s="21">
        <v>442</v>
      </c>
      <c r="S28" s="21">
        <v>278</v>
      </c>
      <c r="T28" s="21">
        <v>281</v>
      </c>
      <c r="U28" s="21">
        <v>659</v>
      </c>
      <c r="V28" s="21">
        <v>39</v>
      </c>
      <c r="W28" s="21">
        <v>31</v>
      </c>
      <c r="X28" s="21">
        <v>0</v>
      </c>
      <c r="Y28" s="21">
        <v>4492</v>
      </c>
      <c r="Z28" s="21">
        <v>832</v>
      </c>
      <c r="AA28" s="21">
        <v>66</v>
      </c>
      <c r="AB28" s="21">
        <v>297</v>
      </c>
      <c r="AC28" s="21">
        <v>54</v>
      </c>
      <c r="AD28" s="21">
        <v>587</v>
      </c>
      <c r="AE28" s="21">
        <v>80</v>
      </c>
      <c r="AF28" s="21">
        <v>309</v>
      </c>
      <c r="AG28" s="21">
        <v>193</v>
      </c>
      <c r="AH28" s="21">
        <v>167</v>
      </c>
      <c r="AI28" s="21">
        <v>30</v>
      </c>
      <c r="AJ28" s="21">
        <v>39</v>
      </c>
      <c r="AK28" s="21">
        <v>74</v>
      </c>
      <c r="AL28" s="21">
        <v>219</v>
      </c>
      <c r="AM28" s="21">
        <v>117</v>
      </c>
      <c r="AN28" s="21">
        <v>262</v>
      </c>
      <c r="AO28" s="21">
        <v>474</v>
      </c>
      <c r="AP28" s="21">
        <v>311</v>
      </c>
      <c r="AQ28" s="21">
        <v>63</v>
      </c>
      <c r="AR28" s="21">
        <v>174</v>
      </c>
      <c r="AS28" s="21">
        <v>92</v>
      </c>
      <c r="AT28" s="21">
        <v>52</v>
      </c>
      <c r="AU28" s="21">
        <v>4492</v>
      </c>
      <c r="AV28" s="23">
        <v>5</v>
      </c>
      <c r="AW28" s="23">
        <v>10</v>
      </c>
      <c r="AX28" s="23">
        <v>0</v>
      </c>
      <c r="AY28" s="23">
        <v>4</v>
      </c>
      <c r="AZ28" s="23">
        <v>0</v>
      </c>
      <c r="BA28" s="23">
        <v>2601</v>
      </c>
      <c r="BB28" s="23">
        <v>190</v>
      </c>
      <c r="BC28" s="23">
        <v>78</v>
      </c>
      <c r="BD28" s="23">
        <v>9</v>
      </c>
      <c r="BE28" s="23">
        <v>8</v>
      </c>
      <c r="BF28" s="23">
        <v>15</v>
      </c>
      <c r="BG28" s="23">
        <v>174</v>
      </c>
      <c r="BH28" s="23">
        <v>998</v>
      </c>
      <c r="BI28" s="23">
        <v>384</v>
      </c>
      <c r="BJ28" s="19">
        <v>25</v>
      </c>
      <c r="BK28" s="19">
        <v>4492</v>
      </c>
      <c r="BL28" s="28" t="s">
        <v>163</v>
      </c>
      <c r="BM28" s="29">
        <v>0</v>
      </c>
      <c r="BN28" s="30">
        <v>0.65510597302504814</v>
      </c>
      <c r="BO28" s="30">
        <v>5.9656237211205774</v>
      </c>
      <c r="BP28" s="30">
        <v>2.3438165856984574E-2</v>
      </c>
      <c r="BQ28" s="30">
        <v>0</v>
      </c>
      <c r="BR28" s="30">
        <v>0</v>
      </c>
      <c r="BS28" s="30">
        <v>0</v>
      </c>
      <c r="BT28" s="30">
        <v>0</v>
      </c>
      <c r="BU28" s="30">
        <v>1.6833272906199823E-2</v>
      </c>
      <c r="BV28" s="30">
        <v>9.7862477465876896E-2</v>
      </c>
      <c r="BW28" s="30">
        <v>0</v>
      </c>
      <c r="BX28" s="30">
        <v>2.0594494405162353E-2</v>
      </c>
      <c r="BY28" s="30">
        <v>1.2742505813768278E-2</v>
      </c>
      <c r="BZ28" s="30">
        <v>6.0983790508482849E-3</v>
      </c>
      <c r="CA28" s="30">
        <v>0.22588660492432799</v>
      </c>
      <c r="CB28" s="30">
        <v>0.56373017389642655</v>
      </c>
      <c r="CC28" s="30">
        <v>0.79278294149808626</v>
      </c>
      <c r="CD28" s="30">
        <v>9.3243570855789486E-3</v>
      </c>
      <c r="CE28" s="30">
        <v>0</v>
      </c>
      <c r="CF28" s="30">
        <v>0</v>
      </c>
      <c r="CG28" s="30">
        <v>0</v>
      </c>
      <c r="CH28" s="30">
        <v>1.9598716284083391E-2</v>
      </c>
      <c r="CI28" s="30">
        <v>0.11206574523720583</v>
      </c>
      <c r="CJ28" s="30">
        <v>60.973431569546776</v>
      </c>
      <c r="CK28" s="30">
        <v>5.7939665494997879E-3</v>
      </c>
      <c r="CL28" s="30">
        <v>8.9031339031339033E-3</v>
      </c>
      <c r="CM28" s="30">
        <v>3.2941818709110606</v>
      </c>
      <c r="CN28" s="30">
        <v>0</v>
      </c>
      <c r="CO28" s="30">
        <v>0.41595764794857254</v>
      </c>
      <c r="CP28" s="30">
        <v>0</v>
      </c>
      <c r="CQ28" s="30">
        <v>0.22773418207759424</v>
      </c>
      <c r="CR28" s="30">
        <v>5.1525144270403951E-2</v>
      </c>
      <c r="CS28" s="30">
        <v>3.4165646442502064E-2</v>
      </c>
      <c r="CT28" s="30">
        <v>0</v>
      </c>
      <c r="CU28" s="30">
        <v>1.2036011747147465E-2</v>
      </c>
      <c r="CV28" s="30">
        <v>9.8118920131199019E-3</v>
      </c>
      <c r="CW28" s="30">
        <v>0</v>
      </c>
      <c r="CX28" s="30">
        <v>0</v>
      </c>
      <c r="CY28" s="30">
        <v>7.0314497570953718E-2</v>
      </c>
      <c r="CZ28" s="30">
        <v>1.5781831955053342E-2</v>
      </c>
      <c r="DA28" s="30">
        <v>0.10397712503249285</v>
      </c>
      <c r="DB28" s="30">
        <v>8.4843628479177965E-2</v>
      </c>
      <c r="DC28" s="30">
        <v>1.7256999870572502E-2</v>
      </c>
      <c r="DD28" s="30">
        <v>6.481590258169842E-2</v>
      </c>
      <c r="DE28" s="30">
        <v>0.14900750359214518</v>
      </c>
      <c r="DF28" s="30">
        <v>0</v>
      </c>
      <c r="DG28" s="30">
        <v>0</v>
      </c>
      <c r="DH28" s="30">
        <v>0</v>
      </c>
      <c r="DI28" s="30">
        <v>9.5630553092344341E-3</v>
      </c>
      <c r="DJ28" s="30">
        <v>2.2344704305079698E-2</v>
      </c>
      <c r="DK28" s="30">
        <v>0.75180226570545827</v>
      </c>
      <c r="DL28" s="30">
        <v>1.8167366867264674E-2</v>
      </c>
      <c r="DM28" s="30">
        <v>1.034500594837842E-2</v>
      </c>
      <c r="DN28" s="30">
        <v>3.9267015706806283E-2</v>
      </c>
      <c r="DO28" s="30">
        <v>7.5665859564164648E-2</v>
      </c>
      <c r="DP28" s="30">
        <v>0</v>
      </c>
      <c r="DQ28" s="30">
        <v>0</v>
      </c>
      <c r="DR28" s="30">
        <v>0.11855364552459988</v>
      </c>
      <c r="DS28" s="30">
        <v>2.8749150593277924E-2</v>
      </c>
      <c r="DT28" s="30">
        <v>2.1306160259379343</v>
      </c>
      <c r="DU28" s="30">
        <v>0.37926675094816686</v>
      </c>
      <c r="DV28" s="30">
        <v>3.4438226431338786E-2</v>
      </c>
      <c r="DW28" s="30">
        <v>0.13102725366876311</v>
      </c>
      <c r="DX28" s="30">
        <v>0.02</v>
      </c>
      <c r="DY28" s="30">
        <v>0</v>
      </c>
      <c r="DZ28" s="30">
        <v>1.3567710555508148</v>
      </c>
      <c r="EA28" s="30">
        <v>0</v>
      </c>
      <c r="EB28" s="30">
        <v>0</v>
      </c>
      <c r="EC28" s="30">
        <v>0</v>
      </c>
      <c r="ED28" s="30">
        <v>1.7209729233593391E-2</v>
      </c>
      <c r="EE28" s="30">
        <v>0</v>
      </c>
      <c r="EF28" s="30">
        <v>0</v>
      </c>
      <c r="EG28" s="30">
        <v>8.1061363452133266E-3</v>
      </c>
      <c r="EH28" s="30">
        <v>2.4414763751256639E-2</v>
      </c>
      <c r="EI28" s="30">
        <v>0</v>
      </c>
      <c r="EJ28" s="30">
        <v>0.31120808451998161</v>
      </c>
      <c r="EK28" s="30">
        <v>2.9151056455879336E-2</v>
      </c>
      <c r="EL28" s="30">
        <v>6.6417233058070806E-3</v>
      </c>
      <c r="EM28" s="30">
        <v>0</v>
      </c>
      <c r="EN28"/>
      <c r="EO28"/>
    </row>
    <row r="29" spans="1:145" s="15" customFormat="1" x14ac:dyDescent="0.25">
      <c r="A29" s="15">
        <v>25</v>
      </c>
      <c r="B29" s="20" t="s">
        <v>45</v>
      </c>
      <c r="C29" s="21">
        <v>52077</v>
      </c>
      <c r="D29" s="21">
        <v>8482</v>
      </c>
      <c r="E29" s="21">
        <v>32356</v>
      </c>
      <c r="F29" s="21">
        <v>11239</v>
      </c>
      <c r="G29" s="21">
        <v>24989</v>
      </c>
      <c r="H29" s="21">
        <v>27091</v>
      </c>
      <c r="I29" s="21">
        <v>4.0999999999999996</v>
      </c>
      <c r="J29" s="21">
        <v>28693</v>
      </c>
      <c r="K29" s="21">
        <v>19709</v>
      </c>
      <c r="L29" s="22">
        <f t="shared" si="0"/>
        <v>59.280608239328956</v>
      </c>
      <c r="M29" s="22">
        <f t="shared" si="1"/>
        <v>40.719391760671044</v>
      </c>
      <c r="N29" s="21">
        <v>5736</v>
      </c>
      <c r="O29" s="21">
        <v>11685</v>
      </c>
      <c r="P29" s="21">
        <v>6773</v>
      </c>
      <c r="Q29" s="21">
        <v>6849</v>
      </c>
      <c r="R29" s="21">
        <v>6466</v>
      </c>
      <c r="S29" s="21">
        <v>4957</v>
      </c>
      <c r="T29" s="21">
        <v>3204</v>
      </c>
      <c r="U29" s="21">
        <v>5599</v>
      </c>
      <c r="V29" s="21">
        <v>443</v>
      </c>
      <c r="W29" s="21">
        <v>376</v>
      </c>
      <c r="X29" s="21">
        <v>0</v>
      </c>
      <c r="Y29" s="21">
        <v>52077</v>
      </c>
      <c r="Z29" s="21">
        <v>1032</v>
      </c>
      <c r="AA29" s="21">
        <v>1206</v>
      </c>
      <c r="AB29" s="21">
        <v>4042</v>
      </c>
      <c r="AC29" s="21">
        <v>680</v>
      </c>
      <c r="AD29" s="21">
        <v>4160</v>
      </c>
      <c r="AE29" s="21">
        <v>909</v>
      </c>
      <c r="AF29" s="21">
        <v>5468</v>
      </c>
      <c r="AG29" s="21">
        <v>3743</v>
      </c>
      <c r="AH29" s="21">
        <v>1645</v>
      </c>
      <c r="AI29" s="21">
        <v>493</v>
      </c>
      <c r="AJ29" s="21">
        <v>1924</v>
      </c>
      <c r="AK29" s="21">
        <v>518</v>
      </c>
      <c r="AL29" s="21">
        <v>2197</v>
      </c>
      <c r="AM29" s="21">
        <v>1316</v>
      </c>
      <c r="AN29" s="21">
        <v>2868</v>
      </c>
      <c r="AO29" s="21">
        <v>4701</v>
      </c>
      <c r="AP29" s="21">
        <v>10667</v>
      </c>
      <c r="AQ29" s="21">
        <v>749</v>
      </c>
      <c r="AR29" s="21">
        <v>1995</v>
      </c>
      <c r="AS29" s="21">
        <v>1138</v>
      </c>
      <c r="AT29" s="21">
        <v>628</v>
      </c>
      <c r="AU29" s="21">
        <v>52077</v>
      </c>
      <c r="AV29" s="23">
        <v>84</v>
      </c>
      <c r="AW29" s="23">
        <v>438</v>
      </c>
      <c r="AX29" s="23">
        <v>20</v>
      </c>
      <c r="AY29" s="23">
        <v>8</v>
      </c>
      <c r="AZ29" s="23">
        <v>84</v>
      </c>
      <c r="BA29" s="23">
        <v>33305</v>
      </c>
      <c r="BB29" s="23">
        <v>2490</v>
      </c>
      <c r="BC29" s="23">
        <v>262</v>
      </c>
      <c r="BD29" s="23">
        <v>143</v>
      </c>
      <c r="BE29" s="23">
        <v>324</v>
      </c>
      <c r="BF29" s="23">
        <v>135</v>
      </c>
      <c r="BG29" s="23">
        <v>1246</v>
      </c>
      <c r="BH29" s="23">
        <v>7103</v>
      </c>
      <c r="BI29" s="23">
        <v>6161</v>
      </c>
      <c r="BJ29" s="19">
        <v>286</v>
      </c>
      <c r="BK29" s="19">
        <v>52077</v>
      </c>
      <c r="BL29" s="28" t="s">
        <v>164</v>
      </c>
      <c r="BM29" s="29">
        <v>5.8252427184466021E-2</v>
      </c>
      <c r="BN29" s="30">
        <v>0.28901734104046239</v>
      </c>
      <c r="BO29" s="30">
        <v>0.18229844860299863</v>
      </c>
      <c r="BP29" s="30">
        <v>6.6053012869683805E-2</v>
      </c>
      <c r="BQ29" s="30">
        <v>0</v>
      </c>
      <c r="BR29" s="30">
        <v>2.0513872506282376E-2</v>
      </c>
      <c r="BS29" s="30">
        <v>4.5967148810983086E-2</v>
      </c>
      <c r="BT29" s="30">
        <v>8.4430935494765283E-2</v>
      </c>
      <c r="BU29" s="30">
        <v>9.0640700264152899E-2</v>
      </c>
      <c r="BV29" s="30">
        <v>9.7862477465876896E-2</v>
      </c>
      <c r="BW29" s="30">
        <v>0.85436893203883502</v>
      </c>
      <c r="BX29" s="30">
        <v>2.9312830370014415</v>
      </c>
      <c r="BY29" s="30">
        <v>2.8670638080978621E-2</v>
      </c>
      <c r="BZ29" s="30">
        <v>2.439351620339314E-2</v>
      </c>
      <c r="CA29" s="30">
        <v>3.5238310368195163</v>
      </c>
      <c r="CB29" s="30">
        <v>0</v>
      </c>
      <c r="CC29" s="30">
        <v>4.100601421541826E-2</v>
      </c>
      <c r="CD29" s="30">
        <v>7.4594856684631589E-2</v>
      </c>
      <c r="CE29" s="30">
        <v>0</v>
      </c>
      <c r="CF29" s="30">
        <v>1.3509862199405566E-2</v>
      </c>
      <c r="CG29" s="30">
        <v>1.1293358429685401</v>
      </c>
      <c r="CH29" s="30">
        <v>3.1847913961635513E-2</v>
      </c>
      <c r="CI29" s="30">
        <v>4.9806997883202593E-2</v>
      </c>
      <c r="CJ29" s="30">
        <v>8.9305648582272829E-2</v>
      </c>
      <c r="CK29" s="30">
        <v>91.565916026111466</v>
      </c>
      <c r="CL29" s="30">
        <v>3.8283475783475782E-2</v>
      </c>
      <c r="CM29" s="30">
        <v>5.0325409213814752E-2</v>
      </c>
      <c r="CN29" s="30">
        <v>0.49082924308964093</v>
      </c>
      <c r="CO29" s="30">
        <v>0.71847230100207982</v>
      </c>
      <c r="CP29" s="30">
        <v>0.13568521031207598</v>
      </c>
      <c r="CQ29" s="30">
        <v>7.956977446084619E-2</v>
      </c>
      <c r="CR29" s="30">
        <v>5.1525144270403951E-2</v>
      </c>
      <c r="CS29" s="30">
        <v>0.13856067723903615</v>
      </c>
      <c r="CT29" s="30">
        <v>6.381620931716657E-2</v>
      </c>
      <c r="CU29" s="30">
        <v>3.2497231717298153E-2</v>
      </c>
      <c r="CV29" s="30">
        <v>4.3452664629530992E-2</v>
      </c>
      <c r="CW29" s="30">
        <v>8.9640541428870225E-3</v>
      </c>
      <c r="CX29" s="30">
        <v>16.970599181243021</v>
      </c>
      <c r="CY29" s="30">
        <v>3.0618767578624393</v>
      </c>
      <c r="CZ29" s="30">
        <v>6.6283694211224042E-2</v>
      </c>
      <c r="DA29" s="30">
        <v>0.23394853132310892</v>
      </c>
      <c r="DB29" s="30">
        <v>0.10134100068346256</v>
      </c>
      <c r="DC29" s="30">
        <v>4.7456749644074377E-2</v>
      </c>
      <c r="DD29" s="30">
        <v>0.15049442380688102</v>
      </c>
      <c r="DE29" s="30">
        <v>7.450375179607259E-2</v>
      </c>
      <c r="DF29" s="30">
        <v>0.11706438541197658</v>
      </c>
      <c r="DG29" s="30">
        <v>1.4296241709653648</v>
      </c>
      <c r="DH29" s="30">
        <v>0.11984420253670228</v>
      </c>
      <c r="DI29" s="30">
        <v>6.4333281171213466E-2</v>
      </c>
      <c r="DJ29" s="30">
        <v>5.9585878146879191E-2</v>
      </c>
      <c r="DK29" s="30">
        <v>7.209062821833162E-2</v>
      </c>
      <c r="DL29" s="30">
        <v>6.5856704893834453E-2</v>
      </c>
      <c r="DM29" s="30">
        <v>1.8965844238693769E-2</v>
      </c>
      <c r="DN29" s="30">
        <v>23.167539267015709</v>
      </c>
      <c r="DO29" s="30">
        <v>0.13619854721549635</v>
      </c>
      <c r="DP29" s="30">
        <v>0.16902598774561589</v>
      </c>
      <c r="DQ29" s="30">
        <v>4.6854082998661312E-2</v>
      </c>
      <c r="DR29" s="30">
        <v>0.43469670025686624</v>
      </c>
      <c r="DS29" s="30">
        <v>0.10584914536615964</v>
      </c>
      <c r="DT29" s="30">
        <v>0.50949513663733215</v>
      </c>
      <c r="DU29" s="30">
        <v>0</v>
      </c>
      <c r="DV29" s="30">
        <v>0</v>
      </c>
      <c r="DW29" s="30">
        <v>0</v>
      </c>
      <c r="DX29" s="30">
        <v>6.1666666666666661E-2</v>
      </c>
      <c r="DY29" s="30">
        <v>1.1420059582919564</v>
      </c>
      <c r="DZ29" s="30">
        <v>0</v>
      </c>
      <c r="EA29" s="30">
        <v>0.44350580781415</v>
      </c>
      <c r="EB29" s="30">
        <v>0</v>
      </c>
      <c r="EC29" s="30">
        <v>5.2830188679245285E-2</v>
      </c>
      <c r="ED29" s="30">
        <v>3.4419458467186782E-2</v>
      </c>
      <c r="EE29" s="30">
        <v>0</v>
      </c>
      <c r="EF29" s="30">
        <v>0</v>
      </c>
      <c r="EG29" s="30">
        <v>5.1338863519684405E-2</v>
      </c>
      <c r="EH29" s="30">
        <v>5.4574177796926616E-2</v>
      </c>
      <c r="EI29" s="30">
        <v>7.9575596816976124E-2</v>
      </c>
      <c r="EJ29" s="30">
        <v>6.7753789618741386E-2</v>
      </c>
      <c r="EK29" s="30">
        <v>8.3134494337137363E-2</v>
      </c>
      <c r="EL29" s="30">
        <v>4.4278155372047198E-2</v>
      </c>
      <c r="EM29" s="30">
        <v>0.27311744049941472</v>
      </c>
      <c r="EN29"/>
      <c r="EO29"/>
    </row>
    <row r="30" spans="1:145" s="15" customFormat="1" x14ac:dyDescent="0.25">
      <c r="A30" s="15">
        <v>26</v>
      </c>
      <c r="B30" s="20" t="s">
        <v>46</v>
      </c>
      <c r="C30" s="21">
        <v>113178</v>
      </c>
      <c r="D30" s="21">
        <v>12615</v>
      </c>
      <c r="E30" s="21">
        <v>76473</v>
      </c>
      <c r="F30" s="21">
        <v>24089</v>
      </c>
      <c r="G30" s="21">
        <v>69890</v>
      </c>
      <c r="H30" s="21">
        <v>43283</v>
      </c>
      <c r="I30" s="21">
        <v>7.6</v>
      </c>
      <c r="J30" s="21">
        <v>77058</v>
      </c>
      <c r="K30" s="21">
        <v>30212</v>
      </c>
      <c r="L30" s="22">
        <f t="shared" si="0"/>
        <v>71.835555141232405</v>
      </c>
      <c r="M30" s="22">
        <f t="shared" si="1"/>
        <v>28.164444858767595</v>
      </c>
      <c r="N30" s="21">
        <v>14947</v>
      </c>
      <c r="O30" s="21">
        <v>17209</v>
      </c>
      <c r="P30" s="21">
        <v>16049</v>
      </c>
      <c r="Q30" s="21">
        <v>7597</v>
      </c>
      <c r="R30" s="21">
        <v>15855</v>
      </c>
      <c r="S30" s="21">
        <v>8420</v>
      </c>
      <c r="T30" s="21">
        <v>17525</v>
      </c>
      <c r="U30" s="21">
        <v>12952</v>
      </c>
      <c r="V30" s="21">
        <v>1609</v>
      </c>
      <c r="W30" s="21">
        <v>1019</v>
      </c>
      <c r="X30" s="21">
        <v>0</v>
      </c>
      <c r="Y30" s="21">
        <v>113178</v>
      </c>
      <c r="Z30" s="21">
        <v>535</v>
      </c>
      <c r="AA30" s="21">
        <v>92</v>
      </c>
      <c r="AB30" s="21">
        <v>23486</v>
      </c>
      <c r="AC30" s="21">
        <v>2046</v>
      </c>
      <c r="AD30" s="21">
        <v>10468</v>
      </c>
      <c r="AE30" s="21">
        <v>8530</v>
      </c>
      <c r="AF30" s="21">
        <v>10033</v>
      </c>
      <c r="AG30" s="21">
        <v>3502</v>
      </c>
      <c r="AH30" s="21">
        <v>8997</v>
      </c>
      <c r="AI30" s="21">
        <v>673</v>
      </c>
      <c r="AJ30" s="21">
        <v>1324</v>
      </c>
      <c r="AK30" s="21">
        <v>1417</v>
      </c>
      <c r="AL30" s="21">
        <v>3840</v>
      </c>
      <c r="AM30" s="21">
        <v>2626</v>
      </c>
      <c r="AN30" s="21">
        <v>4643</v>
      </c>
      <c r="AO30" s="21">
        <v>5910</v>
      </c>
      <c r="AP30" s="21">
        <v>10979</v>
      </c>
      <c r="AQ30" s="21">
        <v>635</v>
      </c>
      <c r="AR30" s="21">
        <v>4399</v>
      </c>
      <c r="AS30" s="21">
        <v>7069</v>
      </c>
      <c r="AT30" s="21">
        <v>1965</v>
      </c>
      <c r="AU30" s="21">
        <v>113178</v>
      </c>
      <c r="AV30" s="23">
        <v>1819</v>
      </c>
      <c r="AW30" s="23">
        <v>1132</v>
      </c>
      <c r="AX30" s="23">
        <v>36</v>
      </c>
      <c r="AY30" s="23">
        <v>31</v>
      </c>
      <c r="AZ30" s="23">
        <v>384</v>
      </c>
      <c r="BA30" s="23">
        <v>79117</v>
      </c>
      <c r="BB30" s="23">
        <v>4885</v>
      </c>
      <c r="BC30" s="23">
        <v>763</v>
      </c>
      <c r="BD30" s="23">
        <v>331</v>
      </c>
      <c r="BE30" s="23">
        <v>239</v>
      </c>
      <c r="BF30" s="23">
        <v>516</v>
      </c>
      <c r="BG30" s="23">
        <v>686</v>
      </c>
      <c r="BH30" s="23">
        <v>14647</v>
      </c>
      <c r="BI30" s="23">
        <v>8087</v>
      </c>
      <c r="BJ30" s="19">
        <v>501</v>
      </c>
      <c r="BK30" s="19">
        <v>113178</v>
      </c>
      <c r="BL30" s="28" t="s">
        <v>165</v>
      </c>
      <c r="BM30" s="29">
        <v>0</v>
      </c>
      <c r="BN30" s="30">
        <v>0</v>
      </c>
      <c r="BO30" s="30">
        <v>2.4182447263663084E-2</v>
      </c>
      <c r="BP30" s="30">
        <v>0.34944174550413365</v>
      </c>
      <c r="BQ30" s="30">
        <v>0.15105740181268881</v>
      </c>
      <c r="BR30" s="30">
        <v>0.26155187445510025</v>
      </c>
      <c r="BS30" s="30">
        <v>3.4168913949497428</v>
      </c>
      <c r="BT30" s="30">
        <v>6.7544748395812232E-2</v>
      </c>
      <c r="BU30" s="30">
        <v>1.2637903351116175</v>
      </c>
      <c r="BV30" s="30">
        <v>0.22920422353850117</v>
      </c>
      <c r="BW30" s="30">
        <v>0</v>
      </c>
      <c r="BX30" s="30">
        <v>5.491865174709961E-2</v>
      </c>
      <c r="BY30" s="30">
        <v>1.9400465101462201</v>
      </c>
      <c r="BZ30" s="30">
        <v>4.3627803729768626</v>
      </c>
      <c r="CA30" s="30">
        <v>6.7765981477298398E-2</v>
      </c>
      <c r="CB30" s="30">
        <v>2.8664246130326771E-2</v>
      </c>
      <c r="CC30" s="30">
        <v>4.100601421541826E-2</v>
      </c>
      <c r="CD30" s="30">
        <v>0.33754172649795799</v>
      </c>
      <c r="CE30" s="30">
        <v>2.2678308198208413E-2</v>
      </c>
      <c r="CF30" s="30">
        <v>3.20376732157332</v>
      </c>
      <c r="CG30" s="30">
        <v>8.0666845926324282E-2</v>
      </c>
      <c r="CH30" s="30">
        <v>3.6257625125554278</v>
      </c>
      <c r="CI30" s="30">
        <v>3.7355248412401947E-2</v>
      </c>
      <c r="CJ30" s="30">
        <v>0</v>
      </c>
      <c r="CK30" s="30">
        <v>3.0901154930665531E-2</v>
      </c>
      <c r="CL30" s="30">
        <v>20.101495726495727</v>
      </c>
      <c r="CM30" s="30">
        <v>4.7766490101247901E-2</v>
      </c>
      <c r="CN30" s="30">
        <v>4.5207956600361664E-2</v>
      </c>
      <c r="CO30" s="30">
        <v>7.5628663263376819E-2</v>
      </c>
      <c r="CP30" s="30">
        <v>0</v>
      </c>
      <c r="CQ30" s="30">
        <v>0.34571695110574552</v>
      </c>
      <c r="CR30" s="30">
        <v>5.1525144270403951E-2</v>
      </c>
      <c r="CS30" s="30">
        <v>0.21068815306209604</v>
      </c>
      <c r="CT30" s="30">
        <v>0</v>
      </c>
      <c r="CU30" s="30">
        <v>9.1786625583746577</v>
      </c>
      <c r="CV30" s="30">
        <v>3.8364497771298813</v>
      </c>
      <c r="CW30" s="30">
        <v>0.16434099261959542</v>
      </c>
      <c r="CX30" s="30">
        <v>0</v>
      </c>
      <c r="CY30" s="30">
        <v>5.7530043467143951E-2</v>
      </c>
      <c r="CZ30" s="30">
        <v>0.80487342970772047</v>
      </c>
      <c r="DA30" s="30">
        <v>0</v>
      </c>
      <c r="DB30" s="30">
        <v>0.4124343051071151</v>
      </c>
      <c r="DC30" s="30">
        <v>1.5574442383191682</v>
      </c>
      <c r="DD30" s="30">
        <v>1.1810672748558859</v>
      </c>
      <c r="DE30" s="30">
        <v>0.15699004842743866</v>
      </c>
      <c r="DF30" s="30">
        <v>0</v>
      </c>
      <c r="DG30" s="30">
        <v>8.1061164333087687E-2</v>
      </c>
      <c r="DH30" s="30">
        <v>5.9922101268351138E-2</v>
      </c>
      <c r="DI30" s="30">
        <v>6.4011614765357399</v>
      </c>
      <c r="DJ30" s="30">
        <v>0.24579174735587664</v>
      </c>
      <c r="DK30" s="30">
        <v>0.10298661174047373</v>
      </c>
      <c r="DL30" s="30">
        <v>0.28386510730101056</v>
      </c>
      <c r="DM30" s="30">
        <v>1.451749168089105</v>
      </c>
      <c r="DN30" s="30">
        <v>5.2356020942408384E-2</v>
      </c>
      <c r="DO30" s="30">
        <v>0</v>
      </c>
      <c r="DP30" s="30">
        <v>0.35918022395943378</v>
      </c>
      <c r="DQ30" s="30">
        <v>0.1004016064257028</v>
      </c>
      <c r="DR30" s="30">
        <v>0</v>
      </c>
      <c r="DS30" s="30">
        <v>1.4191626156499921</v>
      </c>
      <c r="DT30" s="30">
        <v>0</v>
      </c>
      <c r="DU30" s="30">
        <v>0</v>
      </c>
      <c r="DV30" s="30">
        <v>0.12053379250968575</v>
      </c>
      <c r="DW30" s="30">
        <v>0</v>
      </c>
      <c r="DX30" s="30">
        <v>2.7050000000000001</v>
      </c>
      <c r="DY30" s="30">
        <v>0</v>
      </c>
      <c r="DZ30" s="30">
        <v>4.2665756463862108E-2</v>
      </c>
      <c r="EA30" s="30">
        <v>5.2798310454065467E-2</v>
      </c>
      <c r="EB30" s="30">
        <v>0</v>
      </c>
      <c r="EC30" s="30">
        <v>3.7735849056603772E-2</v>
      </c>
      <c r="ED30" s="30">
        <v>2.8682882055988988E-2</v>
      </c>
      <c r="EE30" s="30">
        <v>0</v>
      </c>
      <c r="EF30" s="30">
        <v>0</v>
      </c>
      <c r="EG30" s="30">
        <v>1.9319624956091761</v>
      </c>
      <c r="EH30" s="30">
        <v>0.20967973574608645</v>
      </c>
      <c r="EI30" s="30">
        <v>3.3156498673740049E-2</v>
      </c>
      <c r="EJ30" s="30">
        <v>0.26182820395039047</v>
      </c>
      <c r="EK30" s="30">
        <v>0.92527612528476266</v>
      </c>
      <c r="EL30" s="30">
        <v>1.0980982532267707</v>
      </c>
      <c r="EM30" s="30">
        <v>0</v>
      </c>
      <c r="EN30"/>
      <c r="EO30"/>
    </row>
    <row r="31" spans="1:145" s="15" customFormat="1" x14ac:dyDescent="0.25">
      <c r="A31" s="15">
        <v>27</v>
      </c>
      <c r="B31" s="20" t="s">
        <v>47</v>
      </c>
      <c r="C31" s="21">
        <v>117909</v>
      </c>
      <c r="D31" s="21">
        <v>18939</v>
      </c>
      <c r="E31" s="21">
        <v>75359</v>
      </c>
      <c r="F31" s="21">
        <v>23609</v>
      </c>
      <c r="G31" s="21">
        <v>56197</v>
      </c>
      <c r="H31" s="21">
        <v>61711</v>
      </c>
      <c r="I31" s="21">
        <v>4.5999999999999996</v>
      </c>
      <c r="J31" s="21">
        <v>63704</v>
      </c>
      <c r="K31" s="21">
        <v>45977</v>
      </c>
      <c r="L31" s="22">
        <f t="shared" si="0"/>
        <v>58.081162644396024</v>
      </c>
      <c r="M31" s="22">
        <f t="shared" si="1"/>
        <v>41.918837355603976</v>
      </c>
      <c r="N31" s="21">
        <v>13065</v>
      </c>
      <c r="O31" s="21">
        <v>27340</v>
      </c>
      <c r="P31" s="21">
        <v>16052</v>
      </c>
      <c r="Q31" s="21">
        <v>16244</v>
      </c>
      <c r="R31" s="21">
        <v>14041</v>
      </c>
      <c r="S31" s="21">
        <v>11253</v>
      </c>
      <c r="T31" s="21">
        <v>6976</v>
      </c>
      <c r="U31" s="21">
        <v>10939</v>
      </c>
      <c r="V31" s="21">
        <v>1146</v>
      </c>
      <c r="W31" s="21">
        <v>852</v>
      </c>
      <c r="X31" s="21">
        <v>0</v>
      </c>
      <c r="Y31" s="21">
        <v>117909</v>
      </c>
      <c r="Z31" s="21">
        <v>1086</v>
      </c>
      <c r="AA31" s="21">
        <v>176</v>
      </c>
      <c r="AB31" s="21">
        <v>7542</v>
      </c>
      <c r="AC31" s="21">
        <v>1443</v>
      </c>
      <c r="AD31" s="21">
        <v>11329</v>
      </c>
      <c r="AE31" s="21">
        <v>3124</v>
      </c>
      <c r="AF31" s="21">
        <v>13730</v>
      </c>
      <c r="AG31" s="21">
        <v>8636</v>
      </c>
      <c r="AH31" s="21">
        <v>3850</v>
      </c>
      <c r="AI31" s="21">
        <v>803</v>
      </c>
      <c r="AJ31" s="21">
        <v>3158</v>
      </c>
      <c r="AK31" s="21">
        <v>1382</v>
      </c>
      <c r="AL31" s="21">
        <v>6619</v>
      </c>
      <c r="AM31" s="21">
        <v>2760</v>
      </c>
      <c r="AN31" s="21">
        <v>6960</v>
      </c>
      <c r="AO31" s="21">
        <v>12404</v>
      </c>
      <c r="AP31" s="21">
        <v>22818</v>
      </c>
      <c r="AQ31" s="21">
        <v>1638</v>
      </c>
      <c r="AR31" s="21">
        <v>4208</v>
      </c>
      <c r="AS31" s="21">
        <v>2846</v>
      </c>
      <c r="AT31" s="21">
        <v>1379</v>
      </c>
      <c r="AU31" s="21">
        <v>117909</v>
      </c>
      <c r="AV31" s="23">
        <v>543</v>
      </c>
      <c r="AW31" s="23">
        <v>1259</v>
      </c>
      <c r="AX31" s="23">
        <v>38</v>
      </c>
      <c r="AY31" s="23">
        <v>16</v>
      </c>
      <c r="AZ31" s="23">
        <v>335</v>
      </c>
      <c r="BA31" s="23">
        <v>71861</v>
      </c>
      <c r="BB31" s="23">
        <v>5070</v>
      </c>
      <c r="BC31" s="23">
        <v>433</v>
      </c>
      <c r="BD31" s="23">
        <v>272</v>
      </c>
      <c r="BE31" s="23">
        <v>783</v>
      </c>
      <c r="BF31" s="23">
        <v>338</v>
      </c>
      <c r="BG31" s="23">
        <v>2377</v>
      </c>
      <c r="BH31" s="23">
        <v>19964</v>
      </c>
      <c r="BI31" s="23">
        <v>14076</v>
      </c>
      <c r="BJ31" s="19">
        <v>550</v>
      </c>
      <c r="BK31" s="19">
        <v>117909</v>
      </c>
      <c r="BL31" s="28" t="s">
        <v>166</v>
      </c>
      <c r="BM31" s="29">
        <v>0.17475728155339806</v>
      </c>
      <c r="BN31" s="30">
        <v>0.57803468208092479</v>
      </c>
      <c r="BO31" s="30">
        <v>0.92823393727445214</v>
      </c>
      <c r="BP31" s="30">
        <v>0.20242052331032132</v>
      </c>
      <c r="BQ31" s="30">
        <v>5.5652726983622197E-2</v>
      </c>
      <c r="BR31" s="30">
        <v>6.1541617518847118E-2</v>
      </c>
      <c r="BS31" s="30">
        <v>0.17467516548173573</v>
      </c>
      <c r="BT31" s="30">
        <v>0.10131712259371835</v>
      </c>
      <c r="BU31" s="30">
        <v>0.45708810276065676</v>
      </c>
      <c r="BV31" s="30">
        <v>1.4550605202163276</v>
      </c>
      <c r="BW31" s="30">
        <v>0.11650485436893204</v>
      </c>
      <c r="BX31" s="30">
        <v>7.5513146152261956E-2</v>
      </c>
      <c r="BY31" s="30">
        <v>6.3712529068841381E-2</v>
      </c>
      <c r="BZ31" s="30">
        <v>7.5619900230518733E-2</v>
      </c>
      <c r="CA31" s="30">
        <v>0.1581206234470296</v>
      </c>
      <c r="CB31" s="30">
        <v>4.7200458627938087</v>
      </c>
      <c r="CC31" s="30">
        <v>0.87479496992892281</v>
      </c>
      <c r="CD31" s="30">
        <v>0.30024429815564219</v>
      </c>
      <c r="CE31" s="30">
        <v>4.5356616396416825E-2</v>
      </c>
      <c r="CF31" s="30">
        <v>8.2989153510634198E-2</v>
      </c>
      <c r="CG31" s="30">
        <v>0</v>
      </c>
      <c r="CH31" s="30">
        <v>0.20578652098287561</v>
      </c>
      <c r="CI31" s="30">
        <v>0.3486489851824181</v>
      </c>
      <c r="CJ31" s="30">
        <v>18.285331547220363</v>
      </c>
      <c r="CK31" s="30">
        <v>0.16223106338599405</v>
      </c>
      <c r="CL31" s="30">
        <v>0.19230769230769232</v>
      </c>
      <c r="CM31" s="30">
        <v>82.177981354009404</v>
      </c>
      <c r="CN31" s="30">
        <v>7.4270214414879868E-2</v>
      </c>
      <c r="CO31" s="30">
        <v>0.26470032142181887</v>
      </c>
      <c r="CP31" s="30">
        <v>0</v>
      </c>
      <c r="CQ31" s="30">
        <v>2.84530538330681</v>
      </c>
      <c r="CR31" s="30">
        <v>0.2164056059356966</v>
      </c>
      <c r="CS31" s="30">
        <v>0.5893574011331606</v>
      </c>
      <c r="CT31" s="30">
        <v>6.381620931716657E-2</v>
      </c>
      <c r="CU31" s="30">
        <v>0.23951663376823454</v>
      </c>
      <c r="CV31" s="30">
        <v>0.1654004653640212</v>
      </c>
      <c r="CW31" s="30">
        <v>3.8844234619177104E-2</v>
      </c>
      <c r="CX31" s="30">
        <v>0.18608113137327875</v>
      </c>
      <c r="CY31" s="30">
        <v>0.26208130912810024</v>
      </c>
      <c r="CZ31" s="30">
        <v>0.2493529448898428</v>
      </c>
      <c r="DA31" s="30">
        <v>0.18195996880686249</v>
      </c>
      <c r="DB31" s="30">
        <v>1.3480709858358275</v>
      </c>
      <c r="DC31" s="30">
        <v>0.1100133741748997</v>
      </c>
      <c r="DD31" s="30">
        <v>1.3868577655527783</v>
      </c>
      <c r="DE31" s="30">
        <v>1.1494864562822626</v>
      </c>
      <c r="DF31" s="30">
        <v>5.4029716343989197E-2</v>
      </c>
      <c r="DG31" s="30">
        <v>5.1584377302873984E-2</v>
      </c>
      <c r="DH31" s="30">
        <v>7.9896135024468198E-2</v>
      </c>
      <c r="DI31" s="30">
        <v>0.29993218924417087</v>
      </c>
      <c r="DJ31" s="30">
        <v>0.47916977009782019</v>
      </c>
      <c r="DK31" s="30">
        <v>2.6055612770339858</v>
      </c>
      <c r="DL31" s="30">
        <v>0.3338253661859884</v>
      </c>
      <c r="DM31" s="30">
        <v>6.0345868032207449E-2</v>
      </c>
      <c r="DN31" s="30">
        <v>0.18324607329842932</v>
      </c>
      <c r="DO31" s="30">
        <v>0.42372881355932202</v>
      </c>
      <c r="DP31" s="30">
        <v>0.10564124234100994</v>
      </c>
      <c r="DQ31" s="30">
        <v>0.1004016064257028</v>
      </c>
      <c r="DR31" s="30">
        <v>0.45445564117763293</v>
      </c>
      <c r="DS31" s="30">
        <v>0.96832366316449736</v>
      </c>
      <c r="DT31" s="30">
        <v>0.46317739694302917</v>
      </c>
      <c r="DU31" s="30">
        <v>61.946902654867252</v>
      </c>
      <c r="DV31" s="30">
        <v>2.582866982350409E-2</v>
      </c>
      <c r="DW31" s="30">
        <v>0.41928721174004197</v>
      </c>
      <c r="DX31" s="30">
        <v>0.37</v>
      </c>
      <c r="DY31" s="30">
        <v>0.22343594836146974</v>
      </c>
      <c r="DZ31" s="30">
        <v>28.116733509685126</v>
      </c>
      <c r="EA31" s="30">
        <v>0.10559662090813093</v>
      </c>
      <c r="EB31" s="30">
        <v>0</v>
      </c>
      <c r="EC31" s="30">
        <v>0</v>
      </c>
      <c r="ED31" s="30">
        <v>0.28682882055988984</v>
      </c>
      <c r="EE31" s="30">
        <v>6.2875107173478134E-2</v>
      </c>
      <c r="EF31" s="30">
        <v>0.18315018315018314</v>
      </c>
      <c r="EG31" s="30">
        <v>0.25399227215001757</v>
      </c>
      <c r="EH31" s="30">
        <v>0.22547752405572308</v>
      </c>
      <c r="EI31" s="30">
        <v>7.2944297082228118E-2</v>
      </c>
      <c r="EJ31" s="30">
        <v>4.4062930638493345</v>
      </c>
      <c r="EK31" s="30">
        <v>0.80759223070362007</v>
      </c>
      <c r="EL31" s="30">
        <v>9.2984126281299123E-2</v>
      </c>
      <c r="EM31" s="30">
        <v>0.39016777214202103</v>
      </c>
      <c r="EN31"/>
      <c r="EO31"/>
    </row>
    <row r="32" spans="1:145" s="15" customFormat="1" x14ac:dyDescent="0.25">
      <c r="A32" s="15">
        <v>28</v>
      </c>
      <c r="B32" s="20" t="s">
        <v>48</v>
      </c>
      <c r="C32" s="21">
        <v>31250</v>
      </c>
      <c r="D32" s="21">
        <v>4597</v>
      </c>
      <c r="E32" s="21">
        <v>19110</v>
      </c>
      <c r="F32" s="21">
        <v>7540</v>
      </c>
      <c r="G32" s="21">
        <v>15675</v>
      </c>
      <c r="H32" s="21">
        <v>15571</v>
      </c>
      <c r="I32" s="21">
        <v>2.8</v>
      </c>
      <c r="J32" s="21">
        <v>18545</v>
      </c>
      <c r="K32" s="21">
        <v>10509</v>
      </c>
      <c r="L32" s="22">
        <f t="shared" si="0"/>
        <v>63.829421077992698</v>
      </c>
      <c r="M32" s="22">
        <f t="shared" si="1"/>
        <v>36.170578922007294</v>
      </c>
      <c r="N32" s="21">
        <v>4268</v>
      </c>
      <c r="O32" s="21">
        <v>5919</v>
      </c>
      <c r="P32" s="21">
        <v>4081</v>
      </c>
      <c r="Q32" s="21">
        <v>3701</v>
      </c>
      <c r="R32" s="21">
        <v>3605</v>
      </c>
      <c r="S32" s="21">
        <v>2817</v>
      </c>
      <c r="T32" s="21">
        <v>2097</v>
      </c>
      <c r="U32" s="21">
        <v>4139</v>
      </c>
      <c r="V32" s="21">
        <v>300</v>
      </c>
      <c r="W32" s="21">
        <v>320</v>
      </c>
      <c r="X32" s="21">
        <v>0</v>
      </c>
      <c r="Y32" s="21">
        <v>31250</v>
      </c>
      <c r="Z32" s="21">
        <v>2383</v>
      </c>
      <c r="AA32" s="21">
        <v>32</v>
      </c>
      <c r="AB32" s="21">
        <v>2820</v>
      </c>
      <c r="AC32" s="21">
        <v>816</v>
      </c>
      <c r="AD32" s="21">
        <v>2520</v>
      </c>
      <c r="AE32" s="21">
        <v>686</v>
      </c>
      <c r="AF32" s="21">
        <v>3073</v>
      </c>
      <c r="AG32" s="21">
        <v>1698</v>
      </c>
      <c r="AH32" s="21">
        <v>1250</v>
      </c>
      <c r="AI32" s="21">
        <v>232</v>
      </c>
      <c r="AJ32" s="21">
        <v>411</v>
      </c>
      <c r="AK32" s="21">
        <v>285</v>
      </c>
      <c r="AL32" s="21">
        <v>1241</v>
      </c>
      <c r="AM32" s="21">
        <v>818</v>
      </c>
      <c r="AN32" s="21">
        <v>1453</v>
      </c>
      <c r="AO32" s="21">
        <v>2653</v>
      </c>
      <c r="AP32" s="21">
        <v>5752</v>
      </c>
      <c r="AQ32" s="21">
        <v>281</v>
      </c>
      <c r="AR32" s="21">
        <v>1420</v>
      </c>
      <c r="AS32" s="21">
        <v>895</v>
      </c>
      <c r="AT32" s="21">
        <v>524</v>
      </c>
      <c r="AU32" s="21">
        <v>31250</v>
      </c>
      <c r="AV32" s="23">
        <v>25</v>
      </c>
      <c r="AW32" s="23">
        <v>96</v>
      </c>
      <c r="AX32" s="23">
        <v>18</v>
      </c>
      <c r="AY32" s="23">
        <v>5</v>
      </c>
      <c r="AZ32" s="23">
        <v>67</v>
      </c>
      <c r="BA32" s="23">
        <v>21473</v>
      </c>
      <c r="BB32" s="23">
        <v>1739</v>
      </c>
      <c r="BC32" s="23">
        <v>169</v>
      </c>
      <c r="BD32" s="23">
        <v>89</v>
      </c>
      <c r="BE32" s="23">
        <v>198</v>
      </c>
      <c r="BF32" s="23">
        <v>112</v>
      </c>
      <c r="BG32" s="23">
        <v>915</v>
      </c>
      <c r="BH32" s="23">
        <v>3099</v>
      </c>
      <c r="BI32" s="23">
        <v>3000</v>
      </c>
      <c r="BJ32" s="19">
        <v>246</v>
      </c>
      <c r="BK32" s="19">
        <v>31250</v>
      </c>
      <c r="BL32" s="28" t="s">
        <v>167</v>
      </c>
      <c r="BM32" s="29">
        <v>5.8252427184466021E-2</v>
      </c>
      <c r="BN32" s="30">
        <v>7.7071290944123322E-2</v>
      </c>
      <c r="BO32" s="30">
        <v>5.5805647531530188E-3</v>
      </c>
      <c r="BP32" s="30">
        <v>2.5568908207619537E-2</v>
      </c>
      <c r="BQ32" s="30">
        <v>0</v>
      </c>
      <c r="BR32" s="30">
        <v>0</v>
      </c>
      <c r="BS32" s="30">
        <v>0</v>
      </c>
      <c r="BT32" s="30">
        <v>2.3640661938534278</v>
      </c>
      <c r="BU32" s="30">
        <v>2.5897342932615114E-2</v>
      </c>
      <c r="BV32" s="30">
        <v>2.8328611898016994E-2</v>
      </c>
      <c r="BW32" s="30">
        <v>0</v>
      </c>
      <c r="BX32" s="30">
        <v>5.1142994439486511</v>
      </c>
      <c r="BY32" s="30">
        <v>9.5568793603262071E-3</v>
      </c>
      <c r="BZ32" s="30">
        <v>4.8787032406786279E-3</v>
      </c>
      <c r="CA32" s="30">
        <v>6.7765981477298398E-2</v>
      </c>
      <c r="CB32" s="30">
        <v>0</v>
      </c>
      <c r="CC32" s="30">
        <v>0</v>
      </c>
      <c r="CD32" s="30">
        <v>2.983794267385264E-2</v>
      </c>
      <c r="CE32" s="30">
        <v>0</v>
      </c>
      <c r="CF32" s="30">
        <v>1.5439842513606363E-2</v>
      </c>
      <c r="CG32" s="30">
        <v>0.16133369185264856</v>
      </c>
      <c r="CH32" s="30">
        <v>0</v>
      </c>
      <c r="CI32" s="30">
        <v>0</v>
      </c>
      <c r="CJ32" s="30">
        <v>0</v>
      </c>
      <c r="CK32" s="30">
        <v>0.13905519718799489</v>
      </c>
      <c r="CL32" s="30">
        <v>1.6025641025641024E-2</v>
      </c>
      <c r="CM32" s="30">
        <v>1.4500541637878827E-2</v>
      </c>
      <c r="CN32" s="30">
        <v>84.961896150865414</v>
      </c>
      <c r="CO32" s="30">
        <v>9.4535829079221034E-2</v>
      </c>
      <c r="CP32" s="30">
        <v>0</v>
      </c>
      <c r="CQ32" s="30">
        <v>1.3718926631180376E-2</v>
      </c>
      <c r="CR32" s="30">
        <v>0</v>
      </c>
      <c r="CS32" s="30">
        <v>5.3146561132780983E-2</v>
      </c>
      <c r="CT32" s="30">
        <v>0</v>
      </c>
      <c r="CU32" s="30">
        <v>7.2216070482884788E-3</v>
      </c>
      <c r="CV32" s="30">
        <v>1.5418687449188416E-2</v>
      </c>
      <c r="CW32" s="30">
        <v>0</v>
      </c>
      <c r="CX32" s="30">
        <v>0.14886490509862302</v>
      </c>
      <c r="CY32" s="30">
        <v>0</v>
      </c>
      <c r="CZ32" s="30">
        <v>1.2625465564042673E-2</v>
      </c>
      <c r="DA32" s="30">
        <v>0.33792565635560173</v>
      </c>
      <c r="DB32" s="30">
        <v>1.1783837288774716E-2</v>
      </c>
      <c r="DC32" s="30">
        <v>1.2942749902929377E-2</v>
      </c>
      <c r="DD32" s="30">
        <v>3.0382454335171134E-2</v>
      </c>
      <c r="DE32" s="30">
        <v>1.3304241392155818E-2</v>
      </c>
      <c r="DF32" s="30">
        <v>2.2512381809995496E-2</v>
      </c>
      <c r="DG32" s="30">
        <v>0.60427413411938102</v>
      </c>
      <c r="DH32" s="30">
        <v>6.8910416458603807</v>
      </c>
      <c r="DI32" s="30">
        <v>2.173421661189644E-2</v>
      </c>
      <c r="DJ32" s="30">
        <v>3.2275683996226226E-2</v>
      </c>
      <c r="DK32" s="30">
        <v>5.1493305870236865E-2</v>
      </c>
      <c r="DL32" s="30">
        <v>2.0438287725672761E-2</v>
      </c>
      <c r="DM32" s="30">
        <v>6.8966706322522798E-3</v>
      </c>
      <c r="DN32" s="30">
        <v>3.9267015706806283E-2</v>
      </c>
      <c r="DO32" s="30">
        <v>0</v>
      </c>
      <c r="DP32" s="30">
        <v>0.19015423621381788</v>
      </c>
      <c r="DQ32" s="30">
        <v>2.677376171352075E-2</v>
      </c>
      <c r="DR32" s="30">
        <v>0</v>
      </c>
      <c r="DS32" s="30">
        <v>2.6135591448434477E-2</v>
      </c>
      <c r="DT32" s="30">
        <v>0</v>
      </c>
      <c r="DU32" s="30">
        <v>0</v>
      </c>
      <c r="DV32" s="30">
        <v>0</v>
      </c>
      <c r="DW32" s="30">
        <v>0</v>
      </c>
      <c r="DX32" s="30">
        <v>1.1666666666666667E-2</v>
      </c>
      <c r="DY32" s="30">
        <v>6.3306852035749746</v>
      </c>
      <c r="DZ32" s="30">
        <v>0</v>
      </c>
      <c r="EA32" s="30">
        <v>0.12671594508975714</v>
      </c>
      <c r="EB32" s="30">
        <v>0</v>
      </c>
      <c r="EC32" s="30">
        <v>0.30188679245283018</v>
      </c>
      <c r="ED32" s="30">
        <v>0</v>
      </c>
      <c r="EE32" s="30">
        <v>0</v>
      </c>
      <c r="EF32" s="30">
        <v>0</v>
      </c>
      <c r="EG32" s="30">
        <v>2.2967386311437757E-2</v>
      </c>
      <c r="EH32" s="30">
        <v>2.4414763751256639E-2</v>
      </c>
      <c r="EI32" s="30">
        <v>0.13925729442970822</v>
      </c>
      <c r="EJ32" s="30">
        <v>1.607717041800643E-2</v>
      </c>
      <c r="EK32" s="30">
        <v>1.9434037637252891E-2</v>
      </c>
      <c r="EL32" s="30">
        <v>6.6417233058070806E-3</v>
      </c>
      <c r="EM32" s="30">
        <v>0</v>
      </c>
      <c r="EN32"/>
      <c r="EO32"/>
    </row>
    <row r="33" spans="1:145" s="15" customFormat="1" x14ac:dyDescent="0.25">
      <c r="A33" s="15">
        <v>29</v>
      </c>
      <c r="B33" s="20" t="s">
        <v>88</v>
      </c>
      <c r="C33" s="21">
        <v>5311</v>
      </c>
      <c r="D33" s="21">
        <v>593</v>
      </c>
      <c r="E33" s="21">
        <v>3042</v>
      </c>
      <c r="F33" s="21">
        <v>1695</v>
      </c>
      <c r="G33" s="21">
        <v>2474</v>
      </c>
      <c r="H33" s="21">
        <v>2843</v>
      </c>
      <c r="I33" s="21">
        <v>2.7</v>
      </c>
      <c r="J33" s="21">
        <v>2387</v>
      </c>
      <c r="K33" s="21">
        <v>2471</v>
      </c>
      <c r="L33" s="22">
        <f t="shared" si="0"/>
        <v>49.135446685878961</v>
      </c>
      <c r="M33" s="22">
        <f t="shared" si="1"/>
        <v>50.864553314121039</v>
      </c>
      <c r="N33" s="21">
        <v>1048</v>
      </c>
      <c r="O33" s="21">
        <v>971</v>
      </c>
      <c r="P33" s="21">
        <v>754</v>
      </c>
      <c r="Q33" s="21">
        <v>762</v>
      </c>
      <c r="R33" s="21">
        <v>491</v>
      </c>
      <c r="S33" s="21">
        <v>433</v>
      </c>
      <c r="T33" s="21">
        <v>163</v>
      </c>
      <c r="U33" s="21">
        <v>620</v>
      </c>
      <c r="V33" s="21">
        <v>39</v>
      </c>
      <c r="W33" s="21">
        <v>41</v>
      </c>
      <c r="X33" s="21">
        <v>0</v>
      </c>
      <c r="Y33" s="21">
        <v>5311</v>
      </c>
      <c r="Z33" s="21">
        <v>529</v>
      </c>
      <c r="AA33" s="21">
        <v>7</v>
      </c>
      <c r="AB33" s="21">
        <v>238</v>
      </c>
      <c r="AC33" s="21">
        <v>13</v>
      </c>
      <c r="AD33" s="21">
        <v>367</v>
      </c>
      <c r="AE33" s="21">
        <v>62</v>
      </c>
      <c r="AF33" s="21">
        <v>532</v>
      </c>
      <c r="AG33" s="21">
        <v>805</v>
      </c>
      <c r="AH33" s="21">
        <v>122</v>
      </c>
      <c r="AI33" s="21">
        <v>43</v>
      </c>
      <c r="AJ33" s="21">
        <v>60</v>
      </c>
      <c r="AK33" s="21">
        <v>54</v>
      </c>
      <c r="AL33" s="21">
        <v>322</v>
      </c>
      <c r="AM33" s="21">
        <v>156</v>
      </c>
      <c r="AN33" s="21">
        <v>273</v>
      </c>
      <c r="AO33" s="21">
        <v>398</v>
      </c>
      <c r="AP33" s="21">
        <v>740</v>
      </c>
      <c r="AQ33" s="21">
        <v>139</v>
      </c>
      <c r="AR33" s="21">
        <v>236</v>
      </c>
      <c r="AS33" s="21">
        <v>139</v>
      </c>
      <c r="AT33" s="21">
        <v>70</v>
      </c>
      <c r="AU33" s="21">
        <v>5311</v>
      </c>
      <c r="AV33" s="23">
        <v>12</v>
      </c>
      <c r="AW33" s="23">
        <v>18</v>
      </c>
      <c r="AX33" s="23">
        <v>3</v>
      </c>
      <c r="AY33" s="23">
        <v>0</v>
      </c>
      <c r="AZ33" s="23">
        <v>5</v>
      </c>
      <c r="BA33" s="23">
        <v>2814</v>
      </c>
      <c r="BB33" s="23">
        <v>197</v>
      </c>
      <c r="BC33" s="23">
        <v>43</v>
      </c>
      <c r="BD33" s="23">
        <v>3</v>
      </c>
      <c r="BE33" s="23">
        <v>19</v>
      </c>
      <c r="BF33" s="23">
        <v>33</v>
      </c>
      <c r="BG33" s="23">
        <v>267</v>
      </c>
      <c r="BH33" s="23">
        <v>1124</v>
      </c>
      <c r="BI33" s="23">
        <v>742</v>
      </c>
      <c r="BJ33" s="19">
        <v>46</v>
      </c>
      <c r="BK33" s="19">
        <v>5311</v>
      </c>
      <c r="BL33" s="28" t="s">
        <v>168</v>
      </c>
      <c r="BM33" s="29">
        <v>0</v>
      </c>
      <c r="BN33" s="30">
        <v>0.23121387283236997</v>
      </c>
      <c r="BO33" s="30">
        <v>2.8051638825849179</v>
      </c>
      <c r="BP33" s="30">
        <v>1.4915196454444727E-2</v>
      </c>
      <c r="BQ33" s="30">
        <v>0</v>
      </c>
      <c r="BR33" s="30">
        <v>0</v>
      </c>
      <c r="BS33" s="30">
        <v>9.1934297621966161E-3</v>
      </c>
      <c r="BT33" s="30">
        <v>0</v>
      </c>
      <c r="BU33" s="30">
        <v>2.460247578598436E-2</v>
      </c>
      <c r="BV33" s="30">
        <v>5.2794231264486222E-2</v>
      </c>
      <c r="BW33" s="30">
        <v>0</v>
      </c>
      <c r="BX33" s="30">
        <v>0</v>
      </c>
      <c r="BY33" s="30">
        <v>0</v>
      </c>
      <c r="BZ33" s="30">
        <v>0</v>
      </c>
      <c r="CA33" s="30">
        <v>1.6715608764400272</v>
      </c>
      <c r="CB33" s="30">
        <v>0</v>
      </c>
      <c r="CC33" s="30">
        <v>5.4674685620557675E-2</v>
      </c>
      <c r="CD33" s="30">
        <v>4.2892042593663166E-2</v>
      </c>
      <c r="CE33" s="30">
        <v>0</v>
      </c>
      <c r="CF33" s="30">
        <v>0</v>
      </c>
      <c r="CG33" s="30">
        <v>0</v>
      </c>
      <c r="CH33" s="30">
        <v>1.7148876748572968E-2</v>
      </c>
      <c r="CI33" s="30">
        <v>0</v>
      </c>
      <c r="CJ33" s="30">
        <v>0.40187541862022769</v>
      </c>
      <c r="CK33" s="30">
        <v>0.12167329753949555</v>
      </c>
      <c r="CL33" s="30">
        <v>6.2321937321937323E-3</v>
      </c>
      <c r="CM33" s="30">
        <v>2.3030272013101667E-2</v>
      </c>
      <c r="CN33" s="30">
        <v>0</v>
      </c>
      <c r="CO33" s="30">
        <v>64.303270939686143</v>
      </c>
      <c r="CP33" s="30">
        <v>0</v>
      </c>
      <c r="CQ33" s="30">
        <v>6.5850847829665812E-2</v>
      </c>
      <c r="CR33" s="30">
        <v>3.0915086562242372E-2</v>
      </c>
      <c r="CS33" s="30">
        <v>4.7452286725697311E-2</v>
      </c>
      <c r="CT33" s="30">
        <v>0</v>
      </c>
      <c r="CU33" s="30">
        <v>1.0832410572432718E-2</v>
      </c>
      <c r="CV33" s="30">
        <v>9.8118920131199019E-3</v>
      </c>
      <c r="CW33" s="30">
        <v>0</v>
      </c>
      <c r="CX33" s="30">
        <v>0.22329735764793449</v>
      </c>
      <c r="CY33" s="30">
        <v>1.9879826131424188</v>
      </c>
      <c r="CZ33" s="30">
        <v>3.7876396692128021E-2</v>
      </c>
      <c r="DA33" s="30">
        <v>0</v>
      </c>
      <c r="DB33" s="30">
        <v>8.0130093563668084E-2</v>
      </c>
      <c r="DC33" s="30">
        <v>1.0785624919107813E-2</v>
      </c>
      <c r="DD33" s="30">
        <v>8.1019878227123032E-2</v>
      </c>
      <c r="DE33" s="30">
        <v>0.11441647597254005</v>
      </c>
      <c r="DF33" s="30">
        <v>1.8009905447996397E-2</v>
      </c>
      <c r="DG33" s="30">
        <v>2.210759027266028E-2</v>
      </c>
      <c r="DH33" s="30">
        <v>0</v>
      </c>
      <c r="DI33" s="30">
        <v>1.5648635960565437E-2</v>
      </c>
      <c r="DJ33" s="30">
        <v>2.7310194150652962E-2</v>
      </c>
      <c r="DK33" s="30">
        <v>0.79299691040164777</v>
      </c>
      <c r="DL33" s="30">
        <v>1.3625525150448507E-2</v>
      </c>
      <c r="DM33" s="30">
        <v>1.034500594837842E-2</v>
      </c>
      <c r="DN33" s="30">
        <v>1.4790575916230366</v>
      </c>
      <c r="DO33" s="30">
        <v>0</v>
      </c>
      <c r="DP33" s="30">
        <v>0</v>
      </c>
      <c r="DQ33" s="30">
        <v>2.0080321285140562E-2</v>
      </c>
      <c r="DR33" s="30">
        <v>0</v>
      </c>
      <c r="DS33" s="30">
        <v>7.5793215200459993E-2</v>
      </c>
      <c r="DT33" s="30">
        <v>1.1579434923575729</v>
      </c>
      <c r="DU33" s="30">
        <v>0</v>
      </c>
      <c r="DV33" s="30">
        <v>0</v>
      </c>
      <c r="DW33" s="30">
        <v>0</v>
      </c>
      <c r="DX33" s="30">
        <v>0.05</v>
      </c>
      <c r="DY33" s="30">
        <v>0</v>
      </c>
      <c r="DZ33" s="30">
        <v>0</v>
      </c>
      <c r="EA33" s="30">
        <v>4.2238648363252376E-2</v>
      </c>
      <c r="EB33" s="30">
        <v>0</v>
      </c>
      <c r="EC33" s="30">
        <v>0</v>
      </c>
      <c r="ED33" s="30">
        <v>0</v>
      </c>
      <c r="EE33" s="30">
        <v>0</v>
      </c>
      <c r="EF33" s="30">
        <v>0</v>
      </c>
      <c r="EG33" s="30">
        <v>1.8914318138831095E-2</v>
      </c>
      <c r="EH33" s="30">
        <v>1.579778830963665E-2</v>
      </c>
      <c r="EI33" s="30">
        <v>0</v>
      </c>
      <c r="EJ33" s="30">
        <v>5.5121727147450617E-2</v>
      </c>
      <c r="EK33" s="30">
        <v>6.0461450427008998E-2</v>
      </c>
      <c r="EL33" s="30">
        <v>1.10695388430118E-2</v>
      </c>
      <c r="EM33" s="30">
        <v>0</v>
      </c>
      <c r="EN33"/>
      <c r="EO33"/>
    </row>
    <row r="34" spans="1:145" s="15" customFormat="1" x14ac:dyDescent="0.25">
      <c r="A34" s="15">
        <v>30</v>
      </c>
      <c r="B34" s="20" t="s">
        <v>89</v>
      </c>
      <c r="C34" s="21">
        <v>2233</v>
      </c>
      <c r="D34" s="21">
        <v>229</v>
      </c>
      <c r="E34" s="21">
        <v>1235</v>
      </c>
      <c r="F34" s="21">
        <v>778</v>
      </c>
      <c r="G34" s="21">
        <v>1189</v>
      </c>
      <c r="H34" s="21">
        <v>1036</v>
      </c>
      <c r="I34" s="21">
        <v>2.8</v>
      </c>
      <c r="J34" s="21">
        <v>1361</v>
      </c>
      <c r="K34" s="21">
        <v>728</v>
      </c>
      <c r="L34" s="22">
        <f t="shared" si="0"/>
        <v>65.150789851603648</v>
      </c>
      <c r="M34" s="22">
        <f t="shared" si="1"/>
        <v>34.849210148396367</v>
      </c>
      <c r="N34" s="21">
        <v>576</v>
      </c>
      <c r="O34" s="21">
        <v>331</v>
      </c>
      <c r="P34" s="21">
        <v>203</v>
      </c>
      <c r="Q34" s="21">
        <v>228</v>
      </c>
      <c r="R34" s="21">
        <v>180</v>
      </c>
      <c r="S34" s="21">
        <v>110</v>
      </c>
      <c r="T34" s="21">
        <v>198</v>
      </c>
      <c r="U34" s="21">
        <v>370</v>
      </c>
      <c r="V34" s="21">
        <v>22</v>
      </c>
      <c r="W34" s="21">
        <v>21</v>
      </c>
      <c r="X34" s="21">
        <v>0</v>
      </c>
      <c r="Y34" s="21">
        <v>2233</v>
      </c>
      <c r="Z34" s="21">
        <v>644</v>
      </c>
      <c r="AA34" s="21">
        <v>5</v>
      </c>
      <c r="AB34" s="21">
        <v>155</v>
      </c>
      <c r="AC34" s="21">
        <v>15</v>
      </c>
      <c r="AD34" s="21">
        <v>116</v>
      </c>
      <c r="AE34" s="21">
        <v>34</v>
      </c>
      <c r="AF34" s="21">
        <v>121</v>
      </c>
      <c r="AG34" s="21">
        <v>52</v>
      </c>
      <c r="AH34" s="21">
        <v>122</v>
      </c>
      <c r="AI34" s="21">
        <v>10</v>
      </c>
      <c r="AJ34" s="21">
        <v>14</v>
      </c>
      <c r="AK34" s="21">
        <v>8</v>
      </c>
      <c r="AL34" s="21">
        <v>28</v>
      </c>
      <c r="AM34" s="21">
        <v>33</v>
      </c>
      <c r="AN34" s="21">
        <v>120</v>
      </c>
      <c r="AO34" s="21">
        <v>193</v>
      </c>
      <c r="AP34" s="21">
        <v>434</v>
      </c>
      <c r="AQ34" s="21">
        <v>10</v>
      </c>
      <c r="AR34" s="21">
        <v>42</v>
      </c>
      <c r="AS34" s="21">
        <v>44</v>
      </c>
      <c r="AT34" s="21">
        <v>34</v>
      </c>
      <c r="AU34" s="21">
        <v>2233</v>
      </c>
      <c r="AV34" s="23">
        <v>0</v>
      </c>
      <c r="AW34" s="23">
        <v>5</v>
      </c>
      <c r="AX34" s="23">
        <v>0</v>
      </c>
      <c r="AY34" s="23">
        <v>0</v>
      </c>
      <c r="AZ34" s="23">
        <v>0</v>
      </c>
      <c r="BA34" s="23">
        <v>1341</v>
      </c>
      <c r="BB34" s="23">
        <v>77</v>
      </c>
      <c r="BC34" s="23">
        <v>13</v>
      </c>
      <c r="BD34" s="23">
        <v>6</v>
      </c>
      <c r="BE34" s="23">
        <v>12</v>
      </c>
      <c r="BF34" s="23">
        <v>18</v>
      </c>
      <c r="BG34" s="23">
        <v>223</v>
      </c>
      <c r="BH34" s="23">
        <v>310</v>
      </c>
      <c r="BI34" s="23">
        <v>194</v>
      </c>
      <c r="BJ34" s="19">
        <v>24</v>
      </c>
      <c r="BK34" s="19">
        <v>2233</v>
      </c>
      <c r="BL34" s="28" t="s">
        <v>169</v>
      </c>
      <c r="BM34" s="29">
        <v>0</v>
      </c>
      <c r="BN34" s="30">
        <v>0</v>
      </c>
      <c r="BO34" s="30">
        <v>7.4407530042040256E-3</v>
      </c>
      <c r="BP34" s="30">
        <v>0</v>
      </c>
      <c r="BQ34" s="30">
        <v>0</v>
      </c>
      <c r="BR34" s="30">
        <v>0</v>
      </c>
      <c r="BS34" s="30">
        <v>0</v>
      </c>
      <c r="BT34" s="30">
        <v>0</v>
      </c>
      <c r="BU34" s="30">
        <v>0</v>
      </c>
      <c r="BV34" s="30">
        <v>3.8629925315477724E-3</v>
      </c>
      <c r="BW34" s="30">
        <v>0</v>
      </c>
      <c r="BX34" s="30">
        <v>0</v>
      </c>
      <c r="BY34" s="30">
        <v>0</v>
      </c>
      <c r="BZ34" s="30">
        <v>0</v>
      </c>
      <c r="CA34" s="30">
        <v>0</v>
      </c>
      <c r="CB34" s="30">
        <v>0</v>
      </c>
      <c r="CC34" s="30">
        <v>0</v>
      </c>
      <c r="CD34" s="30">
        <v>0</v>
      </c>
      <c r="CE34" s="30">
        <v>0</v>
      </c>
      <c r="CF34" s="30">
        <v>0</v>
      </c>
      <c r="CG34" s="30">
        <v>0</v>
      </c>
      <c r="CH34" s="30">
        <v>0</v>
      </c>
      <c r="CI34" s="30">
        <v>0</v>
      </c>
      <c r="CJ34" s="30">
        <v>0</v>
      </c>
      <c r="CK34" s="30">
        <v>0</v>
      </c>
      <c r="CL34" s="30">
        <v>0</v>
      </c>
      <c r="CM34" s="30">
        <v>0</v>
      </c>
      <c r="CN34" s="30">
        <v>0</v>
      </c>
      <c r="CO34" s="30">
        <v>0</v>
      </c>
      <c r="CP34" s="30">
        <v>84.98417005879692</v>
      </c>
      <c r="CQ34" s="30">
        <v>0</v>
      </c>
      <c r="CR34" s="30">
        <v>2.3186314921681781</v>
      </c>
      <c r="CS34" s="30">
        <v>0</v>
      </c>
      <c r="CT34" s="30">
        <v>0</v>
      </c>
      <c r="CU34" s="30">
        <v>6.0180058735737323E-3</v>
      </c>
      <c r="CV34" s="30">
        <v>0</v>
      </c>
      <c r="CW34" s="30">
        <v>0</v>
      </c>
      <c r="CX34" s="30">
        <v>0</v>
      </c>
      <c r="CY34" s="30">
        <v>0</v>
      </c>
      <c r="CZ34" s="30">
        <v>0</v>
      </c>
      <c r="DA34" s="30">
        <v>0</v>
      </c>
      <c r="DB34" s="30">
        <v>0</v>
      </c>
      <c r="DC34" s="30">
        <v>0</v>
      </c>
      <c r="DD34" s="30">
        <v>6.0764908670342269E-4</v>
      </c>
      <c r="DE34" s="30">
        <v>0</v>
      </c>
      <c r="DF34" s="30">
        <v>2.7014858171994598E-2</v>
      </c>
      <c r="DG34" s="30">
        <v>0</v>
      </c>
      <c r="DH34" s="30">
        <v>0</v>
      </c>
      <c r="DI34" s="30">
        <v>2.6081059934275727E-3</v>
      </c>
      <c r="DJ34" s="30">
        <v>0</v>
      </c>
      <c r="DK34" s="30">
        <v>0</v>
      </c>
      <c r="DL34" s="30">
        <v>0</v>
      </c>
      <c r="DM34" s="30">
        <v>0</v>
      </c>
      <c r="DN34" s="30">
        <v>0</v>
      </c>
      <c r="DO34" s="30">
        <v>0</v>
      </c>
      <c r="DP34" s="30">
        <v>0</v>
      </c>
      <c r="DQ34" s="30">
        <v>0</v>
      </c>
      <c r="DR34" s="30">
        <v>0</v>
      </c>
      <c r="DS34" s="30">
        <v>0</v>
      </c>
      <c r="DT34" s="30">
        <v>0</v>
      </c>
      <c r="DU34" s="30">
        <v>0</v>
      </c>
      <c r="DV34" s="30">
        <v>0</v>
      </c>
      <c r="DW34" s="30">
        <v>0</v>
      </c>
      <c r="DX34" s="30">
        <v>0</v>
      </c>
      <c r="DY34" s="30">
        <v>0</v>
      </c>
      <c r="DZ34" s="30">
        <v>0</v>
      </c>
      <c r="EA34" s="30">
        <v>0</v>
      </c>
      <c r="EB34" s="30">
        <v>0</v>
      </c>
      <c r="EC34" s="30">
        <v>0</v>
      </c>
      <c r="ED34" s="30">
        <v>0</v>
      </c>
      <c r="EE34" s="30">
        <v>0</v>
      </c>
      <c r="EF34" s="30">
        <v>3.8461538461538463</v>
      </c>
      <c r="EG34" s="30">
        <v>0</v>
      </c>
      <c r="EH34" s="30">
        <v>0</v>
      </c>
      <c r="EI34" s="30">
        <v>0</v>
      </c>
      <c r="EJ34" s="30">
        <v>0</v>
      </c>
      <c r="EK34" s="30">
        <v>0</v>
      </c>
      <c r="EL34" s="30">
        <v>0</v>
      </c>
      <c r="EM34" s="30">
        <v>2.5751072961373391</v>
      </c>
      <c r="EN34"/>
      <c r="EO34"/>
    </row>
    <row r="35" spans="1:145" s="15" customFormat="1" x14ac:dyDescent="0.25">
      <c r="A35" s="15">
        <v>31</v>
      </c>
      <c r="B35" s="20" t="s">
        <v>49</v>
      </c>
      <c r="C35" s="21">
        <v>36710</v>
      </c>
      <c r="D35" s="21">
        <v>4750</v>
      </c>
      <c r="E35" s="21">
        <v>24731</v>
      </c>
      <c r="F35" s="21">
        <v>7220</v>
      </c>
      <c r="G35" s="21">
        <v>21762</v>
      </c>
      <c r="H35" s="21">
        <v>14949</v>
      </c>
      <c r="I35" s="21">
        <v>3.2</v>
      </c>
      <c r="J35" s="21">
        <v>22718</v>
      </c>
      <c r="K35" s="21">
        <v>11746</v>
      </c>
      <c r="L35" s="22">
        <f t="shared" si="0"/>
        <v>65.918059424326842</v>
      </c>
      <c r="M35" s="22">
        <f t="shared" si="1"/>
        <v>34.081940575673165</v>
      </c>
      <c r="N35" s="21">
        <v>4553</v>
      </c>
      <c r="O35" s="21">
        <v>6265</v>
      </c>
      <c r="P35" s="21">
        <v>5671</v>
      </c>
      <c r="Q35" s="21">
        <v>3739</v>
      </c>
      <c r="R35" s="21">
        <v>4042</v>
      </c>
      <c r="S35" s="21">
        <v>2895</v>
      </c>
      <c r="T35" s="21">
        <v>4940</v>
      </c>
      <c r="U35" s="21">
        <v>3804</v>
      </c>
      <c r="V35" s="21">
        <v>521</v>
      </c>
      <c r="W35" s="21">
        <v>288</v>
      </c>
      <c r="X35" s="21">
        <v>0</v>
      </c>
      <c r="Y35" s="21">
        <v>36710</v>
      </c>
      <c r="Z35" s="21">
        <v>85</v>
      </c>
      <c r="AA35" s="21">
        <v>71</v>
      </c>
      <c r="AB35" s="21">
        <v>3648</v>
      </c>
      <c r="AC35" s="21">
        <v>487</v>
      </c>
      <c r="AD35" s="21">
        <v>5048</v>
      </c>
      <c r="AE35" s="21">
        <v>1567</v>
      </c>
      <c r="AF35" s="21">
        <v>3885</v>
      </c>
      <c r="AG35" s="21">
        <v>2209</v>
      </c>
      <c r="AH35" s="21">
        <v>4071</v>
      </c>
      <c r="AI35" s="21">
        <v>262</v>
      </c>
      <c r="AJ35" s="21">
        <v>484</v>
      </c>
      <c r="AK35" s="21">
        <v>672</v>
      </c>
      <c r="AL35" s="21">
        <v>1561</v>
      </c>
      <c r="AM35" s="21">
        <v>1010</v>
      </c>
      <c r="AN35" s="21">
        <v>1484</v>
      </c>
      <c r="AO35" s="21">
        <v>2805</v>
      </c>
      <c r="AP35" s="21">
        <v>3214</v>
      </c>
      <c r="AQ35" s="21">
        <v>544</v>
      </c>
      <c r="AR35" s="21">
        <v>1480</v>
      </c>
      <c r="AS35" s="21">
        <v>1581</v>
      </c>
      <c r="AT35" s="21">
        <v>541</v>
      </c>
      <c r="AU35" s="21">
        <v>36710</v>
      </c>
      <c r="AV35" s="23">
        <v>976</v>
      </c>
      <c r="AW35" s="23">
        <v>286</v>
      </c>
      <c r="AX35" s="23">
        <v>11</v>
      </c>
      <c r="AY35" s="23">
        <v>16</v>
      </c>
      <c r="AZ35" s="23">
        <v>89</v>
      </c>
      <c r="BA35" s="23">
        <v>22364</v>
      </c>
      <c r="BB35" s="23">
        <v>1448</v>
      </c>
      <c r="BC35" s="23">
        <v>214</v>
      </c>
      <c r="BD35" s="23">
        <v>90</v>
      </c>
      <c r="BE35" s="23">
        <v>247</v>
      </c>
      <c r="BF35" s="23">
        <v>130</v>
      </c>
      <c r="BG35" s="23">
        <v>531</v>
      </c>
      <c r="BH35" s="23">
        <v>6433</v>
      </c>
      <c r="BI35" s="23">
        <v>3741</v>
      </c>
      <c r="BJ35" s="19">
        <v>139</v>
      </c>
      <c r="BK35" s="19">
        <v>36710</v>
      </c>
      <c r="BL35" s="28" t="s">
        <v>170</v>
      </c>
      <c r="BM35" s="29">
        <v>0</v>
      </c>
      <c r="BN35" s="30">
        <v>0</v>
      </c>
      <c r="BO35" s="30">
        <v>7.4407530042040246E-2</v>
      </c>
      <c r="BP35" s="30">
        <v>0.24929685502429044</v>
      </c>
      <c r="BQ35" s="30">
        <v>7.1553506121799962E-2</v>
      </c>
      <c r="BR35" s="30">
        <v>2.0513872506282376E-2</v>
      </c>
      <c r="BS35" s="30">
        <v>0.38612405001225791</v>
      </c>
      <c r="BT35" s="30">
        <v>0</v>
      </c>
      <c r="BU35" s="30">
        <v>0.74195887501942304</v>
      </c>
      <c r="BV35" s="30">
        <v>3.2397630697913988</v>
      </c>
      <c r="BW35" s="30">
        <v>0</v>
      </c>
      <c r="BX35" s="30">
        <v>2.0594494405162353E-2</v>
      </c>
      <c r="BY35" s="30">
        <v>6.6898155522283453E-2</v>
      </c>
      <c r="BZ35" s="30">
        <v>7.5619900230518733E-2</v>
      </c>
      <c r="CA35" s="30">
        <v>0</v>
      </c>
      <c r="CB35" s="30">
        <v>6.6883240970762467E-2</v>
      </c>
      <c r="CC35" s="30">
        <v>0</v>
      </c>
      <c r="CD35" s="30">
        <v>0.50910989687261055</v>
      </c>
      <c r="CE35" s="30">
        <v>0</v>
      </c>
      <c r="CF35" s="30">
        <v>7.9129192882232594E-2</v>
      </c>
      <c r="CG35" s="30">
        <v>0</v>
      </c>
      <c r="CH35" s="30">
        <v>0.48261838849555355</v>
      </c>
      <c r="CI35" s="30">
        <v>0</v>
      </c>
      <c r="CJ35" s="30">
        <v>0.13395847287340923</v>
      </c>
      <c r="CK35" s="30">
        <v>3.4763799296998722E-2</v>
      </c>
      <c r="CL35" s="30">
        <v>0.20833333333333334</v>
      </c>
      <c r="CM35" s="30">
        <v>0.40260327371051802</v>
      </c>
      <c r="CN35" s="30">
        <v>2.2603978300180832E-2</v>
      </c>
      <c r="CO35" s="30">
        <v>0</v>
      </c>
      <c r="CP35" s="30">
        <v>0.22614201718679333</v>
      </c>
      <c r="CQ35" s="30">
        <v>31.095319102233443</v>
      </c>
      <c r="CR35" s="30">
        <v>0</v>
      </c>
      <c r="CS35" s="30">
        <v>0.92531959115109752</v>
      </c>
      <c r="CT35" s="30">
        <v>0</v>
      </c>
      <c r="CU35" s="30">
        <v>0.24072023494294931</v>
      </c>
      <c r="CV35" s="30">
        <v>0.15839197106893554</v>
      </c>
      <c r="CW35" s="30">
        <v>4.4820270714435111E-2</v>
      </c>
      <c r="CX35" s="30">
        <v>0</v>
      </c>
      <c r="CY35" s="30">
        <v>9.5883405778573252E-2</v>
      </c>
      <c r="CZ35" s="30">
        <v>0.15150558676851208</v>
      </c>
      <c r="DA35" s="30">
        <v>0</v>
      </c>
      <c r="DB35" s="30">
        <v>6.4269048572977301</v>
      </c>
      <c r="DC35" s="30">
        <v>7.9813624401397817E-2</v>
      </c>
      <c r="DD35" s="30">
        <v>2.3582861054959836</v>
      </c>
      <c r="DE35" s="30">
        <v>1.73753392581555</v>
      </c>
      <c r="DF35" s="30">
        <v>2.2512381809995496E-2</v>
      </c>
      <c r="DG35" s="30">
        <v>0.1105379513633014</v>
      </c>
      <c r="DH35" s="30">
        <v>0</v>
      </c>
      <c r="DI35" s="30">
        <v>0.41468885295498409</v>
      </c>
      <c r="DJ35" s="30">
        <v>1.5939222404290183</v>
      </c>
      <c r="DK35" s="30">
        <v>0.46343975283213185</v>
      </c>
      <c r="DL35" s="30">
        <v>0.82661519246054282</v>
      </c>
      <c r="DM35" s="30">
        <v>2.413834721288298E-2</v>
      </c>
      <c r="DN35" s="30">
        <v>3.9267015706806283E-2</v>
      </c>
      <c r="DO35" s="30">
        <v>6.0532687651331719E-2</v>
      </c>
      <c r="DP35" s="30">
        <v>0</v>
      </c>
      <c r="DQ35" s="30">
        <v>0.18072289156626506</v>
      </c>
      <c r="DR35" s="30">
        <v>0</v>
      </c>
      <c r="DS35" s="30">
        <v>2.4397574617113582</v>
      </c>
      <c r="DT35" s="30">
        <v>0</v>
      </c>
      <c r="DU35" s="30">
        <v>0.18963337547408343</v>
      </c>
      <c r="DV35" s="30">
        <v>0</v>
      </c>
      <c r="DW35" s="30">
        <v>5.2410901467505246E-2</v>
      </c>
      <c r="DX35" s="30">
        <v>0.87500000000000011</v>
      </c>
      <c r="DY35" s="30">
        <v>0</v>
      </c>
      <c r="DZ35" s="30">
        <v>0.23892823619762779</v>
      </c>
      <c r="EA35" s="30">
        <v>4.2238648363252376E-2</v>
      </c>
      <c r="EB35" s="30">
        <v>0</v>
      </c>
      <c r="EC35" s="30">
        <v>2.2641509433962263E-2</v>
      </c>
      <c r="ED35" s="30">
        <v>2.8682882055988988E-2</v>
      </c>
      <c r="EE35" s="30">
        <v>4.5727350671620468E-2</v>
      </c>
      <c r="EF35" s="30">
        <v>0</v>
      </c>
      <c r="EG35" s="30">
        <v>0.27560863573725308</v>
      </c>
      <c r="EH35" s="30">
        <v>0.38345540715208959</v>
      </c>
      <c r="EI35" s="30">
        <v>1.9893899204244031E-2</v>
      </c>
      <c r="EJ35" s="30">
        <v>5.3307303628847036</v>
      </c>
      <c r="EK35" s="30">
        <v>1.3906133598212067</v>
      </c>
      <c r="EL35" s="30">
        <v>5.0919878677854281E-2</v>
      </c>
      <c r="EM35" s="30">
        <v>0</v>
      </c>
      <c r="EN35"/>
      <c r="EO35"/>
    </row>
    <row r="36" spans="1:145" s="15" customFormat="1" x14ac:dyDescent="0.25">
      <c r="A36" s="15">
        <v>32</v>
      </c>
      <c r="B36" s="20" t="s">
        <v>70</v>
      </c>
      <c r="C36" s="21">
        <v>9749</v>
      </c>
      <c r="D36" s="21">
        <v>1451</v>
      </c>
      <c r="E36" s="21">
        <v>5714</v>
      </c>
      <c r="F36" s="21">
        <v>2584</v>
      </c>
      <c r="G36" s="21">
        <v>4815</v>
      </c>
      <c r="H36" s="21">
        <v>4934</v>
      </c>
      <c r="I36" s="21">
        <v>2.2999999999999998</v>
      </c>
      <c r="J36" s="21">
        <v>5626</v>
      </c>
      <c r="K36" s="21">
        <v>3471</v>
      </c>
      <c r="L36" s="22">
        <f t="shared" si="0"/>
        <v>61.844564142024836</v>
      </c>
      <c r="M36" s="22">
        <f t="shared" si="1"/>
        <v>38.155435857975156</v>
      </c>
      <c r="N36" s="21">
        <v>1519</v>
      </c>
      <c r="O36" s="21">
        <v>1841</v>
      </c>
      <c r="P36" s="21">
        <v>1328</v>
      </c>
      <c r="Q36" s="21">
        <v>1243</v>
      </c>
      <c r="R36" s="21">
        <v>1119</v>
      </c>
      <c r="S36" s="21">
        <v>952</v>
      </c>
      <c r="T36" s="21">
        <v>588</v>
      </c>
      <c r="U36" s="21">
        <v>1001</v>
      </c>
      <c r="V36" s="21">
        <v>81</v>
      </c>
      <c r="W36" s="21">
        <v>80</v>
      </c>
      <c r="X36" s="21">
        <v>0</v>
      </c>
      <c r="Y36" s="21">
        <v>9749</v>
      </c>
      <c r="Z36" s="21">
        <v>812</v>
      </c>
      <c r="AA36" s="21">
        <v>27</v>
      </c>
      <c r="AB36" s="21">
        <v>368</v>
      </c>
      <c r="AC36" s="21">
        <v>220</v>
      </c>
      <c r="AD36" s="21">
        <v>816</v>
      </c>
      <c r="AE36" s="21">
        <v>331</v>
      </c>
      <c r="AF36" s="21">
        <v>1100</v>
      </c>
      <c r="AG36" s="21">
        <v>589</v>
      </c>
      <c r="AH36" s="21">
        <v>362</v>
      </c>
      <c r="AI36" s="21">
        <v>86</v>
      </c>
      <c r="AJ36" s="21">
        <v>166</v>
      </c>
      <c r="AK36" s="21">
        <v>72</v>
      </c>
      <c r="AL36" s="21">
        <v>380</v>
      </c>
      <c r="AM36" s="21">
        <v>243</v>
      </c>
      <c r="AN36" s="21">
        <v>614</v>
      </c>
      <c r="AO36" s="21">
        <v>787</v>
      </c>
      <c r="AP36" s="21">
        <v>1869</v>
      </c>
      <c r="AQ36" s="21">
        <v>142</v>
      </c>
      <c r="AR36" s="21">
        <v>443</v>
      </c>
      <c r="AS36" s="21">
        <v>194</v>
      </c>
      <c r="AT36" s="21">
        <v>122</v>
      </c>
      <c r="AU36" s="21">
        <v>9749</v>
      </c>
      <c r="AV36" s="23">
        <v>0</v>
      </c>
      <c r="AW36" s="23">
        <v>24</v>
      </c>
      <c r="AX36" s="23">
        <v>6</v>
      </c>
      <c r="AY36" s="23">
        <v>0</v>
      </c>
      <c r="AZ36" s="23">
        <v>19</v>
      </c>
      <c r="BA36" s="23">
        <v>6534</v>
      </c>
      <c r="BB36" s="23">
        <v>457</v>
      </c>
      <c r="BC36" s="23">
        <v>30</v>
      </c>
      <c r="BD36" s="23">
        <v>24</v>
      </c>
      <c r="BE36" s="23">
        <v>100</v>
      </c>
      <c r="BF36" s="23">
        <v>49</v>
      </c>
      <c r="BG36" s="23">
        <v>371</v>
      </c>
      <c r="BH36" s="23">
        <v>1079</v>
      </c>
      <c r="BI36" s="23">
        <v>996</v>
      </c>
      <c r="BJ36" s="19">
        <v>60</v>
      </c>
      <c r="BK36" s="19">
        <v>9749</v>
      </c>
      <c r="BL36" s="28" t="s">
        <v>171</v>
      </c>
      <c r="BM36" s="29">
        <v>0</v>
      </c>
      <c r="BN36" s="30">
        <v>0.32755298651252407</v>
      </c>
      <c r="BO36" s="30">
        <v>3.5343576769969125E-2</v>
      </c>
      <c r="BP36" s="30">
        <v>0</v>
      </c>
      <c r="BQ36" s="30">
        <v>0</v>
      </c>
      <c r="BR36" s="30">
        <v>0</v>
      </c>
      <c r="BS36" s="30">
        <v>0</v>
      </c>
      <c r="BT36" s="30">
        <v>0</v>
      </c>
      <c r="BU36" s="30">
        <v>5.1794685865230233E-3</v>
      </c>
      <c r="BV36" s="30">
        <v>1.4164305949008497E-2</v>
      </c>
      <c r="BW36" s="30">
        <v>0.34951456310679613</v>
      </c>
      <c r="BX36" s="30">
        <v>0</v>
      </c>
      <c r="BY36" s="30">
        <v>0</v>
      </c>
      <c r="BZ36" s="30">
        <v>0</v>
      </c>
      <c r="CA36" s="30">
        <v>0</v>
      </c>
      <c r="CB36" s="30">
        <v>0</v>
      </c>
      <c r="CC36" s="30">
        <v>0</v>
      </c>
      <c r="CD36" s="30">
        <v>0</v>
      </c>
      <c r="CE36" s="30">
        <v>0</v>
      </c>
      <c r="CF36" s="30">
        <v>0</v>
      </c>
      <c r="CG36" s="30">
        <v>0</v>
      </c>
      <c r="CH36" s="30">
        <v>0</v>
      </c>
      <c r="CI36" s="30">
        <v>0</v>
      </c>
      <c r="CJ36" s="30">
        <v>0</v>
      </c>
      <c r="CK36" s="30">
        <v>2.3175866197999152E-2</v>
      </c>
      <c r="CL36" s="30">
        <v>3.5612535612535609E-3</v>
      </c>
      <c r="CM36" s="30">
        <v>1.2794595562834259E-2</v>
      </c>
      <c r="CN36" s="30">
        <v>0</v>
      </c>
      <c r="CO36" s="30">
        <v>5.6721497447532618E-2</v>
      </c>
      <c r="CP36" s="30">
        <v>6.5581184984170067</v>
      </c>
      <c r="CQ36" s="30">
        <v>0</v>
      </c>
      <c r="CR36" s="30">
        <v>89.478565539983506</v>
      </c>
      <c r="CS36" s="30">
        <v>0</v>
      </c>
      <c r="CT36" s="30">
        <v>0</v>
      </c>
      <c r="CU36" s="30">
        <v>3.6108035241442394E-3</v>
      </c>
      <c r="CV36" s="30">
        <v>0</v>
      </c>
      <c r="CW36" s="30">
        <v>0</v>
      </c>
      <c r="CX36" s="30">
        <v>0.14886490509862302</v>
      </c>
      <c r="CY36" s="30">
        <v>0</v>
      </c>
      <c r="CZ36" s="30">
        <v>1.5781831955053342E-2</v>
      </c>
      <c r="DA36" s="30">
        <v>0</v>
      </c>
      <c r="DB36" s="30">
        <v>0</v>
      </c>
      <c r="DC36" s="30">
        <v>8.6284999352862508E-3</v>
      </c>
      <c r="DD36" s="30">
        <v>7.8994381271444945E-3</v>
      </c>
      <c r="DE36" s="30">
        <v>0</v>
      </c>
      <c r="DF36" s="30">
        <v>5.8532192705988292E-2</v>
      </c>
      <c r="DG36" s="30">
        <v>0</v>
      </c>
      <c r="DH36" s="30">
        <v>0</v>
      </c>
      <c r="DI36" s="30">
        <v>3.4774746579034309E-3</v>
      </c>
      <c r="DJ36" s="30">
        <v>9.9309796911465319E-3</v>
      </c>
      <c r="DK36" s="30">
        <v>4.1194644696189497E-2</v>
      </c>
      <c r="DL36" s="30">
        <v>0</v>
      </c>
      <c r="DM36" s="30">
        <v>0</v>
      </c>
      <c r="DN36" s="30">
        <v>0</v>
      </c>
      <c r="DO36" s="30">
        <v>0</v>
      </c>
      <c r="DP36" s="30">
        <v>0</v>
      </c>
      <c r="DQ36" s="30">
        <v>0</v>
      </c>
      <c r="DR36" s="30">
        <v>1.9956530329974311</v>
      </c>
      <c r="DS36" s="30">
        <v>1.3067795724217238E-2</v>
      </c>
      <c r="DT36" s="30">
        <v>0</v>
      </c>
      <c r="DU36" s="30">
        <v>0</v>
      </c>
      <c r="DV36" s="30">
        <v>0</v>
      </c>
      <c r="DW36" s="30">
        <v>0.19654088050314467</v>
      </c>
      <c r="DX36" s="30">
        <v>8.3333333333333332E-3</v>
      </c>
      <c r="DY36" s="30">
        <v>0</v>
      </c>
      <c r="DZ36" s="30">
        <v>0</v>
      </c>
      <c r="EA36" s="30">
        <v>4.2238648363252376E-2</v>
      </c>
      <c r="EB36" s="30">
        <v>0</v>
      </c>
      <c r="EC36" s="30">
        <v>0</v>
      </c>
      <c r="ED36" s="30">
        <v>1.7209729233593391E-2</v>
      </c>
      <c r="EE36" s="30">
        <v>0</v>
      </c>
      <c r="EF36" s="30">
        <v>3.6019536019536016</v>
      </c>
      <c r="EG36" s="30">
        <v>5.4040908968088844E-3</v>
      </c>
      <c r="EH36" s="30">
        <v>0</v>
      </c>
      <c r="EI36" s="30">
        <v>0</v>
      </c>
      <c r="EJ36" s="30">
        <v>1.1483693155718878E-2</v>
      </c>
      <c r="EK36" s="30">
        <v>5.3983437881258032E-3</v>
      </c>
      <c r="EL36" s="30">
        <v>0</v>
      </c>
      <c r="EM36" s="30">
        <v>10.417479516191964</v>
      </c>
      <c r="EN36"/>
      <c r="EO36"/>
    </row>
    <row r="37" spans="1:145" s="15" customFormat="1" x14ac:dyDescent="0.25">
      <c r="A37" s="15">
        <v>33</v>
      </c>
      <c r="B37" s="20" t="s">
        <v>50</v>
      </c>
      <c r="C37" s="21">
        <v>105989</v>
      </c>
      <c r="D37" s="21">
        <v>14088</v>
      </c>
      <c r="E37" s="21">
        <v>72641</v>
      </c>
      <c r="F37" s="21">
        <v>19261</v>
      </c>
      <c r="G37" s="21">
        <v>64496</v>
      </c>
      <c r="H37" s="21">
        <v>41493</v>
      </c>
      <c r="I37" s="21">
        <v>7.9</v>
      </c>
      <c r="J37" s="21">
        <v>66189</v>
      </c>
      <c r="K37" s="21">
        <v>32505</v>
      </c>
      <c r="L37" s="22">
        <f t="shared" si="0"/>
        <v>67.064867165177205</v>
      </c>
      <c r="M37" s="22">
        <f t="shared" si="1"/>
        <v>32.935132834822781</v>
      </c>
      <c r="N37" s="21">
        <v>12355</v>
      </c>
      <c r="O37" s="21">
        <v>15700</v>
      </c>
      <c r="P37" s="21">
        <v>15782</v>
      </c>
      <c r="Q37" s="21">
        <v>10817</v>
      </c>
      <c r="R37" s="21">
        <v>14149</v>
      </c>
      <c r="S37" s="21">
        <v>8804</v>
      </c>
      <c r="T37" s="21">
        <v>13888</v>
      </c>
      <c r="U37" s="21">
        <v>11940</v>
      </c>
      <c r="V37" s="21">
        <v>1548</v>
      </c>
      <c r="W37" s="21">
        <v>998</v>
      </c>
      <c r="X37" s="21">
        <v>0</v>
      </c>
      <c r="Y37" s="21">
        <v>105989</v>
      </c>
      <c r="Z37" s="21">
        <v>460</v>
      </c>
      <c r="AA37" s="21">
        <v>141</v>
      </c>
      <c r="AB37" s="21">
        <v>16426</v>
      </c>
      <c r="AC37" s="21">
        <v>1442</v>
      </c>
      <c r="AD37" s="21">
        <v>11437</v>
      </c>
      <c r="AE37" s="21">
        <v>3833</v>
      </c>
      <c r="AF37" s="21">
        <v>8414</v>
      </c>
      <c r="AG37" s="21">
        <v>5088</v>
      </c>
      <c r="AH37" s="21">
        <v>18574</v>
      </c>
      <c r="AI37" s="21">
        <v>628</v>
      </c>
      <c r="AJ37" s="21">
        <v>944</v>
      </c>
      <c r="AK37" s="21">
        <v>1012</v>
      </c>
      <c r="AL37" s="21">
        <v>2572</v>
      </c>
      <c r="AM37" s="21">
        <v>3121</v>
      </c>
      <c r="AN37" s="21">
        <v>6009</v>
      </c>
      <c r="AO37" s="21">
        <v>8004</v>
      </c>
      <c r="AP37" s="21">
        <v>6991</v>
      </c>
      <c r="AQ37" s="21">
        <v>786</v>
      </c>
      <c r="AR37" s="21">
        <v>3321</v>
      </c>
      <c r="AS37" s="21">
        <v>4891</v>
      </c>
      <c r="AT37" s="21">
        <v>1903</v>
      </c>
      <c r="AU37" s="21">
        <v>105989</v>
      </c>
      <c r="AV37" s="23">
        <v>1208</v>
      </c>
      <c r="AW37" s="23">
        <v>892</v>
      </c>
      <c r="AX37" s="23">
        <v>39</v>
      </c>
      <c r="AY37" s="23">
        <v>49</v>
      </c>
      <c r="AZ37" s="23">
        <v>382</v>
      </c>
      <c r="BA37" s="23">
        <v>70455</v>
      </c>
      <c r="BB37" s="23">
        <v>4604</v>
      </c>
      <c r="BC37" s="23">
        <v>910</v>
      </c>
      <c r="BD37" s="23">
        <v>226</v>
      </c>
      <c r="BE37" s="23">
        <v>213</v>
      </c>
      <c r="BF37" s="23">
        <v>517</v>
      </c>
      <c r="BG37" s="23">
        <v>670</v>
      </c>
      <c r="BH37" s="23">
        <v>14750</v>
      </c>
      <c r="BI37" s="23">
        <v>10537</v>
      </c>
      <c r="BJ37" s="19">
        <v>534</v>
      </c>
      <c r="BK37" s="19">
        <v>105989</v>
      </c>
      <c r="BL37" s="28" t="s">
        <v>172</v>
      </c>
      <c r="BM37" s="29">
        <v>9.7087378640776698E-2</v>
      </c>
      <c r="BN37" s="30">
        <v>0.11560693641618498</v>
      </c>
      <c r="BO37" s="30">
        <v>0.12649280107146843</v>
      </c>
      <c r="BP37" s="30">
        <v>3.2983891587829195</v>
      </c>
      <c r="BQ37" s="30">
        <v>2.3851168707266657E-2</v>
      </c>
      <c r="BR37" s="30">
        <v>4.6156213139135344E-2</v>
      </c>
      <c r="BS37" s="30">
        <v>0.37080166707526352</v>
      </c>
      <c r="BT37" s="30">
        <v>5.0658561296859174E-2</v>
      </c>
      <c r="BU37" s="30">
        <v>1.0281245144248199</v>
      </c>
      <c r="BV37" s="30">
        <v>7.1722894669070305</v>
      </c>
      <c r="BW37" s="30">
        <v>0.11650485436893204</v>
      </c>
      <c r="BX37" s="30">
        <v>8.2377977620649412E-2</v>
      </c>
      <c r="BY37" s="30">
        <v>7.3269408429167598E-2</v>
      </c>
      <c r="BZ37" s="30">
        <v>0.14514142141018915</v>
      </c>
      <c r="CA37" s="30">
        <v>0.1807092839394624</v>
      </c>
      <c r="CB37" s="30">
        <v>2.8664246130326771E-2</v>
      </c>
      <c r="CC37" s="30">
        <v>6.8343357025697105E-2</v>
      </c>
      <c r="CD37" s="30">
        <v>5.1824776681647799</v>
      </c>
      <c r="CE37" s="30">
        <v>3.4017462297312624E-2</v>
      </c>
      <c r="CF37" s="30">
        <v>0.13316864167985487</v>
      </c>
      <c r="CG37" s="30">
        <v>0.10755579456843238</v>
      </c>
      <c r="CH37" s="30">
        <v>0.44097111639187631</v>
      </c>
      <c r="CI37" s="30">
        <v>0</v>
      </c>
      <c r="CJ37" s="30">
        <v>0</v>
      </c>
      <c r="CK37" s="30">
        <v>0.15257445247016108</v>
      </c>
      <c r="CL37" s="30">
        <v>0.32140313390313391</v>
      </c>
      <c r="CM37" s="30">
        <v>0.16121190409171166</v>
      </c>
      <c r="CN37" s="30">
        <v>0.14208214931542237</v>
      </c>
      <c r="CO37" s="30">
        <v>0.28360748723766305</v>
      </c>
      <c r="CP37" s="30">
        <v>0</v>
      </c>
      <c r="CQ37" s="30">
        <v>2.7629918235197279</v>
      </c>
      <c r="CR37" s="30">
        <v>5.1525144270403951E-2</v>
      </c>
      <c r="CS37" s="30">
        <v>38.942193624310754</v>
      </c>
      <c r="CT37" s="30">
        <v>0</v>
      </c>
      <c r="CU37" s="30">
        <v>0.34302633479370276</v>
      </c>
      <c r="CV37" s="30">
        <v>0.2929550615345799</v>
      </c>
      <c r="CW37" s="30">
        <v>1.7928108285774045E-2</v>
      </c>
      <c r="CX37" s="30">
        <v>0</v>
      </c>
      <c r="CY37" s="30">
        <v>7.6003579647149069</v>
      </c>
      <c r="CZ37" s="30">
        <v>0.89009532226500854</v>
      </c>
      <c r="DA37" s="30">
        <v>7.7982843774369648E-2</v>
      </c>
      <c r="DB37" s="30">
        <v>3.7236925832528107</v>
      </c>
      <c r="DC37" s="30">
        <v>0.2890547478320894</v>
      </c>
      <c r="DD37" s="30">
        <v>2.8751929285850282</v>
      </c>
      <c r="DE37" s="30">
        <v>4.1456016177957533</v>
      </c>
      <c r="DF37" s="30">
        <v>4.0522287257991896E-2</v>
      </c>
      <c r="DG37" s="30">
        <v>4.3478260869565215</v>
      </c>
      <c r="DH37" s="30">
        <v>2.9961050634175569E-2</v>
      </c>
      <c r="DI37" s="30">
        <v>0.54596352129083858</v>
      </c>
      <c r="DJ37" s="30">
        <v>10.420080440935498</v>
      </c>
      <c r="DK37" s="30">
        <v>1.1328527291452111</v>
      </c>
      <c r="DL37" s="30">
        <v>10.466674236402863</v>
      </c>
      <c r="DM37" s="30">
        <v>7.2415041638648939E-2</v>
      </c>
      <c r="DN37" s="30">
        <v>0.44502617801047123</v>
      </c>
      <c r="DO37" s="30">
        <v>7.5665859564164648E-2</v>
      </c>
      <c r="DP37" s="30">
        <v>0.59159095710965559</v>
      </c>
      <c r="DQ37" s="30">
        <v>1.887550200803213</v>
      </c>
      <c r="DR37" s="30">
        <v>0</v>
      </c>
      <c r="DS37" s="30">
        <v>2.1326642621922534</v>
      </c>
      <c r="DT37" s="30">
        <v>0</v>
      </c>
      <c r="DU37" s="30">
        <v>0</v>
      </c>
      <c r="DV37" s="30">
        <v>5.165733964700818E-2</v>
      </c>
      <c r="DW37" s="30">
        <v>0</v>
      </c>
      <c r="DX37" s="30">
        <v>0.88500000000000001</v>
      </c>
      <c r="DY37" s="30">
        <v>0.44687189672293948</v>
      </c>
      <c r="DZ37" s="30">
        <v>8.5331512927724215E-2</v>
      </c>
      <c r="EA37" s="30">
        <v>3.1678986272439286E-2</v>
      </c>
      <c r="EB37" s="30">
        <v>0</v>
      </c>
      <c r="EC37" s="30">
        <v>0</v>
      </c>
      <c r="ED37" s="30">
        <v>6.3102340523175759E-2</v>
      </c>
      <c r="EE37" s="30">
        <v>6.2875107173478134E-2</v>
      </c>
      <c r="EF37" s="30">
        <v>0</v>
      </c>
      <c r="EG37" s="30">
        <v>0.56607852144073056</v>
      </c>
      <c r="EH37" s="30">
        <v>9.7702139882234675</v>
      </c>
      <c r="EI37" s="30">
        <v>3.3156498673740049E-2</v>
      </c>
      <c r="EJ37" s="30">
        <v>2.4058337161231051</v>
      </c>
      <c r="EK37" s="30">
        <v>2.096716727308062</v>
      </c>
      <c r="EL37" s="30">
        <v>0.19703779140561006</v>
      </c>
      <c r="EM37" s="30">
        <v>0</v>
      </c>
      <c r="EN37"/>
      <c r="EO37"/>
    </row>
    <row r="38" spans="1:145" s="15" customFormat="1" x14ac:dyDescent="0.25">
      <c r="A38" s="15">
        <v>34</v>
      </c>
      <c r="B38" s="20" t="s">
        <v>90</v>
      </c>
      <c r="C38" s="21">
        <v>5420</v>
      </c>
      <c r="D38" s="21">
        <v>670</v>
      </c>
      <c r="E38" s="21">
        <v>2929</v>
      </c>
      <c r="F38" s="21">
        <v>1814</v>
      </c>
      <c r="G38" s="21">
        <v>2741</v>
      </c>
      <c r="H38" s="21">
        <v>2681</v>
      </c>
      <c r="I38" s="21">
        <v>3</v>
      </c>
      <c r="J38" s="21">
        <v>2852</v>
      </c>
      <c r="K38" s="21">
        <v>2043</v>
      </c>
      <c r="L38" s="22">
        <f t="shared" si="0"/>
        <v>58.263534218590394</v>
      </c>
      <c r="M38" s="22">
        <f t="shared" si="1"/>
        <v>41.736465781409606</v>
      </c>
      <c r="N38" s="21">
        <v>1101</v>
      </c>
      <c r="O38" s="21">
        <v>836</v>
      </c>
      <c r="P38" s="21">
        <v>669</v>
      </c>
      <c r="Q38" s="21">
        <v>730</v>
      </c>
      <c r="R38" s="21">
        <v>416</v>
      </c>
      <c r="S38" s="21">
        <v>368</v>
      </c>
      <c r="T38" s="21">
        <v>352</v>
      </c>
      <c r="U38" s="21">
        <v>844</v>
      </c>
      <c r="V38" s="21">
        <v>37</v>
      </c>
      <c r="W38" s="21">
        <v>56</v>
      </c>
      <c r="X38" s="21">
        <v>0</v>
      </c>
      <c r="Y38" s="21">
        <v>5420</v>
      </c>
      <c r="Z38" s="21">
        <v>646</v>
      </c>
      <c r="AA38" s="21">
        <v>10</v>
      </c>
      <c r="AB38" s="21">
        <v>1055</v>
      </c>
      <c r="AC38" s="21">
        <v>22</v>
      </c>
      <c r="AD38" s="21">
        <v>339</v>
      </c>
      <c r="AE38" s="21">
        <v>54</v>
      </c>
      <c r="AF38" s="21">
        <v>463</v>
      </c>
      <c r="AG38" s="21">
        <v>479</v>
      </c>
      <c r="AH38" s="21">
        <v>170</v>
      </c>
      <c r="AI38" s="21">
        <v>13</v>
      </c>
      <c r="AJ38" s="21">
        <v>45</v>
      </c>
      <c r="AK38" s="21">
        <v>22</v>
      </c>
      <c r="AL38" s="21">
        <v>229</v>
      </c>
      <c r="AM38" s="21">
        <v>93</v>
      </c>
      <c r="AN38" s="21">
        <v>350</v>
      </c>
      <c r="AO38" s="21">
        <v>430</v>
      </c>
      <c r="AP38" s="21">
        <v>605</v>
      </c>
      <c r="AQ38" s="21">
        <v>62</v>
      </c>
      <c r="AR38" s="21">
        <v>136</v>
      </c>
      <c r="AS38" s="21">
        <v>104</v>
      </c>
      <c r="AT38" s="21">
        <v>94</v>
      </c>
      <c r="AU38" s="21">
        <v>5420</v>
      </c>
      <c r="AV38" s="23">
        <v>0</v>
      </c>
      <c r="AW38" s="23">
        <v>5</v>
      </c>
      <c r="AX38" s="23">
        <v>3</v>
      </c>
      <c r="AY38" s="23">
        <v>0</v>
      </c>
      <c r="AZ38" s="23">
        <v>3</v>
      </c>
      <c r="BA38" s="23">
        <v>3092</v>
      </c>
      <c r="BB38" s="23">
        <v>181</v>
      </c>
      <c r="BC38" s="23">
        <v>37</v>
      </c>
      <c r="BD38" s="23">
        <v>13</v>
      </c>
      <c r="BE38" s="23">
        <v>32</v>
      </c>
      <c r="BF38" s="23">
        <v>29</v>
      </c>
      <c r="BG38" s="23">
        <v>332</v>
      </c>
      <c r="BH38" s="23">
        <v>920</v>
      </c>
      <c r="BI38" s="23">
        <v>718</v>
      </c>
      <c r="BJ38" s="19">
        <v>50</v>
      </c>
      <c r="BK38" s="19">
        <v>5420</v>
      </c>
      <c r="BL38" s="28" t="s">
        <v>173</v>
      </c>
      <c r="BM38" s="29">
        <v>3.1844660194174756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0.50658561296859173</v>
      </c>
      <c r="BU38" s="30">
        <v>3.8846014398922668E-3</v>
      </c>
      <c r="BV38" s="30">
        <v>5.1506567087303634E-3</v>
      </c>
      <c r="BW38" s="30">
        <v>0</v>
      </c>
      <c r="BX38" s="30">
        <v>0</v>
      </c>
      <c r="BY38" s="30">
        <v>1.2742505813768278E-2</v>
      </c>
      <c r="BZ38" s="30">
        <v>3.6590274305089709E-3</v>
      </c>
      <c r="CA38" s="30">
        <v>0</v>
      </c>
      <c r="CB38" s="30">
        <v>0</v>
      </c>
      <c r="CC38" s="30">
        <v>0</v>
      </c>
      <c r="CD38" s="30">
        <v>5.5946142513473695E-3</v>
      </c>
      <c r="CE38" s="30">
        <v>2.2678308198208413E-2</v>
      </c>
      <c r="CF38" s="30">
        <v>0</v>
      </c>
      <c r="CG38" s="30">
        <v>0</v>
      </c>
      <c r="CH38" s="30">
        <v>0</v>
      </c>
      <c r="CI38" s="30">
        <v>0</v>
      </c>
      <c r="CJ38" s="30">
        <v>0</v>
      </c>
      <c r="CK38" s="30">
        <v>1.7381899648499361E-2</v>
      </c>
      <c r="CL38" s="30">
        <v>9.7934472934472928E-3</v>
      </c>
      <c r="CM38" s="30">
        <v>3.4118921500891353E-3</v>
      </c>
      <c r="CN38" s="30">
        <v>2.9062257814518211E-2</v>
      </c>
      <c r="CO38" s="30">
        <v>0</v>
      </c>
      <c r="CP38" s="30">
        <v>0</v>
      </c>
      <c r="CQ38" s="30">
        <v>1.0975141304944301E-2</v>
      </c>
      <c r="CR38" s="30">
        <v>0</v>
      </c>
      <c r="CS38" s="30">
        <v>0</v>
      </c>
      <c r="CT38" s="30">
        <v>73.771537970644545</v>
      </c>
      <c r="CU38" s="30">
        <v>4.8144046988589867E-3</v>
      </c>
      <c r="CV38" s="30">
        <v>1.261528973115416E-2</v>
      </c>
      <c r="CW38" s="30">
        <v>8.9640541428870225E-3</v>
      </c>
      <c r="CX38" s="30">
        <v>0</v>
      </c>
      <c r="CY38" s="30">
        <v>0</v>
      </c>
      <c r="CZ38" s="30">
        <v>0</v>
      </c>
      <c r="DA38" s="30">
        <v>0</v>
      </c>
      <c r="DB38" s="30">
        <v>7.0703023732648293E-3</v>
      </c>
      <c r="DC38" s="30">
        <v>1.0785624919107813E-2</v>
      </c>
      <c r="DD38" s="30">
        <v>1.1342782951797224E-2</v>
      </c>
      <c r="DE38" s="30">
        <v>0</v>
      </c>
      <c r="DF38" s="30">
        <v>0</v>
      </c>
      <c r="DG38" s="30">
        <v>2.210759027266028E-2</v>
      </c>
      <c r="DH38" s="30">
        <v>0.4594027763906921</v>
      </c>
      <c r="DI38" s="30">
        <v>2.6081059934275727E-3</v>
      </c>
      <c r="DJ38" s="30">
        <v>0</v>
      </c>
      <c r="DK38" s="30">
        <v>0</v>
      </c>
      <c r="DL38" s="30">
        <v>1.8167366867264674E-2</v>
      </c>
      <c r="DM38" s="30">
        <v>8.6208382903153503E-3</v>
      </c>
      <c r="DN38" s="30">
        <v>0</v>
      </c>
      <c r="DO38" s="30">
        <v>0</v>
      </c>
      <c r="DP38" s="30">
        <v>6.3384745404605952E-2</v>
      </c>
      <c r="DQ38" s="30">
        <v>0</v>
      </c>
      <c r="DR38" s="30">
        <v>0</v>
      </c>
      <c r="DS38" s="30">
        <v>3.9203387172651715E-3</v>
      </c>
      <c r="DT38" s="30">
        <v>0</v>
      </c>
      <c r="DU38" s="30">
        <v>0</v>
      </c>
      <c r="DV38" s="30">
        <v>0</v>
      </c>
      <c r="DW38" s="30">
        <v>0</v>
      </c>
      <c r="DX38" s="30">
        <v>0</v>
      </c>
      <c r="DY38" s="30">
        <v>0</v>
      </c>
      <c r="DZ38" s="30">
        <v>0</v>
      </c>
      <c r="EA38" s="30">
        <v>0</v>
      </c>
      <c r="EB38" s="30">
        <v>5.0167224080267561</v>
      </c>
      <c r="EC38" s="30">
        <v>4.3245283018867919</v>
      </c>
      <c r="ED38" s="30">
        <v>0</v>
      </c>
      <c r="EE38" s="30">
        <v>2.2863675335810234E-2</v>
      </c>
      <c r="EF38" s="30">
        <v>0</v>
      </c>
      <c r="EG38" s="30">
        <v>0</v>
      </c>
      <c r="EH38" s="30">
        <v>4.3084877208099956E-3</v>
      </c>
      <c r="EI38" s="30">
        <v>10.775862068965516</v>
      </c>
      <c r="EJ38" s="30">
        <v>0</v>
      </c>
      <c r="EK38" s="30">
        <v>6.4780125457509644E-3</v>
      </c>
      <c r="EL38" s="30">
        <v>0</v>
      </c>
      <c r="EM38" s="30">
        <v>0</v>
      </c>
      <c r="EN38"/>
      <c r="EO38"/>
    </row>
    <row r="39" spans="1:145" s="15" customFormat="1" x14ac:dyDescent="0.25">
      <c r="A39" s="15">
        <v>35</v>
      </c>
      <c r="B39" s="20" t="s">
        <v>51</v>
      </c>
      <c r="C39" s="21">
        <v>83752</v>
      </c>
      <c r="D39" s="21">
        <v>12302</v>
      </c>
      <c r="E39" s="21">
        <v>53570</v>
      </c>
      <c r="F39" s="21">
        <v>17876</v>
      </c>
      <c r="G39" s="21">
        <v>47015</v>
      </c>
      <c r="H39" s="21">
        <v>36736</v>
      </c>
      <c r="I39" s="21">
        <v>5.0999999999999996</v>
      </c>
      <c r="J39" s="21">
        <v>50390</v>
      </c>
      <c r="K39" s="21">
        <v>28394</v>
      </c>
      <c r="L39" s="22">
        <f t="shared" si="0"/>
        <v>63.95968724614135</v>
      </c>
      <c r="M39" s="22">
        <f t="shared" si="1"/>
        <v>36.04031275385865</v>
      </c>
      <c r="N39" s="21">
        <v>12646</v>
      </c>
      <c r="O39" s="21">
        <v>14126</v>
      </c>
      <c r="P39" s="21">
        <v>12478</v>
      </c>
      <c r="Q39" s="21">
        <v>7980</v>
      </c>
      <c r="R39" s="21">
        <v>10059</v>
      </c>
      <c r="S39" s="21">
        <v>8698</v>
      </c>
      <c r="T39" s="21">
        <v>7323</v>
      </c>
      <c r="U39" s="21">
        <v>8772</v>
      </c>
      <c r="V39" s="21">
        <v>964</v>
      </c>
      <c r="W39" s="21">
        <v>696</v>
      </c>
      <c r="X39" s="21">
        <v>0</v>
      </c>
      <c r="Y39" s="21">
        <v>83752</v>
      </c>
      <c r="Z39" s="21">
        <v>506</v>
      </c>
      <c r="AA39" s="21">
        <v>87</v>
      </c>
      <c r="AB39" s="21">
        <v>13886</v>
      </c>
      <c r="AC39" s="21">
        <v>706</v>
      </c>
      <c r="AD39" s="21">
        <v>8979</v>
      </c>
      <c r="AE39" s="21">
        <v>4783</v>
      </c>
      <c r="AF39" s="21">
        <v>9986</v>
      </c>
      <c r="AG39" s="21">
        <v>4642</v>
      </c>
      <c r="AH39" s="21">
        <v>3602</v>
      </c>
      <c r="AI39" s="21">
        <v>727</v>
      </c>
      <c r="AJ39" s="21">
        <v>1287</v>
      </c>
      <c r="AK39" s="21">
        <v>1043</v>
      </c>
      <c r="AL39" s="21">
        <v>4024</v>
      </c>
      <c r="AM39" s="21">
        <v>2411</v>
      </c>
      <c r="AN39" s="21">
        <v>2619</v>
      </c>
      <c r="AO39" s="21">
        <v>5098</v>
      </c>
      <c r="AP39" s="21">
        <v>8606</v>
      </c>
      <c r="AQ39" s="21">
        <v>1247</v>
      </c>
      <c r="AR39" s="21">
        <v>3573</v>
      </c>
      <c r="AS39" s="21">
        <v>4698</v>
      </c>
      <c r="AT39" s="21">
        <v>1240</v>
      </c>
      <c r="AU39" s="21">
        <v>83752</v>
      </c>
      <c r="AV39" s="23">
        <v>1712</v>
      </c>
      <c r="AW39" s="23">
        <v>776</v>
      </c>
      <c r="AX39" s="23">
        <v>26</v>
      </c>
      <c r="AY39" s="23">
        <v>31</v>
      </c>
      <c r="AZ39" s="23">
        <v>213</v>
      </c>
      <c r="BA39" s="23">
        <v>51503</v>
      </c>
      <c r="BB39" s="23">
        <v>3224</v>
      </c>
      <c r="BC39" s="23">
        <v>387</v>
      </c>
      <c r="BD39" s="23">
        <v>226</v>
      </c>
      <c r="BE39" s="23">
        <v>415</v>
      </c>
      <c r="BF39" s="23">
        <v>295</v>
      </c>
      <c r="BG39" s="23">
        <v>1175</v>
      </c>
      <c r="BH39" s="23">
        <v>14392</v>
      </c>
      <c r="BI39" s="23">
        <v>9013</v>
      </c>
      <c r="BJ39" s="19">
        <v>370</v>
      </c>
      <c r="BK39" s="19">
        <v>83752</v>
      </c>
      <c r="BL39" s="28" t="s">
        <v>174</v>
      </c>
      <c r="BM39" s="29">
        <v>7.7669902912621366E-2</v>
      </c>
      <c r="BN39" s="30">
        <v>7.7071290944123322E-2</v>
      </c>
      <c r="BO39" s="30">
        <v>2.4182447263663084E-2</v>
      </c>
      <c r="BP39" s="30">
        <v>0.34304951845222875</v>
      </c>
      <c r="BQ39" s="30">
        <v>0.26236285577993324</v>
      </c>
      <c r="BR39" s="30">
        <v>0.18975332068311196</v>
      </c>
      <c r="BS39" s="30">
        <v>13.278377053199314</v>
      </c>
      <c r="BT39" s="30">
        <v>0.1519756838905775</v>
      </c>
      <c r="BU39" s="30">
        <v>1.8141088724296885</v>
      </c>
      <c r="BV39" s="30">
        <v>0.3541076487252125</v>
      </c>
      <c r="BW39" s="30">
        <v>0</v>
      </c>
      <c r="BX39" s="30">
        <v>4.1188988810324706E-2</v>
      </c>
      <c r="BY39" s="30">
        <v>0.72950845783823393</v>
      </c>
      <c r="BZ39" s="30">
        <v>2.0856456353901134</v>
      </c>
      <c r="CA39" s="30">
        <v>0</v>
      </c>
      <c r="CB39" s="30">
        <v>2.8664246130326771E-2</v>
      </c>
      <c r="CC39" s="30">
        <v>0</v>
      </c>
      <c r="CD39" s="30">
        <v>0.41586632601682116</v>
      </c>
      <c r="CE39" s="30">
        <v>3.4017462297312624E-2</v>
      </c>
      <c r="CF39" s="30">
        <v>6.314895588065002</v>
      </c>
      <c r="CG39" s="30">
        <v>0</v>
      </c>
      <c r="CH39" s="30">
        <v>7.5161076949459806</v>
      </c>
      <c r="CI39" s="30">
        <v>4.9806997883202593E-2</v>
      </c>
      <c r="CJ39" s="30">
        <v>0</v>
      </c>
      <c r="CK39" s="30">
        <v>2.703851056433234E-2</v>
      </c>
      <c r="CL39" s="30">
        <v>6.0318732193732201</v>
      </c>
      <c r="CM39" s="30">
        <v>6.2267031739126719E-2</v>
      </c>
      <c r="CN39" s="30">
        <v>2.5833118057349523E-2</v>
      </c>
      <c r="CO39" s="30">
        <v>0.24579315560597464</v>
      </c>
      <c r="CP39" s="30">
        <v>0</v>
      </c>
      <c r="CQ39" s="30">
        <v>0.53503813861603466</v>
      </c>
      <c r="CR39" s="30">
        <v>4.1220115416323165E-2</v>
      </c>
      <c r="CS39" s="30">
        <v>0.27617230874355836</v>
      </c>
      <c r="CT39" s="30">
        <v>0</v>
      </c>
      <c r="CU39" s="30">
        <v>29.552019642771171</v>
      </c>
      <c r="CV39" s="30">
        <v>1.871267976787867</v>
      </c>
      <c r="CW39" s="30">
        <v>4.7808288762064124E-2</v>
      </c>
      <c r="CX39" s="30">
        <v>0</v>
      </c>
      <c r="CY39" s="30">
        <v>1.917668115571465E-2</v>
      </c>
      <c r="CZ39" s="30">
        <v>0.70702607158638975</v>
      </c>
      <c r="DA39" s="30">
        <v>0.1559656875487393</v>
      </c>
      <c r="DB39" s="30">
        <v>0.45721288680445904</v>
      </c>
      <c r="DC39" s="30">
        <v>0.89304974330212694</v>
      </c>
      <c r="DD39" s="30">
        <v>2.5340992412488403</v>
      </c>
      <c r="DE39" s="30">
        <v>0.15699004842743866</v>
      </c>
      <c r="DF39" s="30">
        <v>4.0522287257991896E-2</v>
      </c>
      <c r="DG39" s="30">
        <v>0.10316875460574797</v>
      </c>
      <c r="DH39" s="30">
        <v>6.9909118146409668E-2</v>
      </c>
      <c r="DI39" s="30">
        <v>5.6630674803957364</v>
      </c>
      <c r="DJ39" s="30">
        <v>0.27558468642931622</v>
      </c>
      <c r="DK39" s="30">
        <v>8.2389289392378995E-2</v>
      </c>
      <c r="DL39" s="30">
        <v>0.33155444532758033</v>
      </c>
      <c r="DM39" s="30">
        <v>1.8207210469146018</v>
      </c>
      <c r="DN39" s="30">
        <v>0</v>
      </c>
      <c r="DO39" s="30">
        <v>6.0532687651331719E-2</v>
      </c>
      <c r="DP39" s="30">
        <v>0.19015423621381788</v>
      </c>
      <c r="DQ39" s="30">
        <v>6.6934404283801874E-2</v>
      </c>
      <c r="DR39" s="30">
        <v>5.9276822762299938E-2</v>
      </c>
      <c r="DS39" s="30">
        <v>3.07746589305316</v>
      </c>
      <c r="DT39" s="30">
        <v>0.13895321908290875</v>
      </c>
      <c r="DU39" s="30">
        <v>0.18963337547408343</v>
      </c>
      <c r="DV39" s="30">
        <v>9.470512268618167E-2</v>
      </c>
      <c r="DW39" s="30">
        <v>6.5513626834381555E-2</v>
      </c>
      <c r="DX39" s="30">
        <v>3.4483333333333333</v>
      </c>
      <c r="DY39" s="30">
        <v>0.14895729890764647</v>
      </c>
      <c r="DZ39" s="30">
        <v>7.6798361634951781E-2</v>
      </c>
      <c r="EA39" s="30">
        <v>0</v>
      </c>
      <c r="EB39" s="30">
        <v>0</v>
      </c>
      <c r="EC39" s="30">
        <v>5.2830188679245285E-2</v>
      </c>
      <c r="ED39" s="30">
        <v>1.7209729233593391E-2</v>
      </c>
      <c r="EE39" s="30">
        <v>4.5727350671620468E-2</v>
      </c>
      <c r="EF39" s="30">
        <v>0</v>
      </c>
      <c r="EG39" s="30">
        <v>1.5077413602096787</v>
      </c>
      <c r="EH39" s="30">
        <v>0.18382880942122648</v>
      </c>
      <c r="EI39" s="30">
        <v>1.9893899204244031E-2</v>
      </c>
      <c r="EJ39" s="30">
        <v>0.24230592558566835</v>
      </c>
      <c r="EK39" s="30">
        <v>1.827879206659397</v>
      </c>
      <c r="EL39" s="30">
        <v>0.40071730611702711</v>
      </c>
      <c r="EM39" s="30">
        <v>0</v>
      </c>
      <c r="EN39"/>
      <c r="EO39"/>
    </row>
    <row r="40" spans="1:145" s="15" customFormat="1" x14ac:dyDescent="0.25">
      <c r="A40" s="15">
        <v>36</v>
      </c>
      <c r="B40" s="20" t="s">
        <v>52</v>
      </c>
      <c r="C40" s="21">
        <v>72079</v>
      </c>
      <c r="D40" s="21">
        <v>10496</v>
      </c>
      <c r="E40" s="21">
        <v>45779</v>
      </c>
      <c r="F40" s="21">
        <v>15818</v>
      </c>
      <c r="G40" s="21">
        <v>38930</v>
      </c>
      <c r="H40" s="21">
        <v>33148</v>
      </c>
      <c r="I40" s="21">
        <v>3.7</v>
      </c>
      <c r="J40" s="21">
        <v>43834</v>
      </c>
      <c r="K40" s="21">
        <v>24202</v>
      </c>
      <c r="L40" s="22">
        <f t="shared" si="0"/>
        <v>64.427655946851672</v>
      </c>
      <c r="M40" s="22">
        <f t="shared" si="1"/>
        <v>35.572344053148335</v>
      </c>
      <c r="N40" s="21">
        <v>10423</v>
      </c>
      <c r="O40" s="21">
        <v>13478</v>
      </c>
      <c r="P40" s="21">
        <v>10734</v>
      </c>
      <c r="Q40" s="21">
        <v>6747</v>
      </c>
      <c r="R40" s="21">
        <v>9743</v>
      </c>
      <c r="S40" s="21">
        <v>6795</v>
      </c>
      <c r="T40" s="21">
        <v>5807</v>
      </c>
      <c r="U40" s="21">
        <v>6929</v>
      </c>
      <c r="V40" s="21">
        <v>902</v>
      </c>
      <c r="W40" s="21">
        <v>518</v>
      </c>
      <c r="X40" s="21">
        <v>0</v>
      </c>
      <c r="Y40" s="21">
        <v>72079</v>
      </c>
      <c r="Z40" s="21">
        <v>167</v>
      </c>
      <c r="AA40" s="21">
        <v>146</v>
      </c>
      <c r="AB40" s="21">
        <v>10793</v>
      </c>
      <c r="AC40" s="21">
        <v>457</v>
      </c>
      <c r="AD40" s="21">
        <v>7119</v>
      </c>
      <c r="AE40" s="21">
        <v>6332</v>
      </c>
      <c r="AF40" s="21">
        <v>7664</v>
      </c>
      <c r="AG40" s="21">
        <v>3732</v>
      </c>
      <c r="AH40" s="21">
        <v>2306</v>
      </c>
      <c r="AI40" s="21">
        <v>835</v>
      </c>
      <c r="AJ40" s="21">
        <v>1847</v>
      </c>
      <c r="AK40" s="21">
        <v>747</v>
      </c>
      <c r="AL40" s="21">
        <v>3694</v>
      </c>
      <c r="AM40" s="21">
        <v>1843</v>
      </c>
      <c r="AN40" s="21">
        <v>2000</v>
      </c>
      <c r="AO40" s="21">
        <v>4292</v>
      </c>
      <c r="AP40" s="21">
        <v>9099</v>
      </c>
      <c r="AQ40" s="21">
        <v>1080</v>
      </c>
      <c r="AR40" s="21">
        <v>3120</v>
      </c>
      <c r="AS40" s="21">
        <v>3878</v>
      </c>
      <c r="AT40" s="21">
        <v>925</v>
      </c>
      <c r="AU40" s="21">
        <v>72079</v>
      </c>
      <c r="AV40" s="23">
        <v>606</v>
      </c>
      <c r="AW40" s="23">
        <v>688</v>
      </c>
      <c r="AX40" s="23">
        <v>27</v>
      </c>
      <c r="AY40" s="23">
        <v>17</v>
      </c>
      <c r="AZ40" s="23">
        <v>132</v>
      </c>
      <c r="BA40" s="23">
        <v>44097</v>
      </c>
      <c r="BB40" s="23">
        <v>2845</v>
      </c>
      <c r="BC40" s="23">
        <v>341</v>
      </c>
      <c r="BD40" s="23">
        <v>123</v>
      </c>
      <c r="BE40" s="23">
        <v>237</v>
      </c>
      <c r="BF40" s="23">
        <v>271</v>
      </c>
      <c r="BG40" s="23">
        <v>592</v>
      </c>
      <c r="BH40" s="23">
        <v>14267</v>
      </c>
      <c r="BI40" s="23">
        <v>7606</v>
      </c>
      <c r="BJ40" s="19">
        <v>227</v>
      </c>
      <c r="BK40" s="19">
        <v>72079</v>
      </c>
      <c r="BL40" s="28" t="s">
        <v>175</v>
      </c>
      <c r="BM40" s="29">
        <v>0</v>
      </c>
      <c r="BN40" s="30">
        <v>0</v>
      </c>
      <c r="BO40" s="30">
        <v>3.5343576769969125E-2</v>
      </c>
      <c r="BP40" s="30">
        <v>0.93539589192874806</v>
      </c>
      <c r="BQ40" s="30">
        <v>9.540467482906663E-2</v>
      </c>
      <c r="BR40" s="30">
        <v>0.25129493820195908</v>
      </c>
      <c r="BS40" s="30">
        <v>1.0940181417013974</v>
      </c>
      <c r="BT40" s="30">
        <v>8.4430935494765283E-2</v>
      </c>
      <c r="BU40" s="30">
        <v>3.0416429274356451</v>
      </c>
      <c r="BV40" s="30">
        <v>0.29616276075199588</v>
      </c>
      <c r="BW40" s="30">
        <v>0</v>
      </c>
      <c r="BX40" s="30">
        <v>4.8053820278712162E-2</v>
      </c>
      <c r="BY40" s="30">
        <v>1.522729444745309</v>
      </c>
      <c r="BZ40" s="30">
        <v>2.6040078547122176</v>
      </c>
      <c r="CA40" s="30">
        <v>0</v>
      </c>
      <c r="CB40" s="30">
        <v>0</v>
      </c>
      <c r="CC40" s="30">
        <v>0</v>
      </c>
      <c r="CD40" s="30">
        <v>0.75340805251477905</v>
      </c>
      <c r="CE40" s="30">
        <v>5.1026193445968933E-2</v>
      </c>
      <c r="CF40" s="30">
        <v>1.3432662986837536</v>
      </c>
      <c r="CG40" s="30">
        <v>0</v>
      </c>
      <c r="CH40" s="30">
        <v>1.7148876748572968</v>
      </c>
      <c r="CI40" s="30">
        <v>0</v>
      </c>
      <c r="CJ40" s="30">
        <v>0</v>
      </c>
      <c r="CK40" s="30">
        <v>4.0557765846498513E-2</v>
      </c>
      <c r="CL40" s="30">
        <v>4.9599358974358969</v>
      </c>
      <c r="CM40" s="30">
        <v>5.4590274401426164E-2</v>
      </c>
      <c r="CN40" s="30">
        <v>1.9374838543012144E-2</v>
      </c>
      <c r="CO40" s="30">
        <v>7.5628663263376819E-2</v>
      </c>
      <c r="CP40" s="30">
        <v>0</v>
      </c>
      <c r="CQ40" s="30">
        <v>0.38412994567305053</v>
      </c>
      <c r="CR40" s="30">
        <v>0</v>
      </c>
      <c r="CS40" s="30">
        <v>0.30464368077897674</v>
      </c>
      <c r="CT40" s="30">
        <v>0</v>
      </c>
      <c r="CU40" s="30">
        <v>2.5973713350344227</v>
      </c>
      <c r="CV40" s="30">
        <v>33.555268986011043</v>
      </c>
      <c r="CW40" s="30">
        <v>0.12549675800041832</v>
      </c>
      <c r="CX40" s="30">
        <v>0.11164867882396724</v>
      </c>
      <c r="CY40" s="30">
        <v>5.1137816415239075E-2</v>
      </c>
      <c r="CZ40" s="30">
        <v>3.0648317656713591</v>
      </c>
      <c r="DA40" s="30">
        <v>0</v>
      </c>
      <c r="DB40" s="30">
        <v>0.3794395606985459</v>
      </c>
      <c r="DC40" s="30">
        <v>10.869752793476854</v>
      </c>
      <c r="DD40" s="30">
        <v>1.6906823089044898</v>
      </c>
      <c r="DE40" s="30">
        <v>0.15699004842743866</v>
      </c>
      <c r="DF40" s="30">
        <v>0</v>
      </c>
      <c r="DG40" s="30">
        <v>5.1584377302873984E-2</v>
      </c>
      <c r="DH40" s="30">
        <v>2.9961050634175569E-2</v>
      </c>
      <c r="DI40" s="30">
        <v>7.5235164223740716</v>
      </c>
      <c r="DJ40" s="30">
        <v>0.26068821689259641</v>
      </c>
      <c r="DK40" s="30">
        <v>0</v>
      </c>
      <c r="DL40" s="30">
        <v>0.34745089133643692</v>
      </c>
      <c r="DM40" s="30">
        <v>0.44483525578027205</v>
      </c>
      <c r="DN40" s="30">
        <v>6.5445026178010471E-2</v>
      </c>
      <c r="DO40" s="30">
        <v>0</v>
      </c>
      <c r="DP40" s="30">
        <v>0.2957954785548278</v>
      </c>
      <c r="DQ40" s="30">
        <v>0.55555555555555558</v>
      </c>
      <c r="DR40" s="30">
        <v>0</v>
      </c>
      <c r="DS40" s="30">
        <v>1.4452982070984266</v>
      </c>
      <c r="DT40" s="30">
        <v>0.2779064381658175</v>
      </c>
      <c r="DU40" s="30">
        <v>0</v>
      </c>
      <c r="DV40" s="30">
        <v>0.15497201894102453</v>
      </c>
      <c r="DW40" s="30">
        <v>0</v>
      </c>
      <c r="DX40" s="30">
        <v>2.33</v>
      </c>
      <c r="DY40" s="30">
        <v>7.4478649453823237E-2</v>
      </c>
      <c r="DZ40" s="30">
        <v>0</v>
      </c>
      <c r="EA40" s="30">
        <v>0</v>
      </c>
      <c r="EB40" s="30">
        <v>0</v>
      </c>
      <c r="EC40" s="30">
        <v>0</v>
      </c>
      <c r="ED40" s="30">
        <v>3.4419458467186782E-2</v>
      </c>
      <c r="EE40" s="30">
        <v>5.7159188339525581E-2</v>
      </c>
      <c r="EF40" s="30">
        <v>0</v>
      </c>
      <c r="EG40" s="30">
        <v>7.8480910048907022</v>
      </c>
      <c r="EH40" s="30">
        <v>0.3360620422231797</v>
      </c>
      <c r="EI40" s="30">
        <v>0</v>
      </c>
      <c r="EJ40" s="30">
        <v>0.18833256775378962</v>
      </c>
      <c r="EK40" s="30">
        <v>1.6378575053173687</v>
      </c>
      <c r="EL40" s="30">
        <v>6.0993159024995016</v>
      </c>
      <c r="EM40" s="30">
        <v>0</v>
      </c>
      <c r="EN40"/>
      <c r="EO40"/>
    </row>
    <row r="41" spans="1:145" s="15" customFormat="1" x14ac:dyDescent="0.25">
      <c r="A41" s="15">
        <v>37</v>
      </c>
      <c r="B41" s="20" t="s">
        <v>53</v>
      </c>
      <c r="C41" s="21">
        <v>33579</v>
      </c>
      <c r="D41" s="21">
        <v>4991</v>
      </c>
      <c r="E41" s="21">
        <v>20916</v>
      </c>
      <c r="F41" s="21">
        <v>7667</v>
      </c>
      <c r="G41" s="21">
        <v>16574</v>
      </c>
      <c r="H41" s="21">
        <v>17003</v>
      </c>
      <c r="I41" s="21">
        <v>6.8</v>
      </c>
      <c r="J41" s="21">
        <v>19124</v>
      </c>
      <c r="K41" s="21">
        <v>11873</v>
      </c>
      <c r="L41" s="22">
        <f t="shared" si="0"/>
        <v>61.696293189663521</v>
      </c>
      <c r="M41" s="22">
        <f t="shared" si="1"/>
        <v>38.303706810336486</v>
      </c>
      <c r="N41" s="21">
        <v>3299</v>
      </c>
      <c r="O41" s="21">
        <v>6223</v>
      </c>
      <c r="P41" s="21">
        <v>5310</v>
      </c>
      <c r="Q41" s="21">
        <v>4526</v>
      </c>
      <c r="R41" s="21">
        <v>4707</v>
      </c>
      <c r="S41" s="21">
        <v>3092</v>
      </c>
      <c r="T41" s="21">
        <v>2433</v>
      </c>
      <c r="U41" s="21">
        <v>3344</v>
      </c>
      <c r="V41" s="21">
        <v>345</v>
      </c>
      <c r="W41" s="21">
        <v>294</v>
      </c>
      <c r="X41" s="21">
        <v>0</v>
      </c>
      <c r="Y41" s="21">
        <v>33579</v>
      </c>
      <c r="Z41" s="21">
        <v>651</v>
      </c>
      <c r="AA41" s="21">
        <v>425</v>
      </c>
      <c r="AB41" s="21">
        <v>2141</v>
      </c>
      <c r="AC41" s="21">
        <v>2337</v>
      </c>
      <c r="AD41" s="21">
        <v>2762</v>
      </c>
      <c r="AE41" s="21">
        <v>561</v>
      </c>
      <c r="AF41" s="21">
        <v>3343</v>
      </c>
      <c r="AG41" s="21">
        <v>2105</v>
      </c>
      <c r="AH41" s="21">
        <v>1074</v>
      </c>
      <c r="AI41" s="21">
        <v>471</v>
      </c>
      <c r="AJ41" s="21">
        <v>526</v>
      </c>
      <c r="AK41" s="21">
        <v>394</v>
      </c>
      <c r="AL41" s="21">
        <v>1077</v>
      </c>
      <c r="AM41" s="21">
        <v>760</v>
      </c>
      <c r="AN41" s="21">
        <v>2957</v>
      </c>
      <c r="AO41" s="21">
        <v>2745</v>
      </c>
      <c r="AP41" s="21">
        <v>6308</v>
      </c>
      <c r="AQ41" s="21">
        <v>352</v>
      </c>
      <c r="AR41" s="21">
        <v>1289</v>
      </c>
      <c r="AS41" s="21">
        <v>784</v>
      </c>
      <c r="AT41" s="21">
        <v>538</v>
      </c>
      <c r="AU41" s="21">
        <v>33579</v>
      </c>
      <c r="AV41" s="23">
        <v>87</v>
      </c>
      <c r="AW41" s="23">
        <v>196</v>
      </c>
      <c r="AX41" s="23">
        <v>11</v>
      </c>
      <c r="AY41" s="23">
        <v>0</v>
      </c>
      <c r="AZ41" s="23">
        <v>35</v>
      </c>
      <c r="BA41" s="23">
        <v>22725</v>
      </c>
      <c r="BB41" s="23">
        <v>1585</v>
      </c>
      <c r="BC41" s="23">
        <v>144</v>
      </c>
      <c r="BD41" s="23">
        <v>68</v>
      </c>
      <c r="BE41" s="23">
        <v>74</v>
      </c>
      <c r="BF41" s="23">
        <v>74</v>
      </c>
      <c r="BG41" s="23">
        <v>510</v>
      </c>
      <c r="BH41" s="23">
        <v>3899</v>
      </c>
      <c r="BI41" s="23">
        <v>3941</v>
      </c>
      <c r="BJ41" s="19">
        <v>232</v>
      </c>
      <c r="BK41" s="19">
        <v>33579</v>
      </c>
      <c r="BL41" s="28" t="s">
        <v>176</v>
      </c>
      <c r="BM41" s="29">
        <v>0</v>
      </c>
      <c r="BN41" s="30">
        <v>0</v>
      </c>
      <c r="BO41" s="30">
        <v>1.674169425945906E-2</v>
      </c>
      <c r="BP41" s="30">
        <v>1.0653711753174805E-2</v>
      </c>
      <c r="BQ41" s="30">
        <v>0.31006519319446652</v>
      </c>
      <c r="BR41" s="30">
        <v>7.6311605723370421</v>
      </c>
      <c r="BS41" s="30">
        <v>3.3709242461387595E-2</v>
      </c>
      <c r="BT41" s="30">
        <v>0</v>
      </c>
      <c r="BU41" s="30">
        <v>2.2012741492722844E-2</v>
      </c>
      <c r="BV41" s="30">
        <v>1.287664177182591E-2</v>
      </c>
      <c r="BW41" s="30">
        <v>0</v>
      </c>
      <c r="BX41" s="30">
        <v>0</v>
      </c>
      <c r="BY41" s="30">
        <v>0.57659838807301456</v>
      </c>
      <c r="BZ41" s="30">
        <v>0.12318725682713536</v>
      </c>
      <c r="CA41" s="30">
        <v>0</v>
      </c>
      <c r="CB41" s="30">
        <v>0</v>
      </c>
      <c r="CC41" s="30">
        <v>4.100601421541826E-2</v>
      </c>
      <c r="CD41" s="30">
        <v>2.2378457005389478E-2</v>
      </c>
      <c r="CE41" s="30">
        <v>0.33450504592357411</v>
      </c>
      <c r="CF41" s="30">
        <v>8.6849114139035788E-2</v>
      </c>
      <c r="CG41" s="30">
        <v>0</v>
      </c>
      <c r="CH41" s="30">
        <v>3.4297753497145936E-2</v>
      </c>
      <c r="CI41" s="30">
        <v>0</v>
      </c>
      <c r="CJ41" s="30">
        <v>0</v>
      </c>
      <c r="CK41" s="30">
        <v>9.6566109158329784E-3</v>
      </c>
      <c r="CL41" s="30">
        <v>0.11841168091168092</v>
      </c>
      <c r="CM41" s="30">
        <v>1.7912433787967964E-2</v>
      </c>
      <c r="CN41" s="30">
        <v>1.2916559028674762E-2</v>
      </c>
      <c r="CO41" s="30">
        <v>0</v>
      </c>
      <c r="CP41" s="30">
        <v>0</v>
      </c>
      <c r="CQ41" s="30">
        <v>3.5669209241068978E-2</v>
      </c>
      <c r="CR41" s="30">
        <v>0</v>
      </c>
      <c r="CS41" s="30">
        <v>1.6133777486737083E-2</v>
      </c>
      <c r="CT41" s="30">
        <v>0</v>
      </c>
      <c r="CU41" s="30">
        <v>3.6108035241442397E-2</v>
      </c>
      <c r="CV41" s="30">
        <v>3.7845869193462472E-2</v>
      </c>
      <c r="CW41" s="30">
        <v>78.93746078226313</v>
      </c>
      <c r="CX41" s="30">
        <v>0</v>
      </c>
      <c r="CY41" s="30">
        <v>0</v>
      </c>
      <c r="CZ41" s="30">
        <v>1.5781831955053342E-2</v>
      </c>
      <c r="DA41" s="30">
        <v>0.20795425006498569</v>
      </c>
      <c r="DB41" s="30">
        <v>2.8281209493059317E-2</v>
      </c>
      <c r="DC41" s="30">
        <v>3.0199749773501875E-2</v>
      </c>
      <c r="DD41" s="30">
        <v>5.7929212932392962E-2</v>
      </c>
      <c r="DE41" s="30">
        <v>1.0643393113724656E-2</v>
      </c>
      <c r="DF41" s="30">
        <v>0</v>
      </c>
      <c r="DG41" s="30">
        <v>2.210759027266028E-2</v>
      </c>
      <c r="DH41" s="30">
        <v>2.9961050634175569E-2</v>
      </c>
      <c r="DI41" s="30">
        <v>6.6941387164641042E-2</v>
      </c>
      <c r="DJ41" s="30">
        <v>1.9861959382293064E-2</v>
      </c>
      <c r="DK41" s="30">
        <v>0</v>
      </c>
      <c r="DL41" s="30">
        <v>9.083683433632337E-3</v>
      </c>
      <c r="DM41" s="30">
        <v>5.1725029741892102E-2</v>
      </c>
      <c r="DN41" s="30">
        <v>0</v>
      </c>
      <c r="DO41" s="30">
        <v>0</v>
      </c>
      <c r="DP41" s="30">
        <v>0.1478977392774139</v>
      </c>
      <c r="DQ41" s="30">
        <v>0</v>
      </c>
      <c r="DR41" s="30">
        <v>0</v>
      </c>
      <c r="DS41" s="30">
        <v>5.3577962469290676E-2</v>
      </c>
      <c r="DT41" s="30">
        <v>0</v>
      </c>
      <c r="DU41" s="30">
        <v>0</v>
      </c>
      <c r="DV41" s="30">
        <v>2.6000860955660783</v>
      </c>
      <c r="DW41" s="30">
        <v>0</v>
      </c>
      <c r="DX41" s="30">
        <v>4.4999999999999998E-2</v>
      </c>
      <c r="DY41" s="30">
        <v>0</v>
      </c>
      <c r="DZ41" s="30">
        <v>0</v>
      </c>
      <c r="EA41" s="30">
        <v>0</v>
      </c>
      <c r="EB41" s="30">
        <v>0</v>
      </c>
      <c r="EC41" s="30">
        <v>0</v>
      </c>
      <c r="ED41" s="30">
        <v>0</v>
      </c>
      <c r="EE41" s="30">
        <v>6.0703058016576161</v>
      </c>
      <c r="EF41" s="30">
        <v>0</v>
      </c>
      <c r="EG41" s="30">
        <v>2.5669431759842203E-2</v>
      </c>
      <c r="EH41" s="30">
        <v>1.579778830963665E-2</v>
      </c>
      <c r="EI41" s="30">
        <v>0</v>
      </c>
      <c r="EJ41" s="30">
        <v>6.8902158934313271E-3</v>
      </c>
      <c r="EK41" s="30">
        <v>5.2903769123632871E-2</v>
      </c>
      <c r="EL41" s="30">
        <v>5.5347694215059001E-2</v>
      </c>
      <c r="EM41" s="30">
        <v>0</v>
      </c>
      <c r="EN41"/>
      <c r="EO41"/>
    </row>
    <row r="42" spans="1:145" s="15" customFormat="1" x14ac:dyDescent="0.25">
      <c r="A42" s="15">
        <v>38</v>
      </c>
      <c r="B42" s="20" t="s">
        <v>91</v>
      </c>
      <c r="C42" s="21">
        <v>2701</v>
      </c>
      <c r="D42" s="21">
        <v>249</v>
      </c>
      <c r="E42" s="21">
        <v>1377</v>
      </c>
      <c r="F42" s="21">
        <v>1069</v>
      </c>
      <c r="G42" s="21">
        <v>1585</v>
      </c>
      <c r="H42" s="21">
        <v>1117</v>
      </c>
      <c r="I42" s="21">
        <v>5.3</v>
      </c>
      <c r="J42" s="21">
        <v>1602</v>
      </c>
      <c r="K42" s="21">
        <v>896</v>
      </c>
      <c r="L42" s="22">
        <f t="shared" si="0"/>
        <v>64.13130504403523</v>
      </c>
      <c r="M42" s="22">
        <f t="shared" si="1"/>
        <v>35.86869495596477</v>
      </c>
      <c r="N42" s="21">
        <v>998</v>
      </c>
      <c r="O42" s="21">
        <v>294</v>
      </c>
      <c r="P42" s="21">
        <v>196</v>
      </c>
      <c r="Q42" s="21">
        <v>175</v>
      </c>
      <c r="R42" s="21">
        <v>191</v>
      </c>
      <c r="S42" s="21">
        <v>128</v>
      </c>
      <c r="T42" s="21">
        <v>232</v>
      </c>
      <c r="U42" s="21">
        <v>430</v>
      </c>
      <c r="V42" s="21">
        <v>13</v>
      </c>
      <c r="W42" s="21">
        <v>42</v>
      </c>
      <c r="X42" s="21">
        <v>0</v>
      </c>
      <c r="Y42" s="21">
        <v>2701</v>
      </c>
      <c r="Z42" s="21">
        <v>1121</v>
      </c>
      <c r="AA42" s="21">
        <v>39</v>
      </c>
      <c r="AB42" s="21">
        <v>195</v>
      </c>
      <c r="AC42" s="21">
        <v>19</v>
      </c>
      <c r="AD42" s="21">
        <v>89</v>
      </c>
      <c r="AE42" s="21">
        <v>56</v>
      </c>
      <c r="AF42" s="21">
        <v>177</v>
      </c>
      <c r="AG42" s="21">
        <v>83</v>
      </c>
      <c r="AH42" s="21">
        <v>92</v>
      </c>
      <c r="AI42" s="21">
        <v>0</v>
      </c>
      <c r="AJ42" s="21">
        <v>16</v>
      </c>
      <c r="AK42" s="21">
        <v>3</v>
      </c>
      <c r="AL42" s="21">
        <v>35</v>
      </c>
      <c r="AM42" s="21">
        <v>30</v>
      </c>
      <c r="AN42" s="21">
        <v>142</v>
      </c>
      <c r="AO42" s="21">
        <v>194</v>
      </c>
      <c r="AP42" s="21">
        <v>211</v>
      </c>
      <c r="AQ42" s="21">
        <v>19</v>
      </c>
      <c r="AR42" s="21">
        <v>36</v>
      </c>
      <c r="AS42" s="21">
        <v>65</v>
      </c>
      <c r="AT42" s="21">
        <v>78</v>
      </c>
      <c r="AU42" s="21">
        <v>2701</v>
      </c>
      <c r="AV42" s="23">
        <v>3</v>
      </c>
      <c r="AW42" s="23">
        <v>4</v>
      </c>
      <c r="AX42" s="23">
        <v>0</v>
      </c>
      <c r="AY42" s="23">
        <v>0</v>
      </c>
      <c r="AZ42" s="23">
        <v>0</v>
      </c>
      <c r="BA42" s="23">
        <v>1473</v>
      </c>
      <c r="BB42" s="23">
        <v>109</v>
      </c>
      <c r="BC42" s="23">
        <v>30</v>
      </c>
      <c r="BD42" s="23">
        <v>9</v>
      </c>
      <c r="BE42" s="23">
        <v>9</v>
      </c>
      <c r="BF42" s="23">
        <v>34</v>
      </c>
      <c r="BG42" s="23">
        <v>246</v>
      </c>
      <c r="BH42" s="23">
        <v>557</v>
      </c>
      <c r="BI42" s="23">
        <v>197</v>
      </c>
      <c r="BJ42" s="19">
        <v>35</v>
      </c>
      <c r="BK42" s="19">
        <v>2701</v>
      </c>
      <c r="BL42" s="28" t="s">
        <v>177</v>
      </c>
      <c r="BM42" s="29">
        <v>0</v>
      </c>
      <c r="BN42" s="30">
        <v>5.7803468208092491E-2</v>
      </c>
      <c r="BO42" s="30">
        <v>1.3021317757357044E-2</v>
      </c>
      <c r="BP42" s="30">
        <v>6.3922270519048844E-3</v>
      </c>
      <c r="BQ42" s="30">
        <v>0</v>
      </c>
      <c r="BR42" s="30">
        <v>0</v>
      </c>
      <c r="BS42" s="30">
        <v>0</v>
      </c>
      <c r="BT42" s="30">
        <v>0</v>
      </c>
      <c r="BU42" s="30">
        <v>5.1794685865230233E-3</v>
      </c>
      <c r="BV42" s="30">
        <v>0</v>
      </c>
      <c r="BW42" s="30">
        <v>2.1359223300970873</v>
      </c>
      <c r="BX42" s="30">
        <v>0.1990801125832361</v>
      </c>
      <c r="BY42" s="30">
        <v>0</v>
      </c>
      <c r="BZ42" s="30">
        <v>0</v>
      </c>
      <c r="CA42" s="30">
        <v>1.3779082900384008</v>
      </c>
      <c r="CB42" s="30">
        <v>0</v>
      </c>
      <c r="CC42" s="30">
        <v>0</v>
      </c>
      <c r="CD42" s="30">
        <v>0</v>
      </c>
      <c r="CE42" s="30">
        <v>0</v>
      </c>
      <c r="CF42" s="30">
        <v>5.7899409426023854E-3</v>
      </c>
      <c r="CG42" s="30">
        <v>2.2317827372949717</v>
      </c>
      <c r="CH42" s="30">
        <v>0</v>
      </c>
      <c r="CI42" s="30">
        <v>0</v>
      </c>
      <c r="CJ42" s="30">
        <v>0</v>
      </c>
      <c r="CK42" s="30">
        <v>0.96566109158329783</v>
      </c>
      <c r="CL42" s="30">
        <v>0</v>
      </c>
      <c r="CM42" s="30">
        <v>4.2648651876114191E-3</v>
      </c>
      <c r="CN42" s="30">
        <v>2.9062257814518211E-2</v>
      </c>
      <c r="CO42" s="30">
        <v>0</v>
      </c>
      <c r="CP42" s="30">
        <v>0</v>
      </c>
      <c r="CQ42" s="30">
        <v>0</v>
      </c>
      <c r="CR42" s="30">
        <v>5.1525144270403951E-2</v>
      </c>
      <c r="CS42" s="30">
        <v>4.7452286725697306E-3</v>
      </c>
      <c r="CT42" s="30">
        <v>0</v>
      </c>
      <c r="CU42" s="30">
        <v>3.6108035241442394E-3</v>
      </c>
      <c r="CV42" s="30">
        <v>0</v>
      </c>
      <c r="CW42" s="30">
        <v>0</v>
      </c>
      <c r="CX42" s="30">
        <v>74.097506512839601</v>
      </c>
      <c r="CY42" s="30">
        <v>1.917668115571465E-2</v>
      </c>
      <c r="CZ42" s="30">
        <v>0</v>
      </c>
      <c r="DA42" s="30">
        <v>0</v>
      </c>
      <c r="DB42" s="30">
        <v>1.4140604746529659E-2</v>
      </c>
      <c r="DC42" s="30">
        <v>0</v>
      </c>
      <c r="DD42" s="30">
        <v>2.4305963468136908E-3</v>
      </c>
      <c r="DE42" s="30">
        <v>0</v>
      </c>
      <c r="DF42" s="30">
        <v>0</v>
      </c>
      <c r="DG42" s="30">
        <v>0</v>
      </c>
      <c r="DH42" s="30">
        <v>0</v>
      </c>
      <c r="DI42" s="30">
        <v>0</v>
      </c>
      <c r="DJ42" s="30">
        <v>0</v>
      </c>
      <c r="DK42" s="30">
        <v>0</v>
      </c>
      <c r="DL42" s="30">
        <v>0</v>
      </c>
      <c r="DM42" s="30">
        <v>5.17250297418921E-3</v>
      </c>
      <c r="DN42" s="30">
        <v>0.36649214659685864</v>
      </c>
      <c r="DO42" s="30">
        <v>0</v>
      </c>
      <c r="DP42" s="30">
        <v>0</v>
      </c>
      <c r="DQ42" s="30">
        <v>0</v>
      </c>
      <c r="DR42" s="30">
        <v>0.67180399130606605</v>
      </c>
      <c r="DS42" s="30">
        <v>0</v>
      </c>
      <c r="DT42" s="30">
        <v>0</v>
      </c>
      <c r="DU42" s="30">
        <v>0</v>
      </c>
      <c r="DV42" s="30">
        <v>0</v>
      </c>
      <c r="DW42" s="30">
        <v>0</v>
      </c>
      <c r="DX42" s="30">
        <v>0</v>
      </c>
      <c r="DY42" s="30">
        <v>0</v>
      </c>
      <c r="DZ42" s="30">
        <v>0</v>
      </c>
      <c r="EA42" s="30">
        <v>0.15839493136219643</v>
      </c>
      <c r="EB42" s="30">
        <v>0</v>
      </c>
      <c r="EC42" s="30">
        <v>0</v>
      </c>
      <c r="ED42" s="30">
        <v>0</v>
      </c>
      <c r="EE42" s="30">
        <v>0</v>
      </c>
      <c r="EF42" s="30">
        <v>0</v>
      </c>
      <c r="EG42" s="30">
        <v>0</v>
      </c>
      <c r="EH42" s="30">
        <v>5.7446502944133275E-3</v>
      </c>
      <c r="EI42" s="30">
        <v>0</v>
      </c>
      <c r="EJ42" s="30">
        <v>3.4451079467156635E-3</v>
      </c>
      <c r="EK42" s="30">
        <v>3.2390062728754822E-3</v>
      </c>
      <c r="EL42" s="30">
        <v>0</v>
      </c>
      <c r="EM42" s="30">
        <v>0</v>
      </c>
      <c r="EN42"/>
      <c r="EO42"/>
    </row>
    <row r="43" spans="1:145" s="15" customFormat="1" x14ac:dyDescent="0.25">
      <c r="A43" s="15">
        <v>39</v>
      </c>
      <c r="B43" s="20" t="s">
        <v>92</v>
      </c>
      <c r="C43" s="21">
        <v>15711</v>
      </c>
      <c r="D43" s="21">
        <v>2729</v>
      </c>
      <c r="E43" s="21">
        <v>9081</v>
      </c>
      <c r="F43" s="21">
        <v>3895</v>
      </c>
      <c r="G43" s="21">
        <v>7242</v>
      </c>
      <c r="H43" s="21">
        <v>8474</v>
      </c>
      <c r="I43" s="21">
        <v>1.9</v>
      </c>
      <c r="J43" s="21">
        <v>7694</v>
      </c>
      <c r="K43" s="21">
        <v>6852</v>
      </c>
      <c r="L43" s="22">
        <f t="shared" si="0"/>
        <v>52.894266465007568</v>
      </c>
      <c r="M43" s="22">
        <f t="shared" si="1"/>
        <v>47.105733534992439</v>
      </c>
      <c r="N43" s="21">
        <v>2094</v>
      </c>
      <c r="O43" s="21">
        <v>3060</v>
      </c>
      <c r="P43" s="21">
        <v>2373</v>
      </c>
      <c r="Q43" s="21">
        <v>2405</v>
      </c>
      <c r="R43" s="21">
        <v>1690</v>
      </c>
      <c r="S43" s="21">
        <v>1478</v>
      </c>
      <c r="T43" s="21">
        <v>670</v>
      </c>
      <c r="U43" s="21">
        <v>1700</v>
      </c>
      <c r="V43" s="21">
        <v>132</v>
      </c>
      <c r="W43" s="21">
        <v>105</v>
      </c>
      <c r="X43" s="21">
        <v>0</v>
      </c>
      <c r="Y43" s="21">
        <v>15711</v>
      </c>
      <c r="Z43" s="21">
        <v>646</v>
      </c>
      <c r="AA43" s="21">
        <v>8</v>
      </c>
      <c r="AB43" s="21">
        <v>1116</v>
      </c>
      <c r="AC43" s="21">
        <v>115</v>
      </c>
      <c r="AD43" s="21">
        <v>1738</v>
      </c>
      <c r="AE43" s="21">
        <v>240</v>
      </c>
      <c r="AF43" s="21">
        <v>1602</v>
      </c>
      <c r="AG43" s="21">
        <v>1244</v>
      </c>
      <c r="AH43" s="21">
        <v>452</v>
      </c>
      <c r="AI43" s="21">
        <v>180</v>
      </c>
      <c r="AJ43" s="21">
        <v>378</v>
      </c>
      <c r="AK43" s="21">
        <v>197</v>
      </c>
      <c r="AL43" s="21">
        <v>960</v>
      </c>
      <c r="AM43" s="21">
        <v>403</v>
      </c>
      <c r="AN43" s="21">
        <v>1080</v>
      </c>
      <c r="AO43" s="21">
        <v>1710</v>
      </c>
      <c r="AP43" s="21">
        <v>2078</v>
      </c>
      <c r="AQ43" s="21">
        <v>352</v>
      </c>
      <c r="AR43" s="21">
        <v>651</v>
      </c>
      <c r="AS43" s="21">
        <v>372</v>
      </c>
      <c r="AT43" s="21">
        <v>178</v>
      </c>
      <c r="AU43" s="21">
        <v>15711</v>
      </c>
      <c r="AV43" s="23">
        <v>100</v>
      </c>
      <c r="AW43" s="23">
        <v>22</v>
      </c>
      <c r="AX43" s="23">
        <v>6</v>
      </c>
      <c r="AY43" s="23">
        <v>0</v>
      </c>
      <c r="AZ43" s="23">
        <v>5</v>
      </c>
      <c r="BA43" s="23">
        <v>8954</v>
      </c>
      <c r="BB43" s="23">
        <v>760</v>
      </c>
      <c r="BC43" s="23">
        <v>148</v>
      </c>
      <c r="BD43" s="23">
        <v>10</v>
      </c>
      <c r="BE43" s="23">
        <v>41</v>
      </c>
      <c r="BF43" s="23">
        <v>48</v>
      </c>
      <c r="BG43" s="23">
        <v>490</v>
      </c>
      <c r="BH43" s="23">
        <v>3122</v>
      </c>
      <c r="BI43" s="23">
        <v>1929</v>
      </c>
      <c r="BJ43" s="19">
        <v>80</v>
      </c>
      <c r="BK43" s="19">
        <v>15711</v>
      </c>
      <c r="BL43" s="28" t="s">
        <v>178</v>
      </c>
      <c r="BM43" s="29">
        <v>0</v>
      </c>
      <c r="BN43" s="30">
        <v>0</v>
      </c>
      <c r="BO43" s="30">
        <v>0.16555675434353956</v>
      </c>
      <c r="BP43" s="30">
        <v>0.1917668115571465</v>
      </c>
      <c r="BQ43" s="30">
        <v>0</v>
      </c>
      <c r="BR43" s="30">
        <v>0</v>
      </c>
      <c r="BS43" s="30">
        <v>3.3709242461387595E-2</v>
      </c>
      <c r="BT43" s="30">
        <v>0</v>
      </c>
      <c r="BU43" s="30">
        <v>0.14631998756927539</v>
      </c>
      <c r="BV43" s="30">
        <v>1.3546227143960854</v>
      </c>
      <c r="BW43" s="30">
        <v>0</v>
      </c>
      <c r="BX43" s="30">
        <v>0.11670213496258668</v>
      </c>
      <c r="BY43" s="30">
        <v>1.5928132267210345E-2</v>
      </c>
      <c r="BZ43" s="30">
        <v>2.5613192013562793E-2</v>
      </c>
      <c r="CA43" s="30">
        <v>0.1581206234470296</v>
      </c>
      <c r="CB43" s="30">
        <v>2.8664246130326771E-2</v>
      </c>
      <c r="CC43" s="30">
        <v>8.201202843083652E-2</v>
      </c>
      <c r="CD43" s="30">
        <v>0.35432556925200009</v>
      </c>
      <c r="CE43" s="30">
        <v>2.2678308198208413E-2</v>
      </c>
      <c r="CF43" s="30">
        <v>1.9299803142007951E-2</v>
      </c>
      <c r="CG43" s="30">
        <v>0</v>
      </c>
      <c r="CH43" s="30">
        <v>5.6346309316739757E-2</v>
      </c>
      <c r="CI43" s="30">
        <v>0</v>
      </c>
      <c r="CJ43" s="30">
        <v>0</v>
      </c>
      <c r="CK43" s="30">
        <v>0.77446019544980493</v>
      </c>
      <c r="CL43" s="30">
        <v>4.0064102564102561E-2</v>
      </c>
      <c r="CM43" s="30">
        <v>7.4208654264438692E-2</v>
      </c>
      <c r="CN43" s="30">
        <v>3.2291397571686906E-2</v>
      </c>
      <c r="CO43" s="30">
        <v>3.7814331631688409</v>
      </c>
      <c r="CP43" s="30">
        <v>0</v>
      </c>
      <c r="CQ43" s="30">
        <v>0.55973220655215938</v>
      </c>
      <c r="CR43" s="30">
        <v>0</v>
      </c>
      <c r="CS43" s="30">
        <v>2.420066623010563</v>
      </c>
      <c r="CT43" s="30">
        <v>0</v>
      </c>
      <c r="CU43" s="30">
        <v>5.777285638630783E-2</v>
      </c>
      <c r="CV43" s="30">
        <v>6.447814751478792E-2</v>
      </c>
      <c r="CW43" s="30">
        <v>1.7928108285774045E-2</v>
      </c>
      <c r="CX43" s="30">
        <v>0.26051358392259027</v>
      </c>
      <c r="CY43" s="30">
        <v>70.071592942981326</v>
      </c>
      <c r="CZ43" s="30">
        <v>4.103276308313869E-2</v>
      </c>
      <c r="DA43" s="30">
        <v>0</v>
      </c>
      <c r="DB43" s="30">
        <v>0.55384035257241171</v>
      </c>
      <c r="DC43" s="30">
        <v>8.6284999352862508E-3</v>
      </c>
      <c r="DD43" s="30">
        <v>0.65686866272639988</v>
      </c>
      <c r="DE43" s="30">
        <v>1.5938481187802671</v>
      </c>
      <c r="DF43" s="30">
        <v>3.6019810895992793E-2</v>
      </c>
      <c r="DG43" s="30">
        <v>2.6086956521739131</v>
      </c>
      <c r="DH43" s="30">
        <v>0</v>
      </c>
      <c r="DI43" s="30">
        <v>8.3459391789682327E-2</v>
      </c>
      <c r="DJ43" s="30">
        <v>1.1048214906400515</v>
      </c>
      <c r="DK43" s="30">
        <v>1.4212152420185376</v>
      </c>
      <c r="DL43" s="30">
        <v>0.49733166799137052</v>
      </c>
      <c r="DM43" s="30">
        <v>1.5517508922567631E-2</v>
      </c>
      <c r="DN43" s="30">
        <v>3.4293193717277486</v>
      </c>
      <c r="DO43" s="30">
        <v>0</v>
      </c>
      <c r="DP43" s="30">
        <v>0.19015423621381788</v>
      </c>
      <c r="DQ43" s="30">
        <v>0.12048192771084339</v>
      </c>
      <c r="DR43" s="30">
        <v>0.11855364552459988</v>
      </c>
      <c r="DS43" s="30">
        <v>0.40379488787831264</v>
      </c>
      <c r="DT43" s="30">
        <v>0</v>
      </c>
      <c r="DU43" s="30">
        <v>0.37926675094816686</v>
      </c>
      <c r="DV43" s="30">
        <v>7.7486009470512263E-2</v>
      </c>
      <c r="DW43" s="30">
        <v>0</v>
      </c>
      <c r="DX43" s="30">
        <v>0.16666666666666669</v>
      </c>
      <c r="DY43" s="30">
        <v>0.12413108242303873</v>
      </c>
      <c r="DZ43" s="30">
        <v>3.4132605171089681E-2</v>
      </c>
      <c r="EA43" s="30">
        <v>4.2238648363252376E-2</v>
      </c>
      <c r="EB43" s="30">
        <v>0</v>
      </c>
      <c r="EC43" s="30">
        <v>0</v>
      </c>
      <c r="ED43" s="30">
        <v>0</v>
      </c>
      <c r="EE43" s="30">
        <v>0</v>
      </c>
      <c r="EF43" s="30">
        <v>0</v>
      </c>
      <c r="EG43" s="30">
        <v>7.835931800372882E-2</v>
      </c>
      <c r="EH43" s="30">
        <v>0.50552922590837279</v>
      </c>
      <c r="EI43" s="30">
        <v>0</v>
      </c>
      <c r="EJ43" s="30">
        <v>0.45016077170418006</v>
      </c>
      <c r="EK43" s="30">
        <v>0.36492804007730428</v>
      </c>
      <c r="EL43" s="30">
        <v>6.6417233058070806E-3</v>
      </c>
      <c r="EM43" s="30">
        <v>0</v>
      </c>
      <c r="EN43"/>
      <c r="EO43"/>
    </row>
    <row r="44" spans="1:145" s="15" customFormat="1" x14ac:dyDescent="0.25">
      <c r="A44" s="15">
        <v>40</v>
      </c>
      <c r="B44" s="20" t="s">
        <v>54</v>
      </c>
      <c r="C44" s="21">
        <v>31820</v>
      </c>
      <c r="D44" s="21">
        <v>5893</v>
      </c>
      <c r="E44" s="21">
        <v>18692</v>
      </c>
      <c r="F44" s="21">
        <v>7245</v>
      </c>
      <c r="G44" s="21">
        <v>14163</v>
      </c>
      <c r="H44" s="21">
        <v>17656</v>
      </c>
      <c r="I44" s="21">
        <v>3.9</v>
      </c>
      <c r="J44" s="21">
        <v>14316</v>
      </c>
      <c r="K44" s="21">
        <v>15024</v>
      </c>
      <c r="L44" s="22">
        <f t="shared" si="0"/>
        <v>48.793456032719831</v>
      </c>
      <c r="M44" s="22">
        <f t="shared" si="1"/>
        <v>51.206543967280162</v>
      </c>
      <c r="N44" s="21">
        <v>4081</v>
      </c>
      <c r="O44" s="21">
        <v>7289</v>
      </c>
      <c r="P44" s="21">
        <v>3376</v>
      </c>
      <c r="Q44" s="21">
        <v>5273</v>
      </c>
      <c r="R44" s="21">
        <v>3463</v>
      </c>
      <c r="S44" s="21">
        <v>4646</v>
      </c>
      <c r="T44" s="21">
        <v>885</v>
      </c>
      <c r="U44" s="21">
        <v>2288</v>
      </c>
      <c r="V44" s="21">
        <v>319</v>
      </c>
      <c r="W44" s="21">
        <v>207</v>
      </c>
      <c r="X44" s="21">
        <v>0</v>
      </c>
      <c r="Y44" s="21">
        <v>31820</v>
      </c>
      <c r="Z44" s="21">
        <v>153</v>
      </c>
      <c r="AA44" s="21">
        <v>23</v>
      </c>
      <c r="AB44" s="21">
        <v>748</v>
      </c>
      <c r="AC44" s="21">
        <v>51</v>
      </c>
      <c r="AD44" s="21">
        <v>2578</v>
      </c>
      <c r="AE44" s="21">
        <v>618</v>
      </c>
      <c r="AF44" s="21">
        <v>5305</v>
      </c>
      <c r="AG44" s="21">
        <v>2814</v>
      </c>
      <c r="AH44" s="21">
        <v>857</v>
      </c>
      <c r="AI44" s="21">
        <v>340</v>
      </c>
      <c r="AJ44" s="21">
        <v>869</v>
      </c>
      <c r="AK44" s="21">
        <v>768</v>
      </c>
      <c r="AL44" s="21">
        <v>2553</v>
      </c>
      <c r="AM44" s="21">
        <v>727</v>
      </c>
      <c r="AN44" s="21">
        <v>926</v>
      </c>
      <c r="AO44" s="21">
        <v>3857</v>
      </c>
      <c r="AP44" s="21">
        <v>5672</v>
      </c>
      <c r="AQ44" s="21">
        <v>568</v>
      </c>
      <c r="AR44" s="21">
        <v>1291</v>
      </c>
      <c r="AS44" s="21">
        <v>732</v>
      </c>
      <c r="AT44" s="21">
        <v>382</v>
      </c>
      <c r="AU44" s="21">
        <v>31820</v>
      </c>
      <c r="AV44" s="23">
        <v>289</v>
      </c>
      <c r="AW44" s="23">
        <v>728</v>
      </c>
      <c r="AX44" s="23">
        <v>12</v>
      </c>
      <c r="AY44" s="23">
        <v>9</v>
      </c>
      <c r="AZ44" s="23">
        <v>45</v>
      </c>
      <c r="BA44" s="23">
        <v>15271</v>
      </c>
      <c r="BB44" s="23">
        <v>1305</v>
      </c>
      <c r="BC44" s="23">
        <v>129</v>
      </c>
      <c r="BD44" s="23">
        <v>53</v>
      </c>
      <c r="BE44" s="23">
        <v>50</v>
      </c>
      <c r="BF44" s="23">
        <v>115</v>
      </c>
      <c r="BG44" s="23">
        <v>552</v>
      </c>
      <c r="BH44" s="23">
        <v>8180</v>
      </c>
      <c r="BI44" s="23">
        <v>4960</v>
      </c>
      <c r="BJ44" s="19">
        <v>115</v>
      </c>
      <c r="BK44" s="19">
        <v>31820</v>
      </c>
      <c r="BL44" s="28" t="s">
        <v>179</v>
      </c>
      <c r="BM44" s="29">
        <v>7.7669902912621366E-2</v>
      </c>
      <c r="BN44" s="30">
        <v>0</v>
      </c>
      <c r="BO44" s="30">
        <v>5.394545928047919E-2</v>
      </c>
      <c r="BP44" s="30">
        <v>4.0910253132191254</v>
      </c>
      <c r="BQ44" s="30">
        <v>4.7702337414533315E-2</v>
      </c>
      <c r="BR44" s="30">
        <v>5.6413149392276526E-2</v>
      </c>
      <c r="BS44" s="30">
        <v>0.40757538612405003</v>
      </c>
      <c r="BT44" s="30">
        <v>0</v>
      </c>
      <c r="BU44" s="30">
        <v>4.6071373077122288</v>
      </c>
      <c r="BV44" s="30">
        <v>0.4365181560648983</v>
      </c>
      <c r="BW44" s="30">
        <v>0</v>
      </c>
      <c r="BX44" s="30">
        <v>4.8053820278712162E-2</v>
      </c>
      <c r="BY44" s="30">
        <v>0.24529323691503935</v>
      </c>
      <c r="BZ44" s="30">
        <v>0.3585846881898791</v>
      </c>
      <c r="CA44" s="30">
        <v>0</v>
      </c>
      <c r="CB44" s="30">
        <v>0</v>
      </c>
      <c r="CC44" s="30">
        <v>0</v>
      </c>
      <c r="CD44" s="30">
        <v>2.681685097812506</v>
      </c>
      <c r="CE44" s="30">
        <v>5.6695770495521026E-2</v>
      </c>
      <c r="CF44" s="30">
        <v>0.30300690932952484</v>
      </c>
      <c r="CG44" s="30">
        <v>0</v>
      </c>
      <c r="CH44" s="30">
        <v>0.6198094024841373</v>
      </c>
      <c r="CI44" s="30">
        <v>4.9806997883202593E-2</v>
      </c>
      <c r="CJ44" s="30">
        <v>0</v>
      </c>
      <c r="CK44" s="30">
        <v>5.6008343311831278E-2</v>
      </c>
      <c r="CL44" s="30">
        <v>0.9891381766381766</v>
      </c>
      <c r="CM44" s="30">
        <v>5.885513958903759E-2</v>
      </c>
      <c r="CN44" s="30">
        <v>4.8437096357530358E-2</v>
      </c>
      <c r="CO44" s="30">
        <v>5.6721497447532618E-2</v>
      </c>
      <c r="CP44" s="30">
        <v>0</v>
      </c>
      <c r="CQ44" s="30">
        <v>0.44174943752400814</v>
      </c>
      <c r="CR44" s="30">
        <v>4.1220115416323165E-2</v>
      </c>
      <c r="CS44" s="30">
        <v>0.8607844812041493</v>
      </c>
      <c r="CT44" s="30">
        <v>0</v>
      </c>
      <c r="CU44" s="30">
        <v>0.77511915651629681</v>
      </c>
      <c r="CV44" s="30">
        <v>2.469793389588181</v>
      </c>
      <c r="CW44" s="30">
        <v>5.6772342904951145E-2</v>
      </c>
      <c r="CX44" s="30">
        <v>0</v>
      </c>
      <c r="CY44" s="30">
        <v>8.9491178726668369E-2</v>
      </c>
      <c r="CZ44" s="30">
        <v>43.747238179407866</v>
      </c>
      <c r="DA44" s="30">
        <v>0.23394853132310892</v>
      </c>
      <c r="DB44" s="30">
        <v>0.66460842308689405</v>
      </c>
      <c r="DC44" s="30">
        <v>5.2396565857025754</v>
      </c>
      <c r="DD44" s="30">
        <v>2.1533058135813623</v>
      </c>
      <c r="DE44" s="30">
        <v>0.2288329519450801</v>
      </c>
      <c r="DF44" s="30">
        <v>0</v>
      </c>
      <c r="DG44" s="30">
        <v>0.17686072218128224</v>
      </c>
      <c r="DH44" s="30">
        <v>5.9922101268351138E-2</v>
      </c>
      <c r="DI44" s="30">
        <v>2.0682280527880654</v>
      </c>
      <c r="DJ44" s="30">
        <v>0.62316897561944484</v>
      </c>
      <c r="DK44" s="30">
        <v>8.2389289392378995E-2</v>
      </c>
      <c r="DL44" s="30">
        <v>1.4760985579652548</v>
      </c>
      <c r="DM44" s="30">
        <v>0.15689925688373937</v>
      </c>
      <c r="DN44" s="30">
        <v>0</v>
      </c>
      <c r="DO44" s="30">
        <v>0</v>
      </c>
      <c r="DP44" s="30">
        <v>0.46482146630044374</v>
      </c>
      <c r="DQ44" s="30">
        <v>3.0120481927710845</v>
      </c>
      <c r="DR44" s="30">
        <v>0</v>
      </c>
      <c r="DS44" s="30">
        <v>1.377345669332497</v>
      </c>
      <c r="DT44" s="30">
        <v>0</v>
      </c>
      <c r="DU44" s="30">
        <v>0</v>
      </c>
      <c r="DV44" s="30">
        <v>7.7486009470512263E-2</v>
      </c>
      <c r="DW44" s="30">
        <v>0</v>
      </c>
      <c r="DX44" s="30">
        <v>1.5233333333333332</v>
      </c>
      <c r="DY44" s="30">
        <v>0.12413108242303873</v>
      </c>
      <c r="DZ44" s="30">
        <v>4.2665756463862108E-2</v>
      </c>
      <c r="EA44" s="30">
        <v>4.2238648363252376E-2</v>
      </c>
      <c r="EB44" s="30">
        <v>0</v>
      </c>
      <c r="EC44" s="30">
        <v>0</v>
      </c>
      <c r="ED44" s="30">
        <v>0</v>
      </c>
      <c r="EE44" s="30">
        <v>4.5727350671620468E-2</v>
      </c>
      <c r="EF44" s="30">
        <v>0</v>
      </c>
      <c r="EG44" s="30">
        <v>6.9699262341592583</v>
      </c>
      <c r="EH44" s="30">
        <v>1.3815883958064052</v>
      </c>
      <c r="EI44" s="30">
        <v>4.6419098143236075E-2</v>
      </c>
      <c r="EJ44" s="30">
        <v>0.23771244832338079</v>
      </c>
      <c r="EK44" s="30">
        <v>2.4357327172023622</v>
      </c>
      <c r="EL44" s="30">
        <v>1.7002811662866126</v>
      </c>
      <c r="EM44" s="30">
        <v>0</v>
      </c>
      <c r="EN44"/>
      <c r="EO44"/>
    </row>
    <row r="45" spans="1:145" s="15" customFormat="1" x14ac:dyDescent="0.25">
      <c r="A45" s="15">
        <v>41</v>
      </c>
      <c r="B45" s="20" t="s">
        <v>93</v>
      </c>
      <c r="C45" s="21">
        <v>3929</v>
      </c>
      <c r="D45" s="21">
        <v>487</v>
      </c>
      <c r="E45" s="21">
        <v>2173</v>
      </c>
      <c r="F45" s="21">
        <v>1259</v>
      </c>
      <c r="G45" s="21">
        <v>1889</v>
      </c>
      <c r="H45" s="21">
        <v>2040</v>
      </c>
      <c r="I45" s="21">
        <v>2.6</v>
      </c>
      <c r="J45" s="21">
        <v>1953</v>
      </c>
      <c r="K45" s="21">
        <v>1632</v>
      </c>
      <c r="L45" s="22">
        <f t="shared" si="0"/>
        <v>54.476987447698747</v>
      </c>
      <c r="M45" s="22">
        <f t="shared" si="1"/>
        <v>45.523012552301253</v>
      </c>
      <c r="N45" s="21">
        <v>699</v>
      </c>
      <c r="O45" s="21">
        <v>626</v>
      </c>
      <c r="P45" s="21">
        <v>560</v>
      </c>
      <c r="Q45" s="21">
        <v>511</v>
      </c>
      <c r="R45" s="21">
        <v>389</v>
      </c>
      <c r="S45" s="21">
        <v>405</v>
      </c>
      <c r="T45" s="21">
        <v>229</v>
      </c>
      <c r="U45" s="21">
        <v>442</v>
      </c>
      <c r="V45" s="21">
        <v>32</v>
      </c>
      <c r="W45" s="21">
        <v>39</v>
      </c>
      <c r="X45" s="21">
        <v>0</v>
      </c>
      <c r="Y45" s="21">
        <v>3929</v>
      </c>
      <c r="Z45" s="21">
        <v>346</v>
      </c>
      <c r="AA45" s="21">
        <v>87</v>
      </c>
      <c r="AB45" s="21">
        <v>136</v>
      </c>
      <c r="AC45" s="21">
        <v>22</v>
      </c>
      <c r="AD45" s="21">
        <v>385</v>
      </c>
      <c r="AE45" s="21">
        <v>75</v>
      </c>
      <c r="AF45" s="21">
        <v>484</v>
      </c>
      <c r="AG45" s="21">
        <v>443</v>
      </c>
      <c r="AH45" s="21">
        <v>142</v>
      </c>
      <c r="AI45" s="21">
        <v>18</v>
      </c>
      <c r="AJ45" s="21">
        <v>41</v>
      </c>
      <c r="AK45" s="21">
        <v>81</v>
      </c>
      <c r="AL45" s="21">
        <v>181</v>
      </c>
      <c r="AM45" s="21">
        <v>92</v>
      </c>
      <c r="AN45" s="21">
        <v>210</v>
      </c>
      <c r="AO45" s="21">
        <v>451</v>
      </c>
      <c r="AP45" s="21">
        <v>408</v>
      </c>
      <c r="AQ45" s="21">
        <v>34</v>
      </c>
      <c r="AR45" s="21">
        <v>151</v>
      </c>
      <c r="AS45" s="21">
        <v>77</v>
      </c>
      <c r="AT45" s="21">
        <v>69</v>
      </c>
      <c r="AU45" s="21">
        <v>3929</v>
      </c>
      <c r="AV45" s="23">
        <v>0</v>
      </c>
      <c r="AW45" s="23">
        <v>6</v>
      </c>
      <c r="AX45" s="23">
        <v>0</v>
      </c>
      <c r="AY45" s="23">
        <v>0</v>
      </c>
      <c r="AZ45" s="23">
        <v>0</v>
      </c>
      <c r="BA45" s="23">
        <v>2303</v>
      </c>
      <c r="BB45" s="23">
        <v>164</v>
      </c>
      <c r="BC45" s="23">
        <v>28</v>
      </c>
      <c r="BD45" s="23">
        <v>5</v>
      </c>
      <c r="BE45" s="23">
        <v>28</v>
      </c>
      <c r="BF45" s="23">
        <v>29</v>
      </c>
      <c r="BG45" s="23">
        <v>317</v>
      </c>
      <c r="BH45" s="23">
        <v>535</v>
      </c>
      <c r="BI45" s="23">
        <v>485</v>
      </c>
      <c r="BJ45" s="19">
        <v>29</v>
      </c>
      <c r="BK45" s="19">
        <v>3929</v>
      </c>
      <c r="BL45" s="28" t="s">
        <v>180</v>
      </c>
      <c r="BM45" s="29">
        <v>0</v>
      </c>
      <c r="BN45" s="30">
        <v>0</v>
      </c>
      <c r="BO45" s="30">
        <v>0</v>
      </c>
      <c r="BP45" s="30">
        <v>1.917668115571465E-2</v>
      </c>
      <c r="BQ45" s="30">
        <v>0</v>
      </c>
      <c r="BR45" s="30">
        <v>0</v>
      </c>
      <c r="BS45" s="30">
        <v>0</v>
      </c>
      <c r="BT45" s="30">
        <v>1.3002364066193852</v>
      </c>
      <c r="BU45" s="30">
        <v>9.0640700264152906E-3</v>
      </c>
      <c r="BV45" s="30">
        <v>3.8629925315477724E-3</v>
      </c>
      <c r="BW45" s="30">
        <v>0</v>
      </c>
      <c r="BX45" s="30">
        <v>0</v>
      </c>
      <c r="BY45" s="30">
        <v>1.9113758720652414E-2</v>
      </c>
      <c r="BZ45" s="30">
        <v>7.3180548610179419E-3</v>
      </c>
      <c r="CA45" s="30">
        <v>0</v>
      </c>
      <c r="CB45" s="30">
        <v>0</v>
      </c>
      <c r="CC45" s="30">
        <v>0</v>
      </c>
      <c r="CD45" s="30">
        <v>1.6783842754042107E-2</v>
      </c>
      <c r="CE45" s="30">
        <v>0</v>
      </c>
      <c r="CF45" s="30">
        <v>1.7369822827807156E-2</v>
      </c>
      <c r="CG45" s="30">
        <v>0</v>
      </c>
      <c r="CH45" s="30">
        <v>0</v>
      </c>
      <c r="CI45" s="30">
        <v>0</v>
      </c>
      <c r="CJ45" s="30">
        <v>0</v>
      </c>
      <c r="CK45" s="30">
        <v>1.1587933098999576E-2</v>
      </c>
      <c r="CL45" s="30">
        <v>1.5135327635327635E-2</v>
      </c>
      <c r="CM45" s="30">
        <v>1.0235676450267406E-2</v>
      </c>
      <c r="CN45" s="30">
        <v>6.1353655386205116E-2</v>
      </c>
      <c r="CO45" s="30">
        <v>0</v>
      </c>
      <c r="CP45" s="30">
        <v>0</v>
      </c>
      <c r="CQ45" s="30">
        <v>8.2313559787082265E-3</v>
      </c>
      <c r="CR45" s="30">
        <v>0</v>
      </c>
      <c r="CS45" s="30">
        <v>9.4904573451394612E-3</v>
      </c>
      <c r="CT45" s="30">
        <v>0</v>
      </c>
      <c r="CU45" s="30">
        <v>1.0832410572432718E-2</v>
      </c>
      <c r="CV45" s="30">
        <v>2.242718174427406E-2</v>
      </c>
      <c r="CW45" s="30">
        <v>0</v>
      </c>
      <c r="CX45" s="30">
        <v>0</v>
      </c>
      <c r="CY45" s="30">
        <v>0</v>
      </c>
      <c r="CZ45" s="30">
        <v>0</v>
      </c>
      <c r="DA45" s="30">
        <v>90.044190278138814</v>
      </c>
      <c r="DB45" s="30">
        <v>9.4270698310197736E-3</v>
      </c>
      <c r="DC45" s="30">
        <v>1.9414124854394064E-2</v>
      </c>
      <c r="DD45" s="30">
        <v>1.6811624732128026E-2</v>
      </c>
      <c r="DE45" s="30">
        <v>1.5965089670586984E-2</v>
      </c>
      <c r="DF45" s="30">
        <v>0</v>
      </c>
      <c r="DG45" s="30">
        <v>2.9476787030213707E-2</v>
      </c>
      <c r="DH45" s="30">
        <v>4.9935084390292622E-2</v>
      </c>
      <c r="DI45" s="30">
        <v>1.5648635960565437E-2</v>
      </c>
      <c r="DJ45" s="30">
        <v>1.737921445950643E-2</v>
      </c>
      <c r="DK45" s="30">
        <v>0</v>
      </c>
      <c r="DL45" s="30">
        <v>0</v>
      </c>
      <c r="DM45" s="30">
        <v>1.206917360644149E-2</v>
      </c>
      <c r="DN45" s="30">
        <v>0</v>
      </c>
      <c r="DO45" s="30">
        <v>0</v>
      </c>
      <c r="DP45" s="30">
        <v>1.5846186351151488</v>
      </c>
      <c r="DQ45" s="30">
        <v>2.0080321285140562E-2</v>
      </c>
      <c r="DR45" s="30">
        <v>0</v>
      </c>
      <c r="DS45" s="30">
        <v>1.3067795724217238E-2</v>
      </c>
      <c r="DT45" s="30">
        <v>0</v>
      </c>
      <c r="DU45" s="30">
        <v>0</v>
      </c>
      <c r="DV45" s="30">
        <v>0</v>
      </c>
      <c r="DW45" s="30">
        <v>0</v>
      </c>
      <c r="DX45" s="30">
        <v>1.8333333333333333E-2</v>
      </c>
      <c r="DY45" s="30">
        <v>0.39721946375372391</v>
      </c>
      <c r="DZ45" s="30">
        <v>0</v>
      </c>
      <c r="EA45" s="30">
        <v>0</v>
      </c>
      <c r="EB45" s="30">
        <v>0</v>
      </c>
      <c r="EC45" s="30">
        <v>0.25660377358490566</v>
      </c>
      <c r="ED45" s="30">
        <v>0</v>
      </c>
      <c r="EE45" s="30">
        <v>0</v>
      </c>
      <c r="EF45" s="30">
        <v>0</v>
      </c>
      <c r="EG45" s="30">
        <v>2.0265340863033318E-2</v>
      </c>
      <c r="EH45" s="30">
        <v>1.8670113456843315E-2</v>
      </c>
      <c r="EI45" s="30">
        <v>1.9893899204244031E-2</v>
      </c>
      <c r="EJ45" s="30">
        <v>1.0335323840146991E-2</v>
      </c>
      <c r="EK45" s="30">
        <v>2.0513706394878053E-2</v>
      </c>
      <c r="EL45" s="30">
        <v>2.8780800991830682E-2</v>
      </c>
      <c r="EM45" s="30">
        <v>0</v>
      </c>
      <c r="EN45"/>
      <c r="EO45"/>
    </row>
    <row r="46" spans="1:145" s="15" customFormat="1" x14ac:dyDescent="0.25">
      <c r="A46" s="15">
        <v>42</v>
      </c>
      <c r="B46" s="20" t="s">
        <v>55</v>
      </c>
      <c r="C46" s="21">
        <v>42663</v>
      </c>
      <c r="D46" s="21">
        <v>6654</v>
      </c>
      <c r="E46" s="21">
        <v>28616</v>
      </c>
      <c r="F46" s="21">
        <v>7398</v>
      </c>
      <c r="G46" s="21">
        <v>20783</v>
      </c>
      <c r="H46" s="21">
        <v>21881</v>
      </c>
      <c r="I46" s="21">
        <v>4.2</v>
      </c>
      <c r="J46" s="21">
        <v>23222</v>
      </c>
      <c r="K46" s="21">
        <v>16314</v>
      </c>
      <c r="L46" s="22">
        <f t="shared" si="0"/>
        <v>58.7363415621206</v>
      </c>
      <c r="M46" s="22">
        <f t="shared" si="1"/>
        <v>41.2636584378794</v>
      </c>
      <c r="N46" s="21">
        <v>5395</v>
      </c>
      <c r="O46" s="21">
        <v>10251</v>
      </c>
      <c r="P46" s="21">
        <v>4323</v>
      </c>
      <c r="Q46" s="21">
        <v>5109</v>
      </c>
      <c r="R46" s="21">
        <v>4579</v>
      </c>
      <c r="S46" s="21">
        <v>5125</v>
      </c>
      <c r="T46" s="21">
        <v>3284</v>
      </c>
      <c r="U46" s="21">
        <v>3718</v>
      </c>
      <c r="V46" s="21">
        <v>466</v>
      </c>
      <c r="W46" s="21">
        <v>412</v>
      </c>
      <c r="X46" s="21">
        <v>0</v>
      </c>
      <c r="Y46" s="21">
        <v>42663</v>
      </c>
      <c r="Z46" s="21">
        <v>84</v>
      </c>
      <c r="AA46" s="21">
        <v>21</v>
      </c>
      <c r="AB46" s="21">
        <v>2808</v>
      </c>
      <c r="AC46" s="21">
        <v>567</v>
      </c>
      <c r="AD46" s="21">
        <v>2893</v>
      </c>
      <c r="AE46" s="21">
        <v>1073</v>
      </c>
      <c r="AF46" s="21">
        <v>6385</v>
      </c>
      <c r="AG46" s="21">
        <v>3122</v>
      </c>
      <c r="AH46" s="21">
        <v>2516</v>
      </c>
      <c r="AI46" s="21">
        <v>503</v>
      </c>
      <c r="AJ46" s="21">
        <v>754</v>
      </c>
      <c r="AK46" s="21">
        <v>508</v>
      </c>
      <c r="AL46" s="21">
        <v>2048</v>
      </c>
      <c r="AM46" s="21">
        <v>1008</v>
      </c>
      <c r="AN46" s="21">
        <v>1616</v>
      </c>
      <c r="AO46" s="21">
        <v>4179</v>
      </c>
      <c r="AP46" s="21">
        <v>7731</v>
      </c>
      <c r="AQ46" s="21">
        <v>823</v>
      </c>
      <c r="AR46" s="21">
        <v>1843</v>
      </c>
      <c r="AS46" s="21">
        <v>1467</v>
      </c>
      <c r="AT46" s="21">
        <v>713</v>
      </c>
      <c r="AU46" s="21">
        <v>42663</v>
      </c>
      <c r="AV46" s="23">
        <v>1683</v>
      </c>
      <c r="AW46" s="23">
        <v>539</v>
      </c>
      <c r="AX46" s="23">
        <v>9</v>
      </c>
      <c r="AY46" s="23">
        <v>155</v>
      </c>
      <c r="AZ46" s="23">
        <v>151</v>
      </c>
      <c r="BA46" s="23">
        <v>22437</v>
      </c>
      <c r="BB46" s="23">
        <v>1534</v>
      </c>
      <c r="BC46" s="23">
        <v>167</v>
      </c>
      <c r="BD46" s="23">
        <v>117</v>
      </c>
      <c r="BE46" s="23">
        <v>339</v>
      </c>
      <c r="BF46" s="23">
        <v>184</v>
      </c>
      <c r="BG46" s="23">
        <v>935</v>
      </c>
      <c r="BH46" s="23">
        <v>8765</v>
      </c>
      <c r="BI46" s="23">
        <v>5456</v>
      </c>
      <c r="BJ46" s="19">
        <v>194</v>
      </c>
      <c r="BK46" s="19">
        <v>42663</v>
      </c>
      <c r="BL46" s="28" t="s">
        <v>181</v>
      </c>
      <c r="BM46" s="29">
        <v>0</v>
      </c>
      <c r="BN46" s="30">
        <v>7.7071290944123322E-2</v>
      </c>
      <c r="BO46" s="30">
        <v>7.4407530042040246E-2</v>
      </c>
      <c r="BP46" s="30">
        <v>0.41123327367254758</v>
      </c>
      <c r="BQ46" s="30">
        <v>0</v>
      </c>
      <c r="BR46" s="30">
        <v>4.1027745012564752E-2</v>
      </c>
      <c r="BS46" s="30">
        <v>0.39531747977445453</v>
      </c>
      <c r="BT46" s="30">
        <v>0</v>
      </c>
      <c r="BU46" s="30">
        <v>0.89734293261511366</v>
      </c>
      <c r="BV46" s="30">
        <v>3.8964718001545195</v>
      </c>
      <c r="BW46" s="30">
        <v>0</v>
      </c>
      <c r="BX46" s="30">
        <v>0</v>
      </c>
      <c r="BY46" s="30">
        <v>5.7341276161957243E-2</v>
      </c>
      <c r="BZ46" s="30">
        <v>7.3180548610179405E-2</v>
      </c>
      <c r="CA46" s="30">
        <v>0</v>
      </c>
      <c r="CB46" s="30">
        <v>3.8218994840435692E-2</v>
      </c>
      <c r="CC46" s="30">
        <v>4.100601421541826E-2</v>
      </c>
      <c r="CD46" s="30">
        <v>0.94921955131193703</v>
      </c>
      <c r="CE46" s="30">
        <v>1.7008731148656312E-2</v>
      </c>
      <c r="CF46" s="30">
        <v>7.9129192882232594E-2</v>
      </c>
      <c r="CG46" s="30">
        <v>0</v>
      </c>
      <c r="CH46" s="30">
        <v>0.53896469781229328</v>
      </c>
      <c r="CI46" s="30">
        <v>3.7355248412401947E-2</v>
      </c>
      <c r="CJ46" s="30">
        <v>0</v>
      </c>
      <c r="CK46" s="30">
        <v>6.1802309861331062E-2</v>
      </c>
      <c r="CL46" s="30">
        <v>0.19943019943019943</v>
      </c>
      <c r="CM46" s="30">
        <v>0.31730596995828964</v>
      </c>
      <c r="CN46" s="30">
        <v>3.5520537328855593E-2</v>
      </c>
      <c r="CO46" s="30">
        <v>7.5628663263376819E-2</v>
      </c>
      <c r="CP46" s="30">
        <v>0</v>
      </c>
      <c r="CQ46" s="30">
        <v>4.977226581792241</v>
      </c>
      <c r="CR46" s="30">
        <v>3.0915086562242372E-2</v>
      </c>
      <c r="CS46" s="30">
        <v>1.2973455190805645</v>
      </c>
      <c r="CT46" s="30">
        <v>0</v>
      </c>
      <c r="CU46" s="30">
        <v>0.30571469837754561</v>
      </c>
      <c r="CV46" s="30">
        <v>0.17801575509517534</v>
      </c>
      <c r="CW46" s="30">
        <v>2.3904144381032062E-2</v>
      </c>
      <c r="CX46" s="30">
        <v>0</v>
      </c>
      <c r="CY46" s="30">
        <v>0.34518026080286374</v>
      </c>
      <c r="CZ46" s="30">
        <v>0.26513477684489617</v>
      </c>
      <c r="DA46" s="30">
        <v>0</v>
      </c>
      <c r="DB46" s="30">
        <v>22.947844736159883</v>
      </c>
      <c r="DC46" s="30">
        <v>0.15962724880279563</v>
      </c>
      <c r="DD46" s="30">
        <v>3.0728814314592086</v>
      </c>
      <c r="DE46" s="30">
        <v>1.5725613325528176</v>
      </c>
      <c r="DF46" s="30">
        <v>0</v>
      </c>
      <c r="DG46" s="30">
        <v>0.14001473839351511</v>
      </c>
      <c r="DH46" s="30">
        <v>0</v>
      </c>
      <c r="DI46" s="30">
        <v>0.40860327230365306</v>
      </c>
      <c r="DJ46" s="30">
        <v>3.7439793435622426</v>
      </c>
      <c r="DK46" s="30">
        <v>0.52523171987641604</v>
      </c>
      <c r="DL46" s="30">
        <v>1.5964573634608834</v>
      </c>
      <c r="DM46" s="30">
        <v>2.7586682529009119E-2</v>
      </c>
      <c r="DN46" s="30">
        <v>7.8534031413612565E-2</v>
      </c>
      <c r="DO46" s="30">
        <v>0</v>
      </c>
      <c r="DP46" s="30">
        <v>0.1267694908092119</v>
      </c>
      <c r="DQ46" s="30">
        <v>0.1606425702811245</v>
      </c>
      <c r="DR46" s="30">
        <v>5.9276822762299938E-2</v>
      </c>
      <c r="DS46" s="30">
        <v>2.4528252574355758</v>
      </c>
      <c r="DT46" s="30">
        <v>0</v>
      </c>
      <c r="DU46" s="30">
        <v>0</v>
      </c>
      <c r="DV46" s="30">
        <v>3.4438226431338786E-2</v>
      </c>
      <c r="DW46" s="30">
        <v>0</v>
      </c>
      <c r="DX46" s="30">
        <v>1.165</v>
      </c>
      <c r="DY46" s="30">
        <v>0</v>
      </c>
      <c r="DZ46" s="30">
        <v>8.5331512927724215E-2</v>
      </c>
      <c r="EA46" s="30">
        <v>3.1678986272439286E-2</v>
      </c>
      <c r="EB46" s="30">
        <v>0</v>
      </c>
      <c r="EC46" s="30">
        <v>3.7735849056603772E-2</v>
      </c>
      <c r="ED46" s="30">
        <v>2.8682882055988988E-2</v>
      </c>
      <c r="EE46" s="30">
        <v>3.4295513003715347E-2</v>
      </c>
      <c r="EF46" s="30">
        <v>0.18315018315018314</v>
      </c>
      <c r="EG46" s="30">
        <v>0.4026047718122619</v>
      </c>
      <c r="EH46" s="30">
        <v>0.59600746804538274</v>
      </c>
      <c r="EI46" s="30">
        <v>3.3156498673740049E-2</v>
      </c>
      <c r="EJ46" s="30">
        <v>2.1727147450620121</v>
      </c>
      <c r="EK46" s="30">
        <v>2.2888977661653405</v>
      </c>
      <c r="EL46" s="30">
        <v>9.2984126281299123E-2</v>
      </c>
      <c r="EM46" s="30">
        <v>0</v>
      </c>
      <c r="EN46"/>
      <c r="EO46"/>
    </row>
    <row r="47" spans="1:145" s="15" customFormat="1" x14ac:dyDescent="0.25">
      <c r="A47" s="15">
        <v>43</v>
      </c>
      <c r="B47" s="20" t="s">
        <v>56</v>
      </c>
      <c r="C47" s="21">
        <v>46629</v>
      </c>
      <c r="D47" s="21">
        <v>8309</v>
      </c>
      <c r="E47" s="21">
        <v>28297</v>
      </c>
      <c r="F47" s="21">
        <v>10023</v>
      </c>
      <c r="G47" s="21">
        <v>23142</v>
      </c>
      <c r="H47" s="21">
        <v>23485</v>
      </c>
      <c r="I47" s="21">
        <v>3.7</v>
      </c>
      <c r="J47" s="21">
        <v>25467</v>
      </c>
      <c r="K47" s="21">
        <v>18146</v>
      </c>
      <c r="L47" s="22">
        <f t="shared" si="0"/>
        <v>58.393139660193057</v>
      </c>
      <c r="M47" s="22">
        <f t="shared" si="1"/>
        <v>41.606860339806943</v>
      </c>
      <c r="N47" s="21">
        <v>5617</v>
      </c>
      <c r="O47" s="21">
        <v>9612</v>
      </c>
      <c r="P47" s="21">
        <v>6730</v>
      </c>
      <c r="Q47" s="21">
        <v>5767</v>
      </c>
      <c r="R47" s="21">
        <v>5508</v>
      </c>
      <c r="S47" s="21">
        <v>5430</v>
      </c>
      <c r="T47" s="21">
        <v>2501</v>
      </c>
      <c r="U47" s="21">
        <v>4688</v>
      </c>
      <c r="V47" s="21">
        <v>473</v>
      </c>
      <c r="W47" s="21">
        <v>305</v>
      </c>
      <c r="X47" s="21">
        <v>0</v>
      </c>
      <c r="Y47" s="21">
        <v>46629</v>
      </c>
      <c r="Z47" s="21">
        <v>123</v>
      </c>
      <c r="AA47" s="21">
        <v>51</v>
      </c>
      <c r="AB47" s="21">
        <v>6023</v>
      </c>
      <c r="AC47" s="21">
        <v>313</v>
      </c>
      <c r="AD47" s="21">
        <v>4629</v>
      </c>
      <c r="AE47" s="21">
        <v>1081</v>
      </c>
      <c r="AF47" s="21">
        <v>6089</v>
      </c>
      <c r="AG47" s="21">
        <v>3136</v>
      </c>
      <c r="AH47" s="21">
        <v>1189</v>
      </c>
      <c r="AI47" s="21">
        <v>396</v>
      </c>
      <c r="AJ47" s="21">
        <v>674</v>
      </c>
      <c r="AK47" s="21">
        <v>589</v>
      </c>
      <c r="AL47" s="21">
        <v>2618</v>
      </c>
      <c r="AM47" s="21">
        <v>1321</v>
      </c>
      <c r="AN47" s="21">
        <v>1595</v>
      </c>
      <c r="AO47" s="21">
        <v>4128</v>
      </c>
      <c r="AP47" s="21">
        <v>7616</v>
      </c>
      <c r="AQ47" s="21">
        <v>479</v>
      </c>
      <c r="AR47" s="21">
        <v>2260</v>
      </c>
      <c r="AS47" s="21">
        <v>1751</v>
      </c>
      <c r="AT47" s="21">
        <v>568</v>
      </c>
      <c r="AU47" s="21">
        <v>46629</v>
      </c>
      <c r="AV47" s="23">
        <v>751</v>
      </c>
      <c r="AW47" s="23">
        <v>378</v>
      </c>
      <c r="AX47" s="23">
        <v>22</v>
      </c>
      <c r="AY47" s="23">
        <v>11</v>
      </c>
      <c r="AZ47" s="23">
        <v>95</v>
      </c>
      <c r="BA47" s="23">
        <v>27782</v>
      </c>
      <c r="BB47" s="23">
        <v>1833</v>
      </c>
      <c r="BC47" s="23">
        <v>209</v>
      </c>
      <c r="BD47" s="23">
        <v>120</v>
      </c>
      <c r="BE47" s="23">
        <v>146</v>
      </c>
      <c r="BF47" s="23">
        <v>122</v>
      </c>
      <c r="BG47" s="23">
        <v>603</v>
      </c>
      <c r="BH47" s="23">
        <v>8114</v>
      </c>
      <c r="BI47" s="23">
        <v>6272</v>
      </c>
      <c r="BJ47" s="19">
        <v>165</v>
      </c>
      <c r="BK47" s="19">
        <v>46629</v>
      </c>
      <c r="BL47" s="28" t="s">
        <v>182</v>
      </c>
      <c r="BM47" s="29">
        <v>0</v>
      </c>
      <c r="BN47" s="30">
        <v>0</v>
      </c>
      <c r="BO47" s="30">
        <v>1.8601882510510061E-2</v>
      </c>
      <c r="BP47" s="30">
        <v>1.2805761527316117</v>
      </c>
      <c r="BQ47" s="30">
        <v>0.12720623310542217</v>
      </c>
      <c r="BR47" s="30">
        <v>9.7440894404841272E-2</v>
      </c>
      <c r="BS47" s="30">
        <v>0.35547928413826918</v>
      </c>
      <c r="BT47" s="30">
        <v>0</v>
      </c>
      <c r="BU47" s="30">
        <v>2.9173356813590923</v>
      </c>
      <c r="BV47" s="30">
        <v>0.19186196240020603</v>
      </c>
      <c r="BW47" s="30">
        <v>0</v>
      </c>
      <c r="BX47" s="30">
        <v>0</v>
      </c>
      <c r="BY47" s="30">
        <v>0.52244273836449939</v>
      </c>
      <c r="BZ47" s="30">
        <v>0.73668418934247282</v>
      </c>
      <c r="CA47" s="30">
        <v>0</v>
      </c>
      <c r="CB47" s="30">
        <v>0</v>
      </c>
      <c r="CC47" s="30">
        <v>0</v>
      </c>
      <c r="CD47" s="30">
        <v>0.81681368069671589</v>
      </c>
      <c r="CE47" s="30">
        <v>2.8347885247760513E-2</v>
      </c>
      <c r="CF47" s="30">
        <v>0.50758482263480909</v>
      </c>
      <c r="CG47" s="30">
        <v>0</v>
      </c>
      <c r="CH47" s="30">
        <v>0.68595506994291866</v>
      </c>
      <c r="CI47" s="30">
        <v>0</v>
      </c>
      <c r="CJ47" s="30">
        <v>8.9305648582272829E-2</v>
      </c>
      <c r="CK47" s="30">
        <v>9.6566109158329784E-3</v>
      </c>
      <c r="CL47" s="30">
        <v>1.5162037037037037</v>
      </c>
      <c r="CM47" s="30">
        <v>4.5207570988681049E-2</v>
      </c>
      <c r="CN47" s="30">
        <v>1.9374838543012144E-2</v>
      </c>
      <c r="CO47" s="30">
        <v>0.13235016071090944</v>
      </c>
      <c r="CP47" s="30">
        <v>0</v>
      </c>
      <c r="CQ47" s="30">
        <v>0.24968446468748287</v>
      </c>
      <c r="CR47" s="30">
        <v>0</v>
      </c>
      <c r="CS47" s="30">
        <v>0.31603222959314409</v>
      </c>
      <c r="CT47" s="30">
        <v>0</v>
      </c>
      <c r="CU47" s="30">
        <v>0.86900004814404708</v>
      </c>
      <c r="CV47" s="30">
        <v>7.902778167138572</v>
      </c>
      <c r="CW47" s="30">
        <v>5.9760360952580152E-2</v>
      </c>
      <c r="CX47" s="30">
        <v>0</v>
      </c>
      <c r="CY47" s="30">
        <v>5.1137816415239075E-2</v>
      </c>
      <c r="CZ47" s="30">
        <v>5.6719904046461709</v>
      </c>
      <c r="DA47" s="30">
        <v>0.25994281258123214</v>
      </c>
      <c r="DB47" s="30">
        <v>0.28516886238834815</v>
      </c>
      <c r="DC47" s="30">
        <v>33.629578497778162</v>
      </c>
      <c r="DD47" s="30">
        <v>1.5614556031322284</v>
      </c>
      <c r="DE47" s="30">
        <v>8.5147144909797245E-2</v>
      </c>
      <c r="DF47" s="30">
        <v>1.3507429085997299E-2</v>
      </c>
      <c r="DG47" s="30">
        <v>8.1061164333087687E-2</v>
      </c>
      <c r="DH47" s="30">
        <v>0</v>
      </c>
      <c r="DI47" s="30">
        <v>2.5116060716707524</v>
      </c>
      <c r="DJ47" s="30">
        <v>0.28799841104324941</v>
      </c>
      <c r="DK47" s="30">
        <v>6.1791967044284239E-2</v>
      </c>
      <c r="DL47" s="30">
        <v>0.41557851708867949</v>
      </c>
      <c r="DM47" s="30">
        <v>0.21034845428369456</v>
      </c>
      <c r="DN47" s="30">
        <v>0</v>
      </c>
      <c r="DO47" s="30">
        <v>0</v>
      </c>
      <c r="DP47" s="30">
        <v>0.40143672089583771</v>
      </c>
      <c r="DQ47" s="30">
        <v>1.398929049531459</v>
      </c>
      <c r="DR47" s="30">
        <v>0</v>
      </c>
      <c r="DS47" s="30">
        <v>1.0388897600752705</v>
      </c>
      <c r="DT47" s="30">
        <v>0</v>
      </c>
      <c r="DU47" s="30">
        <v>0</v>
      </c>
      <c r="DV47" s="30">
        <v>6.8876452862677573E-2</v>
      </c>
      <c r="DW47" s="30">
        <v>0</v>
      </c>
      <c r="DX47" s="30">
        <v>1.145</v>
      </c>
      <c r="DY47" s="30">
        <v>7.4478649453823237E-2</v>
      </c>
      <c r="DZ47" s="30">
        <v>5.9732059049406948E-2</v>
      </c>
      <c r="EA47" s="30">
        <v>5.2798310454065467E-2</v>
      </c>
      <c r="EB47" s="30">
        <v>0</v>
      </c>
      <c r="EC47" s="30">
        <v>3.7735849056603772E-2</v>
      </c>
      <c r="ED47" s="30">
        <v>0</v>
      </c>
      <c r="EE47" s="30">
        <v>2.857959416976279E-2</v>
      </c>
      <c r="EF47" s="30">
        <v>0</v>
      </c>
      <c r="EG47" s="30">
        <v>7.5792374827744604</v>
      </c>
      <c r="EH47" s="30">
        <v>0.42797644693379289</v>
      </c>
      <c r="EI47" s="30">
        <v>1.9893899204244031E-2</v>
      </c>
      <c r="EJ47" s="30">
        <v>0.11254019292604502</v>
      </c>
      <c r="EK47" s="30">
        <v>1.5093769231599745</v>
      </c>
      <c r="EL47" s="30">
        <v>9.4223914631716443</v>
      </c>
      <c r="EM47" s="30">
        <v>0</v>
      </c>
      <c r="EN47"/>
      <c r="EO47"/>
    </row>
    <row r="48" spans="1:145" s="15" customFormat="1" x14ac:dyDescent="0.25">
      <c r="A48" s="15">
        <v>44</v>
      </c>
      <c r="B48" s="20" t="s">
        <v>57</v>
      </c>
      <c r="C48" s="21">
        <v>503044</v>
      </c>
      <c r="D48" s="21">
        <v>42943</v>
      </c>
      <c r="E48" s="21">
        <v>394233</v>
      </c>
      <c r="F48" s="21">
        <v>65873</v>
      </c>
      <c r="G48" s="21">
        <v>261805</v>
      </c>
      <c r="H48" s="21">
        <v>241241</v>
      </c>
      <c r="I48" s="21">
        <v>4.5</v>
      </c>
      <c r="J48" s="21">
        <v>367244</v>
      </c>
      <c r="K48" s="21">
        <v>103564</v>
      </c>
      <c r="L48" s="22">
        <f t="shared" si="0"/>
        <v>78.002922635129394</v>
      </c>
      <c r="M48" s="22">
        <f t="shared" si="1"/>
        <v>21.997077364870606</v>
      </c>
      <c r="N48" s="21">
        <v>90322</v>
      </c>
      <c r="O48" s="21">
        <v>212602</v>
      </c>
      <c r="P48" s="21">
        <v>28648</v>
      </c>
      <c r="Q48" s="21">
        <v>30952</v>
      </c>
      <c r="R48" s="21">
        <v>85313</v>
      </c>
      <c r="S48" s="21">
        <v>21463</v>
      </c>
      <c r="T48" s="21">
        <v>7246</v>
      </c>
      <c r="U48" s="21">
        <v>16621</v>
      </c>
      <c r="V48" s="21">
        <v>6555</v>
      </c>
      <c r="W48" s="21">
        <v>3323</v>
      </c>
      <c r="X48" s="21">
        <v>0</v>
      </c>
      <c r="Y48" s="21">
        <v>503044</v>
      </c>
      <c r="Z48" s="21">
        <v>624</v>
      </c>
      <c r="AA48" s="21">
        <v>954</v>
      </c>
      <c r="AB48" s="21">
        <v>11147</v>
      </c>
      <c r="AC48" s="21">
        <v>9876</v>
      </c>
      <c r="AD48" s="21">
        <v>19153</v>
      </c>
      <c r="AE48" s="21">
        <v>6585</v>
      </c>
      <c r="AF48" s="21">
        <v>17868</v>
      </c>
      <c r="AG48" s="21">
        <v>24195</v>
      </c>
      <c r="AH48" s="21">
        <v>18270</v>
      </c>
      <c r="AI48" s="21">
        <v>19743</v>
      </c>
      <c r="AJ48" s="21">
        <v>77762</v>
      </c>
      <c r="AK48" s="21">
        <v>8194</v>
      </c>
      <c r="AL48" s="21">
        <v>100077</v>
      </c>
      <c r="AM48" s="21">
        <v>18272</v>
      </c>
      <c r="AN48" s="21">
        <v>55954</v>
      </c>
      <c r="AO48" s="21">
        <v>30493</v>
      </c>
      <c r="AP48" s="21">
        <v>43539</v>
      </c>
      <c r="AQ48" s="21">
        <v>15193</v>
      </c>
      <c r="AR48" s="21">
        <v>9807</v>
      </c>
      <c r="AS48" s="21">
        <v>9858</v>
      </c>
      <c r="AT48" s="21">
        <v>5498</v>
      </c>
      <c r="AU48" s="21">
        <v>503044</v>
      </c>
      <c r="AV48" s="23">
        <v>45033</v>
      </c>
      <c r="AW48" s="23">
        <v>2747</v>
      </c>
      <c r="AX48" s="23">
        <v>132</v>
      </c>
      <c r="AY48" s="23">
        <v>13772</v>
      </c>
      <c r="AZ48" s="23">
        <v>868</v>
      </c>
      <c r="BA48" s="23">
        <v>78135</v>
      </c>
      <c r="BB48" s="23">
        <v>4581</v>
      </c>
      <c r="BC48" s="23">
        <v>231</v>
      </c>
      <c r="BD48" s="23">
        <v>1417</v>
      </c>
      <c r="BE48" s="23">
        <v>6531</v>
      </c>
      <c r="BF48" s="23">
        <v>1633</v>
      </c>
      <c r="BG48" s="23">
        <v>12347</v>
      </c>
      <c r="BH48" s="23">
        <v>284846</v>
      </c>
      <c r="BI48" s="23">
        <v>48865</v>
      </c>
      <c r="BJ48" s="19">
        <v>1911</v>
      </c>
      <c r="BK48" s="19">
        <v>503044</v>
      </c>
      <c r="BL48" s="28" t="s">
        <v>183</v>
      </c>
      <c r="BM48" s="29">
        <v>0.13592233009708737</v>
      </c>
      <c r="BN48" s="30">
        <v>0</v>
      </c>
      <c r="BO48" s="30">
        <v>0.15067524833513152</v>
      </c>
      <c r="BP48" s="30">
        <v>1.3764595585101851</v>
      </c>
      <c r="BQ48" s="30">
        <v>0.14310701224359992</v>
      </c>
      <c r="BR48" s="30">
        <v>0.10769783065798245</v>
      </c>
      <c r="BS48" s="30">
        <v>1.4188526599656779</v>
      </c>
      <c r="BT48" s="30">
        <v>8.4430935494765283E-2</v>
      </c>
      <c r="BU48" s="30">
        <v>2.7580670223235093</v>
      </c>
      <c r="BV48" s="30">
        <v>1.4511975276847797</v>
      </c>
      <c r="BW48" s="30">
        <v>0.11650485436893204</v>
      </c>
      <c r="BX48" s="30">
        <v>8.9242809089036854E-2</v>
      </c>
      <c r="BY48" s="30">
        <v>0.19113758720652418</v>
      </c>
      <c r="BZ48" s="30">
        <v>0.25613192013562797</v>
      </c>
      <c r="CA48" s="30">
        <v>6.7765981477298398E-2</v>
      </c>
      <c r="CB48" s="30">
        <v>7.6437989680871385E-2</v>
      </c>
      <c r="CC48" s="30">
        <v>0.10934937124111535</v>
      </c>
      <c r="CD48" s="30">
        <v>1.8555470600302109</v>
      </c>
      <c r="CE48" s="30">
        <v>5.1026193445968933E-2</v>
      </c>
      <c r="CF48" s="30">
        <v>0.27019724398811135</v>
      </c>
      <c r="CG48" s="30">
        <v>8.0666845926324282E-2</v>
      </c>
      <c r="CH48" s="30">
        <v>1.8692275655944537</v>
      </c>
      <c r="CI48" s="30">
        <v>0</v>
      </c>
      <c r="CJ48" s="30">
        <v>0.13395847287340923</v>
      </c>
      <c r="CK48" s="30">
        <v>0.10429139789099617</v>
      </c>
      <c r="CL48" s="30">
        <v>0.61698717948717952</v>
      </c>
      <c r="CM48" s="30">
        <v>0.3028054283204108</v>
      </c>
      <c r="CN48" s="30">
        <v>0.10333247222939809</v>
      </c>
      <c r="CO48" s="30">
        <v>0.37814331631688414</v>
      </c>
      <c r="CP48" s="30">
        <v>0</v>
      </c>
      <c r="CQ48" s="30">
        <v>1.9700378642375023</v>
      </c>
      <c r="CR48" s="30">
        <v>0.12366034624896949</v>
      </c>
      <c r="CS48" s="30">
        <v>1.0876064117529824</v>
      </c>
      <c r="CT48" s="30">
        <v>0.14890448840672196</v>
      </c>
      <c r="CU48" s="30">
        <v>0.93158730922921384</v>
      </c>
      <c r="CV48" s="30">
        <v>0.56067954360685146</v>
      </c>
      <c r="CW48" s="30">
        <v>6.8724415095467173E-2</v>
      </c>
      <c r="CX48" s="30">
        <v>0.11164867882396724</v>
      </c>
      <c r="CY48" s="30">
        <v>0.50498593710048578</v>
      </c>
      <c r="CZ48" s="30">
        <v>1.1741682974559686</v>
      </c>
      <c r="DA48" s="30">
        <v>0</v>
      </c>
      <c r="DB48" s="30">
        <v>3.3984586740826281</v>
      </c>
      <c r="DC48" s="30">
        <v>0.64929462013029038</v>
      </c>
      <c r="DD48" s="30">
        <v>10.535824964655079</v>
      </c>
      <c r="DE48" s="30">
        <v>0.68915970411367145</v>
      </c>
      <c r="DF48" s="30">
        <v>4.0522287257991896E-2</v>
      </c>
      <c r="DG48" s="30">
        <v>0.26529108327192336</v>
      </c>
      <c r="DH48" s="30">
        <v>8.9883151902526714E-2</v>
      </c>
      <c r="DI48" s="30">
        <v>1.4553231443325856</v>
      </c>
      <c r="DJ48" s="30">
        <v>2.9246735190426536</v>
      </c>
      <c r="DK48" s="30">
        <v>0.24716786817713696</v>
      </c>
      <c r="DL48" s="30">
        <v>3.0861814465765867</v>
      </c>
      <c r="DM48" s="30">
        <v>0.16379592751599165</v>
      </c>
      <c r="DN48" s="30">
        <v>0.22251308900523561</v>
      </c>
      <c r="DO48" s="30">
        <v>0.13619854721549635</v>
      </c>
      <c r="DP48" s="30">
        <v>0.16902598774561589</v>
      </c>
      <c r="DQ48" s="30">
        <v>0.34805890227576974</v>
      </c>
      <c r="DR48" s="30">
        <v>9.879470460383323E-2</v>
      </c>
      <c r="DS48" s="30">
        <v>6.5796351471433798</v>
      </c>
      <c r="DT48" s="30">
        <v>0</v>
      </c>
      <c r="DU48" s="30">
        <v>0.44247787610619471</v>
      </c>
      <c r="DV48" s="30">
        <v>6.8876452862677573E-2</v>
      </c>
      <c r="DW48" s="30">
        <v>3.9308176100628936E-2</v>
      </c>
      <c r="DX48" s="30">
        <v>4.4866666666666664</v>
      </c>
      <c r="DY48" s="30">
        <v>0.22343594836146974</v>
      </c>
      <c r="DZ48" s="30">
        <v>0.17066302585544843</v>
      </c>
      <c r="EA48" s="30">
        <v>6.3357972544878571E-2</v>
      </c>
      <c r="EB48" s="30">
        <v>0</v>
      </c>
      <c r="EC48" s="30">
        <v>0.12830188679245283</v>
      </c>
      <c r="ED48" s="30">
        <v>6.8838916934373565E-2</v>
      </c>
      <c r="EE48" s="30">
        <v>9.7170620177193481E-2</v>
      </c>
      <c r="EF48" s="30">
        <v>0</v>
      </c>
      <c r="EG48" s="30">
        <v>1.5969088600070254</v>
      </c>
      <c r="EH48" s="30">
        <v>0.76547465173057583</v>
      </c>
      <c r="EI48" s="30">
        <v>7.9575596816976124E-2</v>
      </c>
      <c r="EJ48" s="30">
        <v>1.0622416169039963</v>
      </c>
      <c r="EK48" s="30">
        <v>6.4391444704764575</v>
      </c>
      <c r="EL48" s="30">
        <v>0.2545993933892714</v>
      </c>
      <c r="EM48" s="30">
        <v>0</v>
      </c>
      <c r="EN48"/>
      <c r="EO48"/>
    </row>
    <row r="49" spans="1:145" s="15" customFormat="1" x14ac:dyDescent="0.25">
      <c r="A49" s="15">
        <v>45</v>
      </c>
      <c r="B49" s="20" t="s">
        <v>94</v>
      </c>
      <c r="C49" s="21">
        <v>37682</v>
      </c>
      <c r="D49" s="21">
        <v>6720</v>
      </c>
      <c r="E49" s="21">
        <v>25893</v>
      </c>
      <c r="F49" s="21">
        <v>5060</v>
      </c>
      <c r="G49" s="21">
        <v>19319</v>
      </c>
      <c r="H49" s="21">
        <v>18364</v>
      </c>
      <c r="I49" s="21">
        <v>6</v>
      </c>
      <c r="J49" s="21">
        <v>21017</v>
      </c>
      <c r="K49" s="21">
        <v>14071</v>
      </c>
      <c r="L49" s="22">
        <f t="shared" si="0"/>
        <v>59.897970816233467</v>
      </c>
      <c r="M49" s="22">
        <f t="shared" si="1"/>
        <v>40.102029183766533</v>
      </c>
      <c r="N49" s="21">
        <v>3655</v>
      </c>
      <c r="O49" s="21">
        <v>6382</v>
      </c>
      <c r="P49" s="21">
        <v>5214</v>
      </c>
      <c r="Q49" s="21">
        <v>5905</v>
      </c>
      <c r="R49" s="21">
        <v>4078</v>
      </c>
      <c r="S49" s="21">
        <v>4325</v>
      </c>
      <c r="T49" s="21">
        <v>3687</v>
      </c>
      <c r="U49" s="21">
        <v>3649</v>
      </c>
      <c r="V49" s="21">
        <v>471</v>
      </c>
      <c r="W49" s="21">
        <v>317</v>
      </c>
      <c r="X49" s="21">
        <v>0</v>
      </c>
      <c r="Y49" s="21">
        <v>37682</v>
      </c>
      <c r="Z49" s="21">
        <v>332</v>
      </c>
      <c r="AA49" s="21">
        <v>108</v>
      </c>
      <c r="AB49" s="21">
        <v>1506</v>
      </c>
      <c r="AC49" s="21">
        <v>243</v>
      </c>
      <c r="AD49" s="21">
        <v>5289</v>
      </c>
      <c r="AE49" s="21">
        <v>989</v>
      </c>
      <c r="AF49" s="21">
        <v>4901</v>
      </c>
      <c r="AG49" s="21">
        <v>2703</v>
      </c>
      <c r="AH49" s="21">
        <v>2282</v>
      </c>
      <c r="AI49" s="21">
        <v>276</v>
      </c>
      <c r="AJ49" s="21">
        <v>511</v>
      </c>
      <c r="AK49" s="21">
        <v>979</v>
      </c>
      <c r="AL49" s="21">
        <v>1099</v>
      </c>
      <c r="AM49" s="21">
        <v>948</v>
      </c>
      <c r="AN49" s="21">
        <v>3171</v>
      </c>
      <c r="AO49" s="21">
        <v>5025</v>
      </c>
      <c r="AP49" s="21">
        <v>3585</v>
      </c>
      <c r="AQ49" s="21">
        <v>465</v>
      </c>
      <c r="AR49" s="21">
        <v>1445</v>
      </c>
      <c r="AS49" s="21">
        <v>1235</v>
      </c>
      <c r="AT49" s="21">
        <v>592</v>
      </c>
      <c r="AU49" s="21">
        <v>37682</v>
      </c>
      <c r="AV49" s="23">
        <v>299</v>
      </c>
      <c r="AW49" s="23">
        <v>297</v>
      </c>
      <c r="AX49" s="23">
        <v>13</v>
      </c>
      <c r="AY49" s="23">
        <v>8</v>
      </c>
      <c r="AZ49" s="23">
        <v>148</v>
      </c>
      <c r="BA49" s="23">
        <v>22834</v>
      </c>
      <c r="BB49" s="23">
        <v>2226</v>
      </c>
      <c r="BC49" s="23">
        <v>325</v>
      </c>
      <c r="BD49" s="23">
        <v>54</v>
      </c>
      <c r="BE49" s="23">
        <v>63</v>
      </c>
      <c r="BF49" s="23">
        <v>214</v>
      </c>
      <c r="BG49" s="23">
        <v>365</v>
      </c>
      <c r="BH49" s="23">
        <v>6225</v>
      </c>
      <c r="BI49" s="23">
        <v>4432</v>
      </c>
      <c r="BJ49" s="19">
        <v>174</v>
      </c>
      <c r="BK49" s="19">
        <v>37682</v>
      </c>
      <c r="BL49" s="28" t="s">
        <v>184</v>
      </c>
      <c r="BM49" s="29">
        <v>0</v>
      </c>
      <c r="BN49" s="30">
        <v>5.7803468208092491E-2</v>
      </c>
      <c r="BO49" s="30">
        <v>0.66780758212731128</v>
      </c>
      <c r="BP49" s="30">
        <v>0.77345947328049092</v>
      </c>
      <c r="BQ49" s="30">
        <v>9.540467482906663E-2</v>
      </c>
      <c r="BR49" s="30">
        <v>0</v>
      </c>
      <c r="BS49" s="30">
        <v>0.32789899485167934</v>
      </c>
      <c r="BT49" s="30">
        <v>0</v>
      </c>
      <c r="BU49" s="30">
        <v>0.59175428601025537</v>
      </c>
      <c r="BV49" s="30">
        <v>15.827968065928404</v>
      </c>
      <c r="BW49" s="30">
        <v>0</v>
      </c>
      <c r="BX49" s="30">
        <v>4.8053820278712162E-2</v>
      </c>
      <c r="BY49" s="30">
        <v>6.0526902615399322E-2</v>
      </c>
      <c r="BZ49" s="30">
        <v>0.11708887777628707</v>
      </c>
      <c r="CA49" s="30">
        <v>0.1355319629545968</v>
      </c>
      <c r="CB49" s="30">
        <v>2.8664246130326771E-2</v>
      </c>
      <c r="CC49" s="30">
        <v>0</v>
      </c>
      <c r="CD49" s="30">
        <v>1.480707905189937</v>
      </c>
      <c r="CE49" s="30">
        <v>2.8347885247760513E-2</v>
      </c>
      <c r="CF49" s="30">
        <v>9.8428996024240545E-2</v>
      </c>
      <c r="CG49" s="30">
        <v>0</v>
      </c>
      <c r="CH49" s="30">
        <v>0.36012641172003235</v>
      </c>
      <c r="CI49" s="30">
        <v>0</v>
      </c>
      <c r="CJ49" s="30">
        <v>0.20093770931011384</v>
      </c>
      <c r="CK49" s="30">
        <v>0.11008536444049596</v>
      </c>
      <c r="CL49" s="30">
        <v>0.25195868945868943</v>
      </c>
      <c r="CM49" s="30">
        <v>0.4179567883859191</v>
      </c>
      <c r="CN49" s="30">
        <v>6.1353655386205116E-2</v>
      </c>
      <c r="CO49" s="30">
        <v>0.71847230100207982</v>
      </c>
      <c r="CP49" s="30">
        <v>0</v>
      </c>
      <c r="CQ49" s="30">
        <v>6.7250178346046203</v>
      </c>
      <c r="CR49" s="30">
        <v>4.1220115416323165E-2</v>
      </c>
      <c r="CS49" s="30">
        <v>5.4133568696675498</v>
      </c>
      <c r="CT49" s="30">
        <v>0</v>
      </c>
      <c r="CU49" s="30">
        <v>0.29006788310625392</v>
      </c>
      <c r="CV49" s="30">
        <v>0.20885312999355221</v>
      </c>
      <c r="CW49" s="30">
        <v>1.7928108285774045E-2</v>
      </c>
      <c r="CX49" s="30">
        <v>0</v>
      </c>
      <c r="CY49" s="30">
        <v>3.3367425210943491</v>
      </c>
      <c r="CZ49" s="30">
        <v>0.24619657849883214</v>
      </c>
      <c r="DA49" s="30">
        <v>0.10397712503249285</v>
      </c>
      <c r="DB49" s="30">
        <v>7.8079705875421279</v>
      </c>
      <c r="DC49" s="30">
        <v>0.15099874886750939</v>
      </c>
      <c r="DD49" s="30">
        <v>2.5586077544125452</v>
      </c>
      <c r="DE49" s="30">
        <v>52.487893140333142</v>
      </c>
      <c r="DF49" s="30">
        <v>4.0522287257991896E-2</v>
      </c>
      <c r="DG49" s="30">
        <v>0.3831982313927782</v>
      </c>
      <c r="DH49" s="30">
        <v>2.9961050634175569E-2</v>
      </c>
      <c r="DI49" s="30">
        <v>0.46424286683010801</v>
      </c>
      <c r="DJ49" s="30">
        <v>5.5936243110382842</v>
      </c>
      <c r="DK49" s="30">
        <v>13.295571575695158</v>
      </c>
      <c r="DL49" s="30">
        <v>2.1255819234699671</v>
      </c>
      <c r="DM49" s="30">
        <v>2.7586682529009119E-2</v>
      </c>
      <c r="DN49" s="30">
        <v>0.22251308900523561</v>
      </c>
      <c r="DO49" s="30">
        <v>9.0799031476997583E-2</v>
      </c>
      <c r="DP49" s="30">
        <v>0.10564124234100994</v>
      </c>
      <c r="DQ49" s="30">
        <v>0.30120481927710846</v>
      </c>
      <c r="DR49" s="30">
        <v>0.19758940920766646</v>
      </c>
      <c r="DS49" s="30">
        <v>2.115676127750771</v>
      </c>
      <c r="DT49" s="30">
        <v>0</v>
      </c>
      <c r="DU49" s="30">
        <v>0</v>
      </c>
      <c r="DV49" s="30">
        <v>3.4438226431338786E-2</v>
      </c>
      <c r="DW49" s="30">
        <v>0</v>
      </c>
      <c r="DX49" s="30">
        <v>0.70166666666666666</v>
      </c>
      <c r="DY49" s="30">
        <v>9.9304865938430978E-2</v>
      </c>
      <c r="DZ49" s="30">
        <v>4.2665756463862108E-2</v>
      </c>
      <c r="EA49" s="30">
        <v>0</v>
      </c>
      <c r="EB49" s="30">
        <v>0</v>
      </c>
      <c r="EC49" s="30">
        <v>0</v>
      </c>
      <c r="ED49" s="30">
        <v>1.7209729233593391E-2</v>
      </c>
      <c r="EE49" s="30">
        <v>5.1443269505573021E-2</v>
      </c>
      <c r="EF49" s="30">
        <v>0</v>
      </c>
      <c r="EG49" s="30">
        <v>0.33370261287794861</v>
      </c>
      <c r="EH49" s="30">
        <v>1.7722246158265116</v>
      </c>
      <c r="EI49" s="30">
        <v>5.9681697612732093E-2</v>
      </c>
      <c r="EJ49" s="30">
        <v>7.6378043178686266</v>
      </c>
      <c r="EK49" s="30">
        <v>1.4726681854007189</v>
      </c>
      <c r="EL49" s="30">
        <v>0.110695388430118</v>
      </c>
      <c r="EM49" s="30">
        <v>0.11705033164260631</v>
      </c>
      <c r="EN49"/>
      <c r="EO49"/>
    </row>
    <row r="50" spans="1:145" s="15" customFormat="1" x14ac:dyDescent="0.25">
      <c r="A50" s="15">
        <v>46</v>
      </c>
      <c r="B50" s="20" t="s">
        <v>71</v>
      </c>
      <c r="C50" s="21">
        <v>23895</v>
      </c>
      <c r="D50" s="21">
        <v>3593</v>
      </c>
      <c r="E50" s="21">
        <v>14703</v>
      </c>
      <c r="F50" s="21">
        <v>5600</v>
      </c>
      <c r="G50" s="21">
        <v>11777</v>
      </c>
      <c r="H50" s="21">
        <v>12125</v>
      </c>
      <c r="I50" s="21">
        <v>3.2</v>
      </c>
      <c r="J50" s="21">
        <v>14148</v>
      </c>
      <c r="K50" s="21">
        <v>7967</v>
      </c>
      <c r="L50" s="22">
        <f t="shared" si="0"/>
        <v>63.974677820483841</v>
      </c>
      <c r="M50" s="22">
        <f t="shared" si="1"/>
        <v>36.025322179516166</v>
      </c>
      <c r="N50" s="21">
        <v>3449</v>
      </c>
      <c r="O50" s="21">
        <v>4113</v>
      </c>
      <c r="P50" s="21">
        <v>2985</v>
      </c>
      <c r="Q50" s="21">
        <v>3026</v>
      </c>
      <c r="R50" s="21">
        <v>2631</v>
      </c>
      <c r="S50" s="21">
        <v>2434</v>
      </c>
      <c r="T50" s="21">
        <v>1505</v>
      </c>
      <c r="U50" s="21">
        <v>3189</v>
      </c>
      <c r="V50" s="21">
        <v>257</v>
      </c>
      <c r="W50" s="21">
        <v>309</v>
      </c>
      <c r="X50" s="21">
        <v>0</v>
      </c>
      <c r="Y50" s="21">
        <v>23895</v>
      </c>
      <c r="Z50" s="21">
        <v>2648</v>
      </c>
      <c r="AA50" s="21">
        <v>82</v>
      </c>
      <c r="AB50" s="21">
        <v>1295</v>
      </c>
      <c r="AC50" s="21">
        <v>317</v>
      </c>
      <c r="AD50" s="21">
        <v>1591</v>
      </c>
      <c r="AE50" s="21">
        <v>612</v>
      </c>
      <c r="AF50" s="21">
        <v>2744</v>
      </c>
      <c r="AG50" s="21">
        <v>1600</v>
      </c>
      <c r="AH50" s="21">
        <v>970</v>
      </c>
      <c r="AI50" s="21">
        <v>155</v>
      </c>
      <c r="AJ50" s="21">
        <v>332</v>
      </c>
      <c r="AK50" s="21">
        <v>257</v>
      </c>
      <c r="AL50" s="21">
        <v>863</v>
      </c>
      <c r="AM50" s="21">
        <v>910</v>
      </c>
      <c r="AN50" s="21">
        <v>1269</v>
      </c>
      <c r="AO50" s="21">
        <v>2079</v>
      </c>
      <c r="AP50" s="21">
        <v>3873</v>
      </c>
      <c r="AQ50" s="21">
        <v>211</v>
      </c>
      <c r="AR50" s="21">
        <v>929</v>
      </c>
      <c r="AS50" s="21">
        <v>619</v>
      </c>
      <c r="AT50" s="21">
        <v>538</v>
      </c>
      <c r="AU50" s="21">
        <v>23895</v>
      </c>
      <c r="AV50" s="23">
        <v>4</v>
      </c>
      <c r="AW50" s="23">
        <v>114</v>
      </c>
      <c r="AX50" s="23">
        <v>5</v>
      </c>
      <c r="AY50" s="23">
        <v>0</v>
      </c>
      <c r="AZ50" s="23">
        <v>42</v>
      </c>
      <c r="BA50" s="23">
        <v>16457</v>
      </c>
      <c r="BB50" s="23">
        <v>1633</v>
      </c>
      <c r="BC50" s="23">
        <v>122</v>
      </c>
      <c r="BD50" s="23">
        <v>82</v>
      </c>
      <c r="BE50" s="23">
        <v>108</v>
      </c>
      <c r="BF50" s="23">
        <v>92</v>
      </c>
      <c r="BG50" s="23">
        <v>776</v>
      </c>
      <c r="BH50" s="23">
        <v>2246</v>
      </c>
      <c r="BI50" s="23">
        <v>1972</v>
      </c>
      <c r="BJ50" s="19">
        <v>240</v>
      </c>
      <c r="BK50" s="19">
        <v>23895</v>
      </c>
      <c r="BL50" s="28" t="s">
        <v>185</v>
      </c>
      <c r="BM50" s="29">
        <v>0</v>
      </c>
      <c r="BN50" s="30">
        <v>0</v>
      </c>
      <c r="BO50" s="30">
        <v>2.4182447263663084E-2</v>
      </c>
      <c r="BP50" s="30">
        <v>8.5229694025398452E-3</v>
      </c>
      <c r="BQ50" s="30">
        <v>2.3851168707266657E-2</v>
      </c>
      <c r="BR50" s="30">
        <v>0</v>
      </c>
      <c r="BS50" s="30">
        <v>0</v>
      </c>
      <c r="BT50" s="30">
        <v>0</v>
      </c>
      <c r="BU50" s="30">
        <v>1.2948671466307557E-2</v>
      </c>
      <c r="BV50" s="30">
        <v>6.438320885912955E-3</v>
      </c>
      <c r="BW50" s="30">
        <v>0.34951456310679613</v>
      </c>
      <c r="BX50" s="30">
        <v>6.8648314683874515E-2</v>
      </c>
      <c r="BY50" s="30">
        <v>0</v>
      </c>
      <c r="BZ50" s="30">
        <v>0</v>
      </c>
      <c r="CA50" s="30">
        <v>0</v>
      </c>
      <c r="CB50" s="30">
        <v>0</v>
      </c>
      <c r="CC50" s="30">
        <v>4.100601421541826E-2</v>
      </c>
      <c r="CD50" s="30">
        <v>1.491897133692632E-2</v>
      </c>
      <c r="CE50" s="30">
        <v>2.8347885247760513E-2</v>
      </c>
      <c r="CF50" s="30">
        <v>5.7899409426023854E-3</v>
      </c>
      <c r="CG50" s="30">
        <v>0</v>
      </c>
      <c r="CH50" s="30">
        <v>0</v>
      </c>
      <c r="CI50" s="30">
        <v>0</v>
      </c>
      <c r="CJ50" s="30">
        <v>0</v>
      </c>
      <c r="CK50" s="30">
        <v>2.3175866197999152E-2</v>
      </c>
      <c r="CL50" s="30">
        <v>8.9031339031339033E-3</v>
      </c>
      <c r="CM50" s="30">
        <v>6.8237843001782705E-3</v>
      </c>
      <c r="CN50" s="30">
        <v>2.9062257814518211E-2</v>
      </c>
      <c r="CO50" s="30">
        <v>5.6721497447532618E-2</v>
      </c>
      <c r="CP50" s="30">
        <v>0</v>
      </c>
      <c r="CQ50" s="30">
        <v>0</v>
      </c>
      <c r="CR50" s="30">
        <v>3.0915086562242372E-2</v>
      </c>
      <c r="CS50" s="30">
        <v>1.0439503079653408E-2</v>
      </c>
      <c r="CT50" s="30">
        <v>0</v>
      </c>
      <c r="CU50" s="30">
        <v>3.6108035241442394E-3</v>
      </c>
      <c r="CV50" s="30">
        <v>5.606795436068515E-3</v>
      </c>
      <c r="CW50" s="30">
        <v>0</v>
      </c>
      <c r="CX50" s="30">
        <v>0</v>
      </c>
      <c r="CY50" s="30">
        <v>1.917668115571465E-2</v>
      </c>
      <c r="CZ50" s="30">
        <v>0</v>
      </c>
      <c r="DA50" s="30">
        <v>0</v>
      </c>
      <c r="DB50" s="30">
        <v>0</v>
      </c>
      <c r="DC50" s="30">
        <v>8.6284999352862508E-3</v>
      </c>
      <c r="DD50" s="30">
        <v>1.1140233256229417E-2</v>
      </c>
      <c r="DE50" s="30">
        <v>0</v>
      </c>
      <c r="DF50" s="30">
        <v>98.365601080594317</v>
      </c>
      <c r="DG50" s="30">
        <v>0</v>
      </c>
      <c r="DH50" s="30">
        <v>0</v>
      </c>
      <c r="DI50" s="30">
        <v>5.2162119868551455E-3</v>
      </c>
      <c r="DJ50" s="30">
        <v>7.4482347683598989E-3</v>
      </c>
      <c r="DK50" s="30">
        <v>0</v>
      </c>
      <c r="DL50" s="30">
        <v>6.8127625752242536E-3</v>
      </c>
      <c r="DM50" s="30">
        <v>0</v>
      </c>
      <c r="DN50" s="30">
        <v>0</v>
      </c>
      <c r="DO50" s="30">
        <v>0.18159806295399517</v>
      </c>
      <c r="DP50" s="30">
        <v>0</v>
      </c>
      <c r="DQ50" s="30">
        <v>0</v>
      </c>
      <c r="DR50" s="30">
        <v>0</v>
      </c>
      <c r="DS50" s="30">
        <v>1.8294914013904134E-2</v>
      </c>
      <c r="DT50" s="30">
        <v>0</v>
      </c>
      <c r="DU50" s="30">
        <v>0</v>
      </c>
      <c r="DV50" s="30">
        <v>0</v>
      </c>
      <c r="DW50" s="30">
        <v>5.2410901467505246E-2</v>
      </c>
      <c r="DX50" s="30">
        <v>0</v>
      </c>
      <c r="DY50" s="30">
        <v>0</v>
      </c>
      <c r="DZ50" s="30">
        <v>0</v>
      </c>
      <c r="EA50" s="30">
        <v>2.5343189017951429</v>
      </c>
      <c r="EB50" s="30">
        <v>0</v>
      </c>
      <c r="EC50" s="30">
        <v>0</v>
      </c>
      <c r="ED50" s="30">
        <v>0</v>
      </c>
      <c r="EE50" s="30">
        <v>2.2863675335810234E-2</v>
      </c>
      <c r="EF50" s="30">
        <v>0</v>
      </c>
      <c r="EG50" s="30">
        <v>5.4040908968088844E-3</v>
      </c>
      <c r="EH50" s="30">
        <v>7.1808128680166594E-3</v>
      </c>
      <c r="EI50" s="30">
        <v>2.652519893899204E-2</v>
      </c>
      <c r="EJ50" s="30">
        <v>1.1483693155718878E-2</v>
      </c>
      <c r="EK50" s="30">
        <v>1.2956025091501929E-2</v>
      </c>
      <c r="EL50" s="30">
        <v>0</v>
      </c>
      <c r="EM50" s="30">
        <v>0.81935232149824433</v>
      </c>
      <c r="EN50"/>
      <c r="EO50"/>
    </row>
    <row r="51" spans="1:145" s="15" customFormat="1" x14ac:dyDescent="0.25">
      <c r="A51" s="15">
        <v>47</v>
      </c>
      <c r="B51" s="20" t="s">
        <v>95</v>
      </c>
      <c r="C51" s="21">
        <v>13705</v>
      </c>
      <c r="D51" s="21">
        <v>2535</v>
      </c>
      <c r="E51" s="21">
        <v>8164</v>
      </c>
      <c r="F51" s="21">
        <v>3008</v>
      </c>
      <c r="G51" s="21">
        <v>6619</v>
      </c>
      <c r="H51" s="21">
        <v>7088</v>
      </c>
      <c r="I51" s="21">
        <v>4.9000000000000004</v>
      </c>
      <c r="J51" s="21">
        <v>7369</v>
      </c>
      <c r="K51" s="21">
        <v>5298</v>
      </c>
      <c r="L51" s="22">
        <f t="shared" si="0"/>
        <v>58.174784874082263</v>
      </c>
      <c r="M51" s="22">
        <f t="shared" si="1"/>
        <v>41.825215125917737</v>
      </c>
      <c r="N51" s="21">
        <v>1696</v>
      </c>
      <c r="O51" s="21">
        <v>2299</v>
      </c>
      <c r="P51" s="21">
        <v>1894</v>
      </c>
      <c r="Q51" s="21">
        <v>2202</v>
      </c>
      <c r="R51" s="21">
        <v>1458</v>
      </c>
      <c r="S51" s="21">
        <v>1333</v>
      </c>
      <c r="T51" s="21">
        <v>857</v>
      </c>
      <c r="U51" s="21">
        <v>1708</v>
      </c>
      <c r="V51" s="21">
        <v>131</v>
      </c>
      <c r="W51" s="21">
        <v>128</v>
      </c>
      <c r="X51" s="21">
        <v>0</v>
      </c>
      <c r="Y51" s="21">
        <v>13705</v>
      </c>
      <c r="Z51" s="21">
        <v>514</v>
      </c>
      <c r="AA51" s="21">
        <v>63</v>
      </c>
      <c r="AB51" s="21">
        <v>631</v>
      </c>
      <c r="AC51" s="21">
        <v>86</v>
      </c>
      <c r="AD51" s="21">
        <v>1650</v>
      </c>
      <c r="AE51" s="21">
        <v>232</v>
      </c>
      <c r="AF51" s="21">
        <v>1362</v>
      </c>
      <c r="AG51" s="21">
        <v>1206</v>
      </c>
      <c r="AH51" s="21">
        <v>563</v>
      </c>
      <c r="AI51" s="21">
        <v>63</v>
      </c>
      <c r="AJ51" s="21">
        <v>156</v>
      </c>
      <c r="AK51" s="21">
        <v>111</v>
      </c>
      <c r="AL51" s="21">
        <v>422</v>
      </c>
      <c r="AM51" s="21">
        <v>283</v>
      </c>
      <c r="AN51" s="21">
        <v>1762</v>
      </c>
      <c r="AO51" s="21">
        <v>1549</v>
      </c>
      <c r="AP51" s="21">
        <v>1841</v>
      </c>
      <c r="AQ51" s="21">
        <v>183</v>
      </c>
      <c r="AR51" s="21">
        <v>487</v>
      </c>
      <c r="AS51" s="21">
        <v>291</v>
      </c>
      <c r="AT51" s="21">
        <v>244</v>
      </c>
      <c r="AU51" s="21">
        <v>13705</v>
      </c>
      <c r="AV51" s="23">
        <v>49</v>
      </c>
      <c r="AW51" s="23">
        <v>31</v>
      </c>
      <c r="AX51" s="23">
        <v>5</v>
      </c>
      <c r="AY51" s="23">
        <v>0</v>
      </c>
      <c r="AZ51" s="23">
        <v>16</v>
      </c>
      <c r="BA51" s="23">
        <v>8550</v>
      </c>
      <c r="BB51" s="23">
        <v>683</v>
      </c>
      <c r="BC51" s="23">
        <v>120</v>
      </c>
      <c r="BD51" s="23">
        <v>29</v>
      </c>
      <c r="BE51" s="23">
        <v>44</v>
      </c>
      <c r="BF51" s="23">
        <v>63</v>
      </c>
      <c r="BG51" s="23">
        <v>600</v>
      </c>
      <c r="BH51" s="23">
        <v>1928</v>
      </c>
      <c r="BI51" s="23">
        <v>1503</v>
      </c>
      <c r="BJ51" s="19">
        <v>90</v>
      </c>
      <c r="BK51" s="19">
        <v>13705</v>
      </c>
      <c r="BL51" s="28" t="s">
        <v>186</v>
      </c>
      <c r="BM51" s="29">
        <v>0</v>
      </c>
      <c r="BN51" s="30">
        <v>0</v>
      </c>
      <c r="BO51" s="30">
        <v>2.2322259012612075E-2</v>
      </c>
      <c r="BP51" s="30">
        <v>0.88425807551350888</v>
      </c>
      <c r="BQ51" s="30">
        <v>7.1553506121799962E-2</v>
      </c>
      <c r="BR51" s="30">
        <v>0</v>
      </c>
      <c r="BS51" s="30">
        <v>3.3709242461387595E-2</v>
      </c>
      <c r="BT51" s="30">
        <v>0.2026342451874367</v>
      </c>
      <c r="BU51" s="30">
        <v>0.11783291034339877</v>
      </c>
      <c r="BV51" s="30">
        <v>0.54210661859387077</v>
      </c>
      <c r="BW51" s="30">
        <v>0</v>
      </c>
      <c r="BX51" s="30">
        <v>8.9242809089036854E-2</v>
      </c>
      <c r="BY51" s="30">
        <v>1.5928132267210345E-2</v>
      </c>
      <c r="BZ51" s="30">
        <v>3.9029625925429023E-2</v>
      </c>
      <c r="CA51" s="30">
        <v>0</v>
      </c>
      <c r="CB51" s="30">
        <v>0</v>
      </c>
      <c r="CC51" s="30">
        <v>0</v>
      </c>
      <c r="CD51" s="30">
        <v>0.91378699438673694</v>
      </c>
      <c r="CE51" s="30">
        <v>0</v>
      </c>
      <c r="CF51" s="30">
        <v>2.1229783456208746E-2</v>
      </c>
      <c r="CG51" s="30">
        <v>0</v>
      </c>
      <c r="CH51" s="30">
        <v>3.9197432568166782E-2</v>
      </c>
      <c r="CI51" s="30">
        <v>0</v>
      </c>
      <c r="CJ51" s="30">
        <v>6.6979236436704614E-2</v>
      </c>
      <c r="CK51" s="30">
        <v>0.3399127042373209</v>
      </c>
      <c r="CL51" s="30">
        <v>5.6089743589743585E-2</v>
      </c>
      <c r="CM51" s="30">
        <v>2.0471352900534812E-2</v>
      </c>
      <c r="CN51" s="30">
        <v>0.39718419013174888</v>
      </c>
      <c r="CO51" s="30">
        <v>7.5628663263376819E-2</v>
      </c>
      <c r="CP51" s="30">
        <v>0</v>
      </c>
      <c r="CQ51" s="30">
        <v>0.31553531251714867</v>
      </c>
      <c r="CR51" s="30">
        <v>0</v>
      </c>
      <c r="CS51" s="30">
        <v>3.2163159942677639</v>
      </c>
      <c r="CT51" s="30">
        <v>0</v>
      </c>
      <c r="CU51" s="30">
        <v>5.5365654036878341E-2</v>
      </c>
      <c r="CV51" s="30">
        <v>8.2700232682010599E-2</v>
      </c>
      <c r="CW51" s="30">
        <v>8.9640541428870225E-3</v>
      </c>
      <c r="CX51" s="30">
        <v>0</v>
      </c>
      <c r="CY51" s="30">
        <v>1.7259013040143187</v>
      </c>
      <c r="CZ51" s="30">
        <v>0.14203648759548007</v>
      </c>
      <c r="DA51" s="30">
        <v>0</v>
      </c>
      <c r="DB51" s="30">
        <v>0.26867149018406355</v>
      </c>
      <c r="DC51" s="30">
        <v>6.9027999482290006E-2</v>
      </c>
      <c r="DD51" s="30">
        <v>0.32144636686611061</v>
      </c>
      <c r="DE51" s="30">
        <v>0.3326060348038955</v>
      </c>
      <c r="DF51" s="30">
        <v>0</v>
      </c>
      <c r="DG51" s="30">
        <v>73.898305084745758</v>
      </c>
      <c r="DH51" s="30">
        <v>2.9961050634175569E-2</v>
      </c>
      <c r="DI51" s="30">
        <v>7.3026967815972038E-2</v>
      </c>
      <c r="DJ51" s="30">
        <v>0.61820348577387163</v>
      </c>
      <c r="DK51" s="30">
        <v>0.15447991761071062</v>
      </c>
      <c r="DL51" s="30">
        <v>0.89701373907119331</v>
      </c>
      <c r="DM51" s="30">
        <v>1.8965844238693769E-2</v>
      </c>
      <c r="DN51" s="30">
        <v>0.17015706806282721</v>
      </c>
      <c r="DO51" s="30">
        <v>0</v>
      </c>
      <c r="DP51" s="30">
        <v>2.3241073315022183</v>
      </c>
      <c r="DQ51" s="30">
        <v>0.83668005354752339</v>
      </c>
      <c r="DR51" s="30">
        <v>0</v>
      </c>
      <c r="DS51" s="30">
        <v>0.25482201662223619</v>
      </c>
      <c r="DT51" s="30">
        <v>0</v>
      </c>
      <c r="DU51" s="30">
        <v>0</v>
      </c>
      <c r="DV51" s="30">
        <v>0</v>
      </c>
      <c r="DW51" s="30">
        <v>0</v>
      </c>
      <c r="DX51" s="30">
        <v>8.1666666666666665E-2</v>
      </c>
      <c r="DY51" s="30">
        <v>9.036742800397219</v>
      </c>
      <c r="DZ51" s="30">
        <v>0</v>
      </c>
      <c r="EA51" s="30">
        <v>5.2798310454065467E-2</v>
      </c>
      <c r="EB51" s="30">
        <v>0.1433349259436216</v>
      </c>
      <c r="EC51" s="30">
        <v>5.2830188679245285E-2</v>
      </c>
      <c r="ED51" s="30">
        <v>4.0156034878384581E-2</v>
      </c>
      <c r="EE51" s="30">
        <v>0</v>
      </c>
      <c r="EF51" s="30">
        <v>0</v>
      </c>
      <c r="EG51" s="30">
        <v>8.7816477073144369E-2</v>
      </c>
      <c r="EH51" s="30">
        <v>2.9096653741203506</v>
      </c>
      <c r="EI51" s="30">
        <v>7.9575596816976124E-2</v>
      </c>
      <c r="EJ51" s="30">
        <v>0.21015158474965548</v>
      </c>
      <c r="EK51" s="30">
        <v>0.22133209531315792</v>
      </c>
      <c r="EL51" s="30">
        <v>3.9850339834842478E-2</v>
      </c>
      <c r="EM51" s="30">
        <v>0</v>
      </c>
      <c r="EN51"/>
      <c r="EO51"/>
    </row>
    <row r="52" spans="1:145" s="15" customFormat="1" x14ac:dyDescent="0.25">
      <c r="A52" s="15">
        <v>48</v>
      </c>
      <c r="B52" s="20" t="s">
        <v>96</v>
      </c>
      <c r="C52" s="21">
        <v>11409</v>
      </c>
      <c r="D52" s="21">
        <v>1639</v>
      </c>
      <c r="E52" s="21">
        <v>6572</v>
      </c>
      <c r="F52" s="21">
        <v>3208</v>
      </c>
      <c r="G52" s="21">
        <v>5890</v>
      </c>
      <c r="H52" s="21">
        <v>5522</v>
      </c>
      <c r="I52" s="21">
        <v>2.1</v>
      </c>
      <c r="J52" s="21">
        <v>6600</v>
      </c>
      <c r="K52" s="21">
        <v>3955</v>
      </c>
      <c r="L52" s="22">
        <f t="shared" si="0"/>
        <v>62.529606821411654</v>
      </c>
      <c r="M52" s="22">
        <f t="shared" si="1"/>
        <v>37.470393178588346</v>
      </c>
      <c r="N52" s="21">
        <v>2164</v>
      </c>
      <c r="O52" s="21">
        <v>1514</v>
      </c>
      <c r="P52" s="21">
        <v>1500</v>
      </c>
      <c r="Q52" s="21">
        <v>1219</v>
      </c>
      <c r="R52" s="21">
        <v>1082</v>
      </c>
      <c r="S52" s="21">
        <v>983</v>
      </c>
      <c r="T52" s="21">
        <v>792</v>
      </c>
      <c r="U52" s="21">
        <v>1939</v>
      </c>
      <c r="V52" s="21">
        <v>99</v>
      </c>
      <c r="W52" s="21">
        <v>116</v>
      </c>
      <c r="X52" s="21">
        <v>0</v>
      </c>
      <c r="Y52" s="21">
        <v>11409</v>
      </c>
      <c r="Z52" s="21">
        <v>1996</v>
      </c>
      <c r="AA52" s="21">
        <v>31</v>
      </c>
      <c r="AB52" s="21">
        <v>1299</v>
      </c>
      <c r="AC52" s="21">
        <v>99</v>
      </c>
      <c r="AD52" s="21">
        <v>973</v>
      </c>
      <c r="AE52" s="21">
        <v>182</v>
      </c>
      <c r="AF52" s="21">
        <v>1142</v>
      </c>
      <c r="AG52" s="21">
        <v>644</v>
      </c>
      <c r="AH52" s="21">
        <v>519</v>
      </c>
      <c r="AI52" s="21">
        <v>48</v>
      </c>
      <c r="AJ52" s="21">
        <v>135</v>
      </c>
      <c r="AK52" s="21">
        <v>99</v>
      </c>
      <c r="AL52" s="21">
        <v>313</v>
      </c>
      <c r="AM52" s="21">
        <v>222</v>
      </c>
      <c r="AN52" s="21">
        <v>295</v>
      </c>
      <c r="AO52" s="21">
        <v>947</v>
      </c>
      <c r="AP52" s="21">
        <v>1530</v>
      </c>
      <c r="AQ52" s="21">
        <v>69</v>
      </c>
      <c r="AR52" s="21">
        <v>437</v>
      </c>
      <c r="AS52" s="21">
        <v>237</v>
      </c>
      <c r="AT52" s="21">
        <v>192</v>
      </c>
      <c r="AU52" s="21">
        <v>11409</v>
      </c>
      <c r="AV52" s="23">
        <v>3</v>
      </c>
      <c r="AW52" s="23">
        <v>11</v>
      </c>
      <c r="AX52" s="23">
        <v>4</v>
      </c>
      <c r="AY52" s="23">
        <v>0</v>
      </c>
      <c r="AZ52" s="23">
        <v>8</v>
      </c>
      <c r="BA52" s="23">
        <v>7605</v>
      </c>
      <c r="BB52" s="23">
        <v>603</v>
      </c>
      <c r="BC52" s="23">
        <v>71</v>
      </c>
      <c r="BD52" s="23">
        <v>43</v>
      </c>
      <c r="BE52" s="23">
        <v>87</v>
      </c>
      <c r="BF52" s="23">
        <v>48</v>
      </c>
      <c r="BG52" s="23">
        <v>564</v>
      </c>
      <c r="BH52" s="23">
        <v>1218</v>
      </c>
      <c r="BI52" s="23">
        <v>1037</v>
      </c>
      <c r="BJ52" s="19">
        <v>112</v>
      </c>
      <c r="BK52" s="19">
        <v>11409</v>
      </c>
      <c r="BL52" s="28" t="s">
        <v>187</v>
      </c>
      <c r="BM52" s="29">
        <v>0</v>
      </c>
      <c r="BN52" s="30">
        <v>0</v>
      </c>
      <c r="BO52" s="30">
        <v>5.5805647531530188E-3</v>
      </c>
      <c r="BP52" s="30">
        <v>0</v>
      </c>
      <c r="BQ52" s="30">
        <v>0</v>
      </c>
      <c r="BR52" s="30">
        <v>0</v>
      </c>
      <c r="BS52" s="30">
        <v>0</v>
      </c>
      <c r="BT52" s="30">
        <v>1.6548463356973995</v>
      </c>
      <c r="BU52" s="30">
        <v>9.0640700264152906E-3</v>
      </c>
      <c r="BV52" s="30">
        <v>1.287664177182591E-2</v>
      </c>
      <c r="BW52" s="30">
        <v>0</v>
      </c>
      <c r="BX52" s="30">
        <v>0.9954005629161804</v>
      </c>
      <c r="BY52" s="30">
        <v>1.2742505813768278E-2</v>
      </c>
      <c r="BZ52" s="30">
        <v>1.0977082291526911E-2</v>
      </c>
      <c r="CA52" s="30">
        <v>0</v>
      </c>
      <c r="CB52" s="30">
        <v>2.8664246130326771E-2</v>
      </c>
      <c r="CC52" s="30">
        <v>0</v>
      </c>
      <c r="CD52" s="30">
        <v>2.0513585588273691E-2</v>
      </c>
      <c r="CE52" s="30">
        <v>0</v>
      </c>
      <c r="CF52" s="30">
        <v>0</v>
      </c>
      <c r="CG52" s="30">
        <v>8.0666845926324282E-2</v>
      </c>
      <c r="CH52" s="30">
        <v>0</v>
      </c>
      <c r="CI52" s="30">
        <v>0</v>
      </c>
      <c r="CJ52" s="30">
        <v>0</v>
      </c>
      <c r="CK52" s="30">
        <v>3.6695121480165321E-2</v>
      </c>
      <c r="CL52" s="30">
        <v>1.0683760683760684E-2</v>
      </c>
      <c r="CM52" s="30">
        <v>3.4118921500891353E-3</v>
      </c>
      <c r="CN52" s="30">
        <v>4.5207956600361667</v>
      </c>
      <c r="CO52" s="30">
        <v>0</v>
      </c>
      <c r="CP52" s="30">
        <v>0</v>
      </c>
      <c r="CQ52" s="30">
        <v>1.6462711957416453E-2</v>
      </c>
      <c r="CR52" s="30">
        <v>0</v>
      </c>
      <c r="CS52" s="30">
        <v>1.4235686017709194E-2</v>
      </c>
      <c r="CT52" s="30">
        <v>1.0210593490746651</v>
      </c>
      <c r="CU52" s="30">
        <v>8.4252082230032253E-3</v>
      </c>
      <c r="CV52" s="30">
        <v>1.261528973115416E-2</v>
      </c>
      <c r="CW52" s="30">
        <v>0</v>
      </c>
      <c r="CX52" s="30">
        <v>0</v>
      </c>
      <c r="CY52" s="30">
        <v>3.8353362311429301E-2</v>
      </c>
      <c r="CZ52" s="30">
        <v>1.5781831955053342E-2</v>
      </c>
      <c r="DA52" s="30">
        <v>0</v>
      </c>
      <c r="DB52" s="30">
        <v>7.0703023732648293E-3</v>
      </c>
      <c r="DC52" s="30">
        <v>6.4713749514646885E-3</v>
      </c>
      <c r="DD52" s="30">
        <v>8.5070872138479168E-3</v>
      </c>
      <c r="DE52" s="30">
        <v>1.8625937949018147E-2</v>
      </c>
      <c r="DF52" s="30">
        <v>0</v>
      </c>
      <c r="DG52" s="30">
        <v>4.4215180545320559E-2</v>
      </c>
      <c r="DH52" s="30">
        <v>87.855787476280838</v>
      </c>
      <c r="DI52" s="30">
        <v>7.8243179802827186E-3</v>
      </c>
      <c r="DJ52" s="30">
        <v>1.737921445950643E-2</v>
      </c>
      <c r="DK52" s="30">
        <v>0</v>
      </c>
      <c r="DL52" s="30">
        <v>0</v>
      </c>
      <c r="DM52" s="30">
        <v>5.17250297418921E-3</v>
      </c>
      <c r="DN52" s="30">
        <v>0</v>
      </c>
      <c r="DO52" s="30">
        <v>0</v>
      </c>
      <c r="DP52" s="30">
        <v>0</v>
      </c>
      <c r="DQ52" s="30">
        <v>0</v>
      </c>
      <c r="DR52" s="30">
        <v>0</v>
      </c>
      <c r="DS52" s="30">
        <v>9.1474570069520669E-3</v>
      </c>
      <c r="DT52" s="30">
        <v>0</v>
      </c>
      <c r="DU52" s="30">
        <v>0</v>
      </c>
      <c r="DV52" s="30">
        <v>2.582866982350409E-2</v>
      </c>
      <c r="DW52" s="30">
        <v>0</v>
      </c>
      <c r="DX52" s="30">
        <v>8.3333333333333332E-3</v>
      </c>
      <c r="DY52" s="30">
        <v>0.37239324726911621</v>
      </c>
      <c r="DZ52" s="30">
        <v>0</v>
      </c>
      <c r="EA52" s="30">
        <v>0</v>
      </c>
      <c r="EB52" s="30">
        <v>0</v>
      </c>
      <c r="EC52" s="30">
        <v>1.6528301886792454</v>
      </c>
      <c r="ED52" s="30">
        <v>0</v>
      </c>
      <c r="EE52" s="30">
        <v>0</v>
      </c>
      <c r="EF52" s="30">
        <v>0</v>
      </c>
      <c r="EG52" s="30">
        <v>6.7551136210111055E-3</v>
      </c>
      <c r="EH52" s="30">
        <v>5.7446502944133275E-3</v>
      </c>
      <c r="EI52" s="30">
        <v>0.24535809018567642</v>
      </c>
      <c r="EJ52" s="30">
        <v>9.1869545245751045E-3</v>
      </c>
      <c r="EK52" s="30">
        <v>9.7170188186264453E-3</v>
      </c>
      <c r="EL52" s="30">
        <v>2.2139077686023599E-2</v>
      </c>
      <c r="EM52" s="30">
        <v>0</v>
      </c>
      <c r="EN52"/>
      <c r="EO52"/>
    </row>
    <row r="53" spans="1:145" s="15" customFormat="1" x14ac:dyDescent="0.25">
      <c r="A53" s="15">
        <v>49</v>
      </c>
      <c r="B53" s="20" t="s">
        <v>58</v>
      </c>
      <c r="C53" s="21">
        <v>116697</v>
      </c>
      <c r="D53" s="21">
        <v>14196</v>
      </c>
      <c r="E53" s="21">
        <v>79839</v>
      </c>
      <c r="F53" s="21">
        <v>22659</v>
      </c>
      <c r="G53" s="21">
        <v>59933</v>
      </c>
      <c r="H53" s="21">
        <v>56765</v>
      </c>
      <c r="I53" s="21">
        <v>2.2000000000000002</v>
      </c>
      <c r="J53" s="21">
        <v>72198</v>
      </c>
      <c r="K53" s="21">
        <v>37798</v>
      </c>
      <c r="L53" s="22">
        <f t="shared" si="0"/>
        <v>65.636932252081891</v>
      </c>
      <c r="M53" s="22">
        <f t="shared" si="1"/>
        <v>34.363067747918109</v>
      </c>
      <c r="N53" s="21">
        <v>16636</v>
      </c>
      <c r="O53" s="21">
        <v>35611</v>
      </c>
      <c r="P53" s="21">
        <v>13396</v>
      </c>
      <c r="Q53" s="21">
        <v>10966</v>
      </c>
      <c r="R53" s="21">
        <v>16179</v>
      </c>
      <c r="S53" s="21">
        <v>8949</v>
      </c>
      <c r="T53" s="21">
        <v>5354</v>
      </c>
      <c r="U53" s="21">
        <v>7309</v>
      </c>
      <c r="V53" s="21">
        <v>1388</v>
      </c>
      <c r="W53" s="21">
        <v>904</v>
      </c>
      <c r="X53" s="21">
        <v>0</v>
      </c>
      <c r="Y53" s="21">
        <v>116697</v>
      </c>
      <c r="Z53" s="21">
        <v>146</v>
      </c>
      <c r="AA53" s="21">
        <v>96</v>
      </c>
      <c r="AB53" s="21">
        <v>10487</v>
      </c>
      <c r="AC53" s="21">
        <v>845</v>
      </c>
      <c r="AD53" s="21">
        <v>9161</v>
      </c>
      <c r="AE53" s="21">
        <v>6797</v>
      </c>
      <c r="AF53" s="21">
        <v>10712</v>
      </c>
      <c r="AG53" s="21">
        <v>5324</v>
      </c>
      <c r="AH53" s="21">
        <v>4086</v>
      </c>
      <c r="AI53" s="21">
        <v>1492</v>
      </c>
      <c r="AJ53" s="21">
        <v>2762</v>
      </c>
      <c r="AK53" s="21">
        <v>1665</v>
      </c>
      <c r="AL53" s="21">
        <v>9518</v>
      </c>
      <c r="AM53" s="21">
        <v>3885</v>
      </c>
      <c r="AN53" s="21">
        <v>3503</v>
      </c>
      <c r="AO53" s="21">
        <v>15756</v>
      </c>
      <c r="AP53" s="21">
        <v>19714</v>
      </c>
      <c r="AQ53" s="21">
        <v>1198</v>
      </c>
      <c r="AR53" s="21">
        <v>3426</v>
      </c>
      <c r="AS53" s="21">
        <v>4570</v>
      </c>
      <c r="AT53" s="21">
        <v>1553</v>
      </c>
      <c r="AU53" s="21">
        <v>116697</v>
      </c>
      <c r="AV53" s="23">
        <v>2744</v>
      </c>
      <c r="AW53" s="23">
        <v>1417</v>
      </c>
      <c r="AX53" s="23">
        <v>31</v>
      </c>
      <c r="AY53" s="23">
        <v>57</v>
      </c>
      <c r="AZ53" s="23">
        <v>279</v>
      </c>
      <c r="BA53" s="23">
        <v>60975</v>
      </c>
      <c r="BB53" s="23">
        <v>3267</v>
      </c>
      <c r="BC53" s="23">
        <v>342</v>
      </c>
      <c r="BD53" s="23">
        <v>227</v>
      </c>
      <c r="BE53" s="23">
        <v>432</v>
      </c>
      <c r="BF53" s="23">
        <v>477</v>
      </c>
      <c r="BG53" s="23">
        <v>1611</v>
      </c>
      <c r="BH53" s="23">
        <v>32779</v>
      </c>
      <c r="BI53" s="23">
        <v>11610</v>
      </c>
      <c r="BJ53" s="19">
        <v>455</v>
      </c>
      <c r="BK53" s="19">
        <v>116697</v>
      </c>
      <c r="BL53" s="28" t="s">
        <v>188</v>
      </c>
      <c r="BM53" s="29">
        <v>0</v>
      </c>
      <c r="BN53" s="30">
        <v>0.15414258188824664</v>
      </c>
      <c r="BO53" s="30">
        <v>8.184828304624428E-2</v>
      </c>
      <c r="BP53" s="30">
        <v>0.82033580499446013</v>
      </c>
      <c r="BQ53" s="30">
        <v>0.27031324534902212</v>
      </c>
      <c r="BR53" s="30">
        <v>0.30257961946766498</v>
      </c>
      <c r="BS53" s="30">
        <v>3.0522186810492768</v>
      </c>
      <c r="BT53" s="30">
        <v>5.0658561296859174E-2</v>
      </c>
      <c r="BU53" s="30">
        <v>4.563111824726783</v>
      </c>
      <c r="BV53" s="30">
        <v>0.45712078289981972</v>
      </c>
      <c r="BW53" s="30">
        <v>0</v>
      </c>
      <c r="BX53" s="30">
        <v>3.4324157341937257E-2</v>
      </c>
      <c r="BY53" s="30">
        <v>1.0990411264375139</v>
      </c>
      <c r="BZ53" s="30">
        <v>2.3527546378172679</v>
      </c>
      <c r="CA53" s="30">
        <v>0</v>
      </c>
      <c r="CB53" s="30">
        <v>4.7773743550544624E-2</v>
      </c>
      <c r="CC53" s="30">
        <v>4.100601421541826E-2</v>
      </c>
      <c r="CD53" s="30">
        <v>0.79630009510844224</v>
      </c>
      <c r="CE53" s="30">
        <v>6.2365347545073134E-2</v>
      </c>
      <c r="CF53" s="30">
        <v>1.5980237001582582</v>
      </c>
      <c r="CG53" s="30">
        <v>8.0666845926324282E-2</v>
      </c>
      <c r="CH53" s="30">
        <v>6.0560033317817679</v>
      </c>
      <c r="CI53" s="30">
        <v>3.7355248412401947E-2</v>
      </c>
      <c r="CJ53" s="30">
        <v>0.17861129716454566</v>
      </c>
      <c r="CK53" s="30">
        <v>5.0214376762331488E-2</v>
      </c>
      <c r="CL53" s="30">
        <v>5.616096866096866</v>
      </c>
      <c r="CM53" s="30">
        <v>7.9326492489572409E-2</v>
      </c>
      <c r="CN53" s="30">
        <v>5.4895375871867734E-2</v>
      </c>
      <c r="CO53" s="30">
        <v>0.20797882397428627</v>
      </c>
      <c r="CP53" s="30">
        <v>0</v>
      </c>
      <c r="CQ53" s="30">
        <v>0.65576469297042206</v>
      </c>
      <c r="CR53" s="30">
        <v>0</v>
      </c>
      <c r="CS53" s="30">
        <v>0.3653826077878693</v>
      </c>
      <c r="CT53" s="30">
        <v>0</v>
      </c>
      <c r="CU53" s="30">
        <v>5.5004573684463915</v>
      </c>
      <c r="CV53" s="30">
        <v>5.3068318802388497</v>
      </c>
      <c r="CW53" s="30">
        <v>0.17031702871485344</v>
      </c>
      <c r="CX53" s="30">
        <v>0</v>
      </c>
      <c r="CY53" s="30">
        <v>0.1150600869342879</v>
      </c>
      <c r="CZ53" s="30">
        <v>2.0926709172400733</v>
      </c>
      <c r="DA53" s="30">
        <v>7.7982843774369648E-2</v>
      </c>
      <c r="DB53" s="30">
        <v>0.63161367867832474</v>
      </c>
      <c r="DC53" s="30">
        <v>2.3598947323007895</v>
      </c>
      <c r="DD53" s="30">
        <v>3.3495643156048338</v>
      </c>
      <c r="DE53" s="30">
        <v>0.24479804161566704</v>
      </c>
      <c r="DF53" s="30">
        <v>3.6019810895992793E-2</v>
      </c>
      <c r="DG53" s="30">
        <v>9.579955784819455E-2</v>
      </c>
      <c r="DH53" s="30">
        <v>4.9935084390292622E-2</v>
      </c>
      <c r="DI53" s="30">
        <v>23.228661346130441</v>
      </c>
      <c r="DJ53" s="30">
        <v>0.42454938179651419</v>
      </c>
      <c r="DK53" s="30">
        <v>3.089598352214212E-2</v>
      </c>
      <c r="DL53" s="30">
        <v>0.56091745202679688</v>
      </c>
      <c r="DM53" s="30">
        <v>0.53276780634148868</v>
      </c>
      <c r="DN53" s="30">
        <v>6.5445026178010471E-2</v>
      </c>
      <c r="DO53" s="30">
        <v>6.0532687651331719E-2</v>
      </c>
      <c r="DP53" s="30">
        <v>0.50707796323684762</v>
      </c>
      <c r="DQ53" s="30">
        <v>0.2677376171352075</v>
      </c>
      <c r="DR53" s="30">
        <v>7.9035763683066584E-2</v>
      </c>
      <c r="DS53" s="30">
        <v>3.1218963985154984</v>
      </c>
      <c r="DT53" s="30">
        <v>0</v>
      </c>
      <c r="DU53" s="30">
        <v>0.18963337547408343</v>
      </c>
      <c r="DV53" s="30">
        <v>0.18941024537236334</v>
      </c>
      <c r="DW53" s="30">
        <v>3.9308176100628936E-2</v>
      </c>
      <c r="DX53" s="30">
        <v>7.3516666666666657</v>
      </c>
      <c r="DY53" s="30">
        <v>9.9304865938430978E-2</v>
      </c>
      <c r="DZ53" s="30">
        <v>0</v>
      </c>
      <c r="EA53" s="30">
        <v>5.2798310454065467E-2</v>
      </c>
      <c r="EB53" s="30">
        <v>0</v>
      </c>
      <c r="EC53" s="30">
        <v>0</v>
      </c>
      <c r="ED53" s="30">
        <v>3.4419458467186782E-2</v>
      </c>
      <c r="EE53" s="30">
        <v>4.0011431837667907E-2</v>
      </c>
      <c r="EF53" s="30">
        <v>0</v>
      </c>
      <c r="EG53" s="30">
        <v>6.2646923721256993</v>
      </c>
      <c r="EH53" s="30">
        <v>0.38489156972569294</v>
      </c>
      <c r="EI53" s="30">
        <v>1.9893899204244031E-2</v>
      </c>
      <c r="EJ53" s="30">
        <v>0.33991731740927883</v>
      </c>
      <c r="EK53" s="30">
        <v>2.5987626996037618</v>
      </c>
      <c r="EL53" s="30">
        <v>1.0870287143837587</v>
      </c>
      <c r="EM53" s="30">
        <v>0</v>
      </c>
      <c r="EN53"/>
      <c r="EO53"/>
    </row>
    <row r="54" spans="1:145" s="15" customFormat="1" x14ac:dyDescent="0.25">
      <c r="A54" s="15">
        <v>50</v>
      </c>
      <c r="B54" s="20" t="s">
        <v>59</v>
      </c>
      <c r="C54" s="21">
        <v>40540</v>
      </c>
      <c r="D54" s="21">
        <v>7103</v>
      </c>
      <c r="E54" s="21">
        <v>25733</v>
      </c>
      <c r="F54" s="21">
        <v>7695</v>
      </c>
      <c r="G54" s="21">
        <v>19015</v>
      </c>
      <c r="H54" s="21">
        <v>21530</v>
      </c>
      <c r="I54" s="21">
        <v>4.7</v>
      </c>
      <c r="J54" s="21">
        <v>21249</v>
      </c>
      <c r="K54" s="21">
        <v>16279</v>
      </c>
      <c r="L54" s="22">
        <f t="shared" si="0"/>
        <v>56.621722447239399</v>
      </c>
      <c r="M54" s="22">
        <f t="shared" si="1"/>
        <v>43.378277552760608</v>
      </c>
      <c r="N54" s="21">
        <v>4888</v>
      </c>
      <c r="O54" s="21">
        <v>9537</v>
      </c>
      <c r="P54" s="21">
        <v>4790</v>
      </c>
      <c r="Q54" s="21">
        <v>6032</v>
      </c>
      <c r="R54" s="21">
        <v>5776</v>
      </c>
      <c r="S54" s="21">
        <v>4745</v>
      </c>
      <c r="T54" s="21">
        <v>1176</v>
      </c>
      <c r="U54" s="21">
        <v>2800</v>
      </c>
      <c r="V54" s="21">
        <v>470</v>
      </c>
      <c r="W54" s="21">
        <v>327</v>
      </c>
      <c r="X54" s="21">
        <v>0</v>
      </c>
      <c r="Y54" s="21">
        <v>40540</v>
      </c>
      <c r="Z54" s="21">
        <v>73</v>
      </c>
      <c r="AA54" s="21">
        <v>58</v>
      </c>
      <c r="AB54" s="21">
        <v>1592</v>
      </c>
      <c r="AC54" s="21">
        <v>127</v>
      </c>
      <c r="AD54" s="21">
        <v>3047</v>
      </c>
      <c r="AE54" s="21">
        <v>640</v>
      </c>
      <c r="AF54" s="21">
        <v>5363</v>
      </c>
      <c r="AG54" s="21">
        <v>3377</v>
      </c>
      <c r="AH54" s="21">
        <v>1940</v>
      </c>
      <c r="AI54" s="21">
        <v>336</v>
      </c>
      <c r="AJ54" s="21">
        <v>1227</v>
      </c>
      <c r="AK54" s="21">
        <v>663</v>
      </c>
      <c r="AL54" s="21">
        <v>2923</v>
      </c>
      <c r="AM54" s="21">
        <v>1280</v>
      </c>
      <c r="AN54" s="21">
        <v>3955</v>
      </c>
      <c r="AO54" s="21">
        <v>4353</v>
      </c>
      <c r="AP54" s="21">
        <v>5329</v>
      </c>
      <c r="AQ54" s="21">
        <v>781</v>
      </c>
      <c r="AR54" s="21">
        <v>1912</v>
      </c>
      <c r="AS54" s="21">
        <v>949</v>
      </c>
      <c r="AT54" s="21">
        <v>605</v>
      </c>
      <c r="AU54" s="21">
        <v>40540</v>
      </c>
      <c r="AV54" s="23">
        <v>931</v>
      </c>
      <c r="AW54" s="23">
        <v>369</v>
      </c>
      <c r="AX54" s="23">
        <v>12</v>
      </c>
      <c r="AY54" s="23">
        <v>363</v>
      </c>
      <c r="AZ54" s="23">
        <v>105</v>
      </c>
      <c r="BA54" s="23">
        <v>19899</v>
      </c>
      <c r="BB54" s="23">
        <v>1576</v>
      </c>
      <c r="BC54" s="23">
        <v>116</v>
      </c>
      <c r="BD54" s="23">
        <v>92</v>
      </c>
      <c r="BE54" s="23">
        <v>232</v>
      </c>
      <c r="BF54" s="23">
        <v>146</v>
      </c>
      <c r="BG54" s="23">
        <v>973</v>
      </c>
      <c r="BH54" s="23">
        <v>9837</v>
      </c>
      <c r="BI54" s="23">
        <v>5716</v>
      </c>
      <c r="BJ54" s="19">
        <v>179</v>
      </c>
      <c r="BK54" s="19">
        <v>40540</v>
      </c>
      <c r="BL54" s="28" t="s">
        <v>189</v>
      </c>
      <c r="BM54" s="29">
        <v>0</v>
      </c>
      <c r="BN54" s="30">
        <v>5.7803468208092491E-2</v>
      </c>
      <c r="BO54" s="30">
        <v>0.12091223631831541</v>
      </c>
      <c r="BP54" s="30">
        <v>1.1655160657973238</v>
      </c>
      <c r="BQ54" s="30">
        <v>9.540467482906663E-2</v>
      </c>
      <c r="BR54" s="30">
        <v>4.1027745012564752E-2</v>
      </c>
      <c r="BS54" s="30">
        <v>0.39838195636185342</v>
      </c>
      <c r="BT54" s="30">
        <v>5.0658561296859174E-2</v>
      </c>
      <c r="BU54" s="30">
        <v>1.0294193815714507</v>
      </c>
      <c r="BV54" s="30">
        <v>5.1158897759464335</v>
      </c>
      <c r="BW54" s="30">
        <v>0</v>
      </c>
      <c r="BX54" s="30">
        <v>6.1783483215487059E-2</v>
      </c>
      <c r="BY54" s="30">
        <v>7.0083781975725526E-2</v>
      </c>
      <c r="BZ54" s="30">
        <v>8.6596982522045632E-2</v>
      </c>
      <c r="CA54" s="30">
        <v>0</v>
      </c>
      <c r="CB54" s="30">
        <v>2.8664246130326771E-2</v>
      </c>
      <c r="CC54" s="30">
        <v>4.100601421541826E-2</v>
      </c>
      <c r="CD54" s="30">
        <v>1.9804934449769691</v>
      </c>
      <c r="CE54" s="30">
        <v>1.7008731148656312E-2</v>
      </c>
      <c r="CF54" s="30">
        <v>9.0709074767437378E-2</v>
      </c>
      <c r="CG54" s="30">
        <v>0</v>
      </c>
      <c r="CH54" s="30">
        <v>0.40667336289473044</v>
      </c>
      <c r="CI54" s="30">
        <v>0</v>
      </c>
      <c r="CJ54" s="30">
        <v>0.15628488501897744</v>
      </c>
      <c r="CK54" s="30">
        <v>5.793966549499787E-2</v>
      </c>
      <c r="CL54" s="30">
        <v>0.23326210826210828</v>
      </c>
      <c r="CM54" s="30">
        <v>0.22859677405597212</v>
      </c>
      <c r="CN54" s="30">
        <v>8.3957633686385952E-2</v>
      </c>
      <c r="CO54" s="30">
        <v>0.20797882397428627</v>
      </c>
      <c r="CP54" s="30">
        <v>0</v>
      </c>
      <c r="CQ54" s="30">
        <v>2.3651429512154971</v>
      </c>
      <c r="CR54" s="30">
        <v>8.244023083264633E-2</v>
      </c>
      <c r="CS54" s="30">
        <v>4.3836422477199175</v>
      </c>
      <c r="CT54" s="30">
        <v>0</v>
      </c>
      <c r="CU54" s="30">
        <v>0.28284627605796542</v>
      </c>
      <c r="CV54" s="30">
        <v>0.24249390260996329</v>
      </c>
      <c r="CW54" s="30">
        <v>5.6772342904951145E-2</v>
      </c>
      <c r="CX54" s="30">
        <v>0</v>
      </c>
      <c r="CY54" s="30">
        <v>0.83738174379953978</v>
      </c>
      <c r="CZ54" s="30">
        <v>0.52080045451676038</v>
      </c>
      <c r="DA54" s="30">
        <v>0</v>
      </c>
      <c r="DB54" s="30">
        <v>7.0679456058070746</v>
      </c>
      <c r="DC54" s="30">
        <v>0.19845549851158378</v>
      </c>
      <c r="DD54" s="30">
        <v>3.8277841468404272</v>
      </c>
      <c r="DE54" s="30">
        <v>1.820020222446916</v>
      </c>
      <c r="DF54" s="30">
        <v>3.1517334533993697E-2</v>
      </c>
      <c r="DG54" s="30">
        <v>0.46425939572586589</v>
      </c>
      <c r="DH54" s="30">
        <v>8.9883151902526714E-2</v>
      </c>
      <c r="DI54" s="30">
        <v>0.48076087145514923</v>
      </c>
      <c r="DJ54" s="30">
        <v>35.212771239882812</v>
      </c>
      <c r="DK54" s="30">
        <v>0.4428424304840371</v>
      </c>
      <c r="DL54" s="30">
        <v>5.1686158737368002</v>
      </c>
      <c r="DM54" s="30">
        <v>6.3794203348333592E-2</v>
      </c>
      <c r="DN54" s="30">
        <v>0.15706806282722513</v>
      </c>
      <c r="DO54" s="30">
        <v>0</v>
      </c>
      <c r="DP54" s="30">
        <v>0.42256496936403976</v>
      </c>
      <c r="DQ54" s="30">
        <v>0.36144578313253012</v>
      </c>
      <c r="DR54" s="30">
        <v>0</v>
      </c>
      <c r="DS54" s="30">
        <v>2.4162354294077675</v>
      </c>
      <c r="DT54" s="30">
        <v>0</v>
      </c>
      <c r="DU54" s="30">
        <v>0</v>
      </c>
      <c r="DV54" s="30">
        <v>4.3047783039173483E-2</v>
      </c>
      <c r="DW54" s="30">
        <v>6.5513626834381555E-2</v>
      </c>
      <c r="DX54" s="30">
        <v>1.0583333333333333</v>
      </c>
      <c r="DY54" s="30">
        <v>9.9304865938430978E-2</v>
      </c>
      <c r="DZ54" s="30">
        <v>8.5331512927724215E-2</v>
      </c>
      <c r="EA54" s="30">
        <v>0</v>
      </c>
      <c r="EB54" s="30">
        <v>0</v>
      </c>
      <c r="EC54" s="30">
        <v>0</v>
      </c>
      <c r="ED54" s="30">
        <v>0</v>
      </c>
      <c r="EE54" s="30">
        <v>4.5727350671620468E-2</v>
      </c>
      <c r="EF54" s="30">
        <v>0</v>
      </c>
      <c r="EG54" s="30">
        <v>0.47015590802237295</v>
      </c>
      <c r="EH54" s="30">
        <v>1.5682895303748383</v>
      </c>
      <c r="EI54" s="30">
        <v>1.9893899204244031E-2</v>
      </c>
      <c r="EJ54" s="30">
        <v>1.4607257694074414</v>
      </c>
      <c r="EK54" s="30">
        <v>2.5231858865700003</v>
      </c>
      <c r="EL54" s="30">
        <v>8.8556310744094396E-2</v>
      </c>
      <c r="EM54" s="30">
        <v>0</v>
      </c>
      <c r="EN54"/>
      <c r="EO54"/>
    </row>
    <row r="55" spans="1:145" s="15" customFormat="1" x14ac:dyDescent="0.25">
      <c r="A55" s="15">
        <v>51</v>
      </c>
      <c r="B55" s="20" t="s">
        <v>97</v>
      </c>
      <c r="C55" s="21">
        <v>9746</v>
      </c>
      <c r="D55" s="21">
        <v>1674</v>
      </c>
      <c r="E55" s="21">
        <v>5885</v>
      </c>
      <c r="F55" s="21">
        <v>2203</v>
      </c>
      <c r="G55" s="21">
        <v>4733</v>
      </c>
      <c r="H55" s="21">
        <v>5010</v>
      </c>
      <c r="I55" s="21">
        <v>3.6</v>
      </c>
      <c r="J55" s="21">
        <v>5058</v>
      </c>
      <c r="K55" s="21">
        <v>3940</v>
      </c>
      <c r="L55" s="22">
        <f t="shared" si="0"/>
        <v>56.212491664814401</v>
      </c>
      <c r="M55" s="22">
        <f t="shared" si="1"/>
        <v>43.787508335185599</v>
      </c>
      <c r="N55" s="21">
        <v>1261</v>
      </c>
      <c r="O55" s="21">
        <v>1662</v>
      </c>
      <c r="P55" s="21">
        <v>1469</v>
      </c>
      <c r="Q55" s="21">
        <v>1288</v>
      </c>
      <c r="R55" s="21">
        <v>1063</v>
      </c>
      <c r="S55" s="21">
        <v>895</v>
      </c>
      <c r="T55" s="21">
        <v>773</v>
      </c>
      <c r="U55" s="21">
        <v>1147</v>
      </c>
      <c r="V55" s="21">
        <v>92</v>
      </c>
      <c r="W55" s="21">
        <v>88</v>
      </c>
      <c r="X55" s="21">
        <v>0</v>
      </c>
      <c r="Y55" s="21">
        <v>9746</v>
      </c>
      <c r="Z55" s="21">
        <v>816</v>
      </c>
      <c r="AA55" s="21">
        <v>118</v>
      </c>
      <c r="AB55" s="21">
        <v>406</v>
      </c>
      <c r="AC55" s="21">
        <v>103</v>
      </c>
      <c r="AD55" s="21">
        <v>1200</v>
      </c>
      <c r="AE55" s="21">
        <v>95</v>
      </c>
      <c r="AF55" s="21">
        <v>886</v>
      </c>
      <c r="AG55" s="21">
        <v>766</v>
      </c>
      <c r="AH55" s="21">
        <v>506</v>
      </c>
      <c r="AI55" s="21">
        <v>43</v>
      </c>
      <c r="AJ55" s="21">
        <v>124</v>
      </c>
      <c r="AK55" s="21">
        <v>116</v>
      </c>
      <c r="AL55" s="21">
        <v>439</v>
      </c>
      <c r="AM55" s="21">
        <v>212</v>
      </c>
      <c r="AN55" s="21">
        <v>472</v>
      </c>
      <c r="AO55" s="21">
        <v>1178</v>
      </c>
      <c r="AP55" s="21">
        <v>1163</v>
      </c>
      <c r="AQ55" s="21">
        <v>178</v>
      </c>
      <c r="AR55" s="21">
        <v>478</v>
      </c>
      <c r="AS55" s="21">
        <v>285</v>
      </c>
      <c r="AT55" s="21">
        <v>158</v>
      </c>
      <c r="AU55" s="21">
        <v>9746</v>
      </c>
      <c r="AV55" s="23">
        <v>63</v>
      </c>
      <c r="AW55" s="23">
        <v>32</v>
      </c>
      <c r="AX55" s="23">
        <v>0</v>
      </c>
      <c r="AY55" s="23">
        <v>5</v>
      </c>
      <c r="AZ55" s="23">
        <v>9</v>
      </c>
      <c r="BA55" s="23">
        <v>5943</v>
      </c>
      <c r="BB55" s="23">
        <v>556</v>
      </c>
      <c r="BC55" s="23">
        <v>103</v>
      </c>
      <c r="BD55" s="23">
        <v>14</v>
      </c>
      <c r="BE55" s="23">
        <v>19</v>
      </c>
      <c r="BF55" s="23">
        <v>34</v>
      </c>
      <c r="BG55" s="23">
        <v>293</v>
      </c>
      <c r="BH55" s="23">
        <v>1530</v>
      </c>
      <c r="BI55" s="23">
        <v>1085</v>
      </c>
      <c r="BJ55" s="19">
        <v>67</v>
      </c>
      <c r="BK55" s="19">
        <v>9746</v>
      </c>
      <c r="BL55" s="28" t="s">
        <v>190</v>
      </c>
      <c r="BM55" s="29">
        <v>5.8252427184466021E-2</v>
      </c>
      <c r="BN55" s="30">
        <v>0.2119460500963391</v>
      </c>
      <c r="BO55" s="30">
        <v>3.6552699133152275</v>
      </c>
      <c r="BP55" s="30">
        <v>7.2445239921588675E-2</v>
      </c>
      <c r="BQ55" s="30">
        <v>2.3851168707266657E-2</v>
      </c>
      <c r="BR55" s="30">
        <v>2.0513872506282376E-2</v>
      </c>
      <c r="BS55" s="30">
        <v>5.5160578573179707E-2</v>
      </c>
      <c r="BT55" s="30">
        <v>0</v>
      </c>
      <c r="BU55" s="30">
        <v>7.3807427357953065E-2</v>
      </c>
      <c r="BV55" s="30">
        <v>1.4202935874323976</v>
      </c>
      <c r="BW55" s="30">
        <v>0</v>
      </c>
      <c r="BX55" s="30">
        <v>2.7459325873549805E-2</v>
      </c>
      <c r="BY55" s="30">
        <v>2.5485011627536556E-2</v>
      </c>
      <c r="BZ55" s="30">
        <v>1.4636109722035884E-2</v>
      </c>
      <c r="CA55" s="30">
        <v>0.24847526541676079</v>
      </c>
      <c r="CB55" s="30">
        <v>3.8218994840435692E-2</v>
      </c>
      <c r="CC55" s="30">
        <v>5.4674685620557675E-2</v>
      </c>
      <c r="CD55" s="30">
        <v>0.1473248419521474</v>
      </c>
      <c r="CE55" s="30">
        <v>0</v>
      </c>
      <c r="CF55" s="30">
        <v>2.5089744084610337E-2</v>
      </c>
      <c r="CG55" s="30">
        <v>0.13444474321054048</v>
      </c>
      <c r="CH55" s="30">
        <v>5.6346309316739757E-2</v>
      </c>
      <c r="CI55" s="30">
        <v>0</v>
      </c>
      <c r="CJ55" s="30">
        <v>1.6744809109176158</v>
      </c>
      <c r="CK55" s="30">
        <v>4.8283054579164895E-2</v>
      </c>
      <c r="CL55" s="30">
        <v>2.8490028490028487E-2</v>
      </c>
      <c r="CM55" s="30">
        <v>0.37701408258484947</v>
      </c>
      <c r="CN55" s="30">
        <v>1.2916559028674762E-2</v>
      </c>
      <c r="CO55" s="30">
        <v>3.8759689922480618</v>
      </c>
      <c r="CP55" s="30">
        <v>0</v>
      </c>
      <c r="CQ55" s="30">
        <v>1.234703396806234</v>
      </c>
      <c r="CR55" s="30">
        <v>0</v>
      </c>
      <c r="CS55" s="30">
        <v>0.49065664474371024</v>
      </c>
      <c r="CT55" s="30">
        <v>0</v>
      </c>
      <c r="CU55" s="30">
        <v>5.2958451687448845E-2</v>
      </c>
      <c r="CV55" s="30">
        <v>3.6444170334445351E-2</v>
      </c>
      <c r="CW55" s="30">
        <v>2.3904144381032062E-2</v>
      </c>
      <c r="CX55" s="30">
        <v>0</v>
      </c>
      <c r="CY55" s="30">
        <v>1.2145231398619278</v>
      </c>
      <c r="CZ55" s="30">
        <v>3.7876396692128021E-2</v>
      </c>
      <c r="DA55" s="30">
        <v>0</v>
      </c>
      <c r="DB55" s="30">
        <v>0.66225165562913912</v>
      </c>
      <c r="DC55" s="30">
        <v>2.1571249838215626E-2</v>
      </c>
      <c r="DD55" s="30">
        <v>0.32772540742871265</v>
      </c>
      <c r="DE55" s="30">
        <v>4.9332127082113777</v>
      </c>
      <c r="DF55" s="30">
        <v>0</v>
      </c>
      <c r="DG55" s="30">
        <v>6.6322770817980839E-2</v>
      </c>
      <c r="DH55" s="30">
        <v>0</v>
      </c>
      <c r="DI55" s="30">
        <v>4.7815276546172167E-2</v>
      </c>
      <c r="DJ55" s="30">
        <v>0.38979095287750137</v>
      </c>
      <c r="DK55" s="30">
        <v>62.070030895983521</v>
      </c>
      <c r="DL55" s="30">
        <v>0.16577722266379016</v>
      </c>
      <c r="DM55" s="30">
        <v>0</v>
      </c>
      <c r="DN55" s="30">
        <v>0.17015706806282721</v>
      </c>
      <c r="DO55" s="30">
        <v>4.5399515738498791E-2</v>
      </c>
      <c r="DP55" s="30">
        <v>0</v>
      </c>
      <c r="DQ55" s="30">
        <v>0</v>
      </c>
      <c r="DR55" s="30">
        <v>0.11855364552459988</v>
      </c>
      <c r="DS55" s="30">
        <v>0.30186608122941821</v>
      </c>
      <c r="DT55" s="30">
        <v>1.0653080129689672</v>
      </c>
      <c r="DU55" s="30">
        <v>0</v>
      </c>
      <c r="DV55" s="30">
        <v>0</v>
      </c>
      <c r="DW55" s="30">
        <v>3.9308176100628936E-2</v>
      </c>
      <c r="DX55" s="30">
        <v>7.4999999999999997E-2</v>
      </c>
      <c r="DY55" s="30">
        <v>0</v>
      </c>
      <c r="DZ55" s="30">
        <v>0.13653042068435872</v>
      </c>
      <c r="EA55" s="30">
        <v>3.1678986272439286E-2</v>
      </c>
      <c r="EB55" s="30">
        <v>0</v>
      </c>
      <c r="EC55" s="30">
        <v>2.2641509433962263E-2</v>
      </c>
      <c r="ED55" s="30">
        <v>2.8682882055988988E-2</v>
      </c>
      <c r="EE55" s="30">
        <v>1.7147756501857674E-2</v>
      </c>
      <c r="EF55" s="30">
        <v>0</v>
      </c>
      <c r="EG55" s="30">
        <v>3.5126590829257745E-2</v>
      </c>
      <c r="EH55" s="30">
        <v>0.13499928191871319</v>
      </c>
      <c r="EI55" s="30">
        <v>1.9893899204244031E-2</v>
      </c>
      <c r="EJ55" s="30">
        <v>1.2873220027560863</v>
      </c>
      <c r="EK55" s="30">
        <v>0.16302998240139924</v>
      </c>
      <c r="EL55" s="30">
        <v>1.9925169917421239E-2</v>
      </c>
      <c r="EM55" s="30">
        <v>0.11705033164260631</v>
      </c>
      <c r="EN55"/>
      <c r="EO55"/>
    </row>
    <row r="56" spans="1:145" s="15" customFormat="1" x14ac:dyDescent="0.25">
      <c r="A56" s="15">
        <v>52</v>
      </c>
      <c r="B56" s="20" t="s">
        <v>60</v>
      </c>
      <c r="C56" s="21">
        <v>44261</v>
      </c>
      <c r="D56" s="21">
        <v>6250</v>
      </c>
      <c r="E56" s="21">
        <v>29913</v>
      </c>
      <c r="F56" s="21">
        <v>8121</v>
      </c>
      <c r="G56" s="21">
        <v>21660</v>
      </c>
      <c r="H56" s="21">
        <v>22605</v>
      </c>
      <c r="I56" s="21">
        <v>5.4</v>
      </c>
      <c r="J56" s="21">
        <v>22594</v>
      </c>
      <c r="K56" s="21">
        <v>18758</v>
      </c>
      <c r="L56" s="22">
        <f t="shared" si="0"/>
        <v>54.638227897078743</v>
      </c>
      <c r="M56" s="22">
        <f t="shared" si="1"/>
        <v>45.361772102921257</v>
      </c>
      <c r="N56" s="21">
        <v>5268</v>
      </c>
      <c r="O56" s="21">
        <v>10998</v>
      </c>
      <c r="P56" s="21">
        <v>5877</v>
      </c>
      <c r="Q56" s="21">
        <v>7051</v>
      </c>
      <c r="R56" s="21">
        <v>4629</v>
      </c>
      <c r="S56" s="21">
        <v>3865</v>
      </c>
      <c r="T56" s="21">
        <v>2167</v>
      </c>
      <c r="U56" s="21">
        <v>3609</v>
      </c>
      <c r="V56" s="21">
        <v>473</v>
      </c>
      <c r="W56" s="21">
        <v>329</v>
      </c>
      <c r="X56" s="21">
        <v>0</v>
      </c>
      <c r="Y56" s="21">
        <v>44261</v>
      </c>
      <c r="Z56" s="21">
        <v>85</v>
      </c>
      <c r="AA56" s="21">
        <v>14</v>
      </c>
      <c r="AB56" s="21">
        <v>2960</v>
      </c>
      <c r="AC56" s="21">
        <v>163</v>
      </c>
      <c r="AD56" s="21">
        <v>3331</v>
      </c>
      <c r="AE56" s="21">
        <v>1051</v>
      </c>
      <c r="AF56" s="21">
        <v>4708</v>
      </c>
      <c r="AG56" s="21">
        <v>3870</v>
      </c>
      <c r="AH56" s="21">
        <v>1333</v>
      </c>
      <c r="AI56" s="21">
        <v>626</v>
      </c>
      <c r="AJ56" s="21">
        <v>657</v>
      </c>
      <c r="AK56" s="21">
        <v>609</v>
      </c>
      <c r="AL56" s="21">
        <v>3295</v>
      </c>
      <c r="AM56" s="21">
        <v>1104</v>
      </c>
      <c r="AN56" s="21">
        <v>2407</v>
      </c>
      <c r="AO56" s="21">
        <v>5157</v>
      </c>
      <c r="AP56" s="21">
        <v>7374</v>
      </c>
      <c r="AQ56" s="21">
        <v>1090</v>
      </c>
      <c r="AR56" s="21">
        <v>2213</v>
      </c>
      <c r="AS56" s="21">
        <v>1621</v>
      </c>
      <c r="AT56" s="21">
        <v>595</v>
      </c>
      <c r="AU56" s="21">
        <v>44261</v>
      </c>
      <c r="AV56" s="23">
        <v>1238</v>
      </c>
      <c r="AW56" s="23">
        <v>483</v>
      </c>
      <c r="AX56" s="23">
        <v>21</v>
      </c>
      <c r="AY56" s="23">
        <v>574</v>
      </c>
      <c r="AZ56" s="23">
        <v>189</v>
      </c>
      <c r="BA56" s="23">
        <v>21876</v>
      </c>
      <c r="BB56" s="23">
        <v>1481</v>
      </c>
      <c r="BC56" s="23">
        <v>179</v>
      </c>
      <c r="BD56" s="23">
        <v>143</v>
      </c>
      <c r="BE56" s="23">
        <v>907</v>
      </c>
      <c r="BF56" s="23">
        <v>234</v>
      </c>
      <c r="BG56" s="23">
        <v>1540</v>
      </c>
      <c r="BH56" s="23">
        <v>9898</v>
      </c>
      <c r="BI56" s="23">
        <v>5329</v>
      </c>
      <c r="BJ56" s="19">
        <v>173</v>
      </c>
      <c r="BK56" s="19">
        <v>44261</v>
      </c>
      <c r="BL56" s="28" t="s">
        <v>191</v>
      </c>
      <c r="BM56" s="29">
        <v>5.8252427184466021E-2</v>
      </c>
      <c r="BN56" s="30">
        <v>5.7803468208092491E-2</v>
      </c>
      <c r="BO56" s="30">
        <v>9.8589977305703347E-2</v>
      </c>
      <c r="BP56" s="30">
        <v>3.3750958834057787</v>
      </c>
      <c r="BQ56" s="30">
        <v>0.19080934965813326</v>
      </c>
      <c r="BR56" s="30">
        <v>4.1027745012564752E-2</v>
      </c>
      <c r="BS56" s="30">
        <v>0.65273351311595984</v>
      </c>
      <c r="BT56" s="30">
        <v>5.0658561296859174E-2</v>
      </c>
      <c r="BU56" s="30">
        <v>2.0769669031957321</v>
      </c>
      <c r="BV56" s="30">
        <v>3.1457635848570691</v>
      </c>
      <c r="BW56" s="30">
        <v>0</v>
      </c>
      <c r="BX56" s="30">
        <v>8.9242809089036854E-2</v>
      </c>
      <c r="BY56" s="30">
        <v>6.6898155522283453E-2</v>
      </c>
      <c r="BZ56" s="30">
        <v>0.14758077303052847</v>
      </c>
      <c r="CA56" s="30">
        <v>9.0354641969731198E-2</v>
      </c>
      <c r="CB56" s="30">
        <v>5.7328492260653542E-2</v>
      </c>
      <c r="CC56" s="30">
        <v>0</v>
      </c>
      <c r="CD56" s="30">
        <v>7.3233500550137069</v>
      </c>
      <c r="CE56" s="30">
        <v>7.937407869372945E-2</v>
      </c>
      <c r="CF56" s="30">
        <v>0.17948816922067395</v>
      </c>
      <c r="CG56" s="30">
        <v>0</v>
      </c>
      <c r="CH56" s="30">
        <v>0.92358950488742975</v>
      </c>
      <c r="CI56" s="30">
        <v>0</v>
      </c>
      <c r="CJ56" s="30">
        <v>0.11163206072784104</v>
      </c>
      <c r="CK56" s="30">
        <v>5.6008343311831278E-2</v>
      </c>
      <c r="CL56" s="30">
        <v>0.30715811965811968</v>
      </c>
      <c r="CM56" s="30">
        <v>0.20130163685525901</v>
      </c>
      <c r="CN56" s="30">
        <v>0.12270731077241023</v>
      </c>
      <c r="CO56" s="30">
        <v>0.18907165815844207</v>
      </c>
      <c r="CP56" s="30">
        <v>0</v>
      </c>
      <c r="CQ56" s="30">
        <v>1.8849805191241835</v>
      </c>
      <c r="CR56" s="30">
        <v>5.1525144270403951E-2</v>
      </c>
      <c r="CS56" s="30">
        <v>5.9875295390484871</v>
      </c>
      <c r="CT56" s="30">
        <v>6.381620931716657E-2</v>
      </c>
      <c r="CU56" s="30">
        <v>0.40681719705358432</v>
      </c>
      <c r="CV56" s="30">
        <v>0.4513470326035155</v>
      </c>
      <c r="CW56" s="30">
        <v>5.0796306809693124E-2</v>
      </c>
      <c r="CX56" s="30">
        <v>0</v>
      </c>
      <c r="CY56" s="30">
        <v>0.72871388391715675</v>
      </c>
      <c r="CZ56" s="30">
        <v>1.2183574269301181</v>
      </c>
      <c r="DA56" s="30">
        <v>0.10397712503249285</v>
      </c>
      <c r="DB56" s="30">
        <v>4.1361268883599251</v>
      </c>
      <c r="DC56" s="30">
        <v>0.41201087190991847</v>
      </c>
      <c r="DD56" s="30">
        <v>6.0734526216007101</v>
      </c>
      <c r="DE56" s="30">
        <v>1.4288755255175349</v>
      </c>
      <c r="DF56" s="30">
        <v>1.8009905447996397E-2</v>
      </c>
      <c r="DG56" s="30">
        <v>0.85482682387619746</v>
      </c>
      <c r="DH56" s="30">
        <v>5.9922101268351138E-2</v>
      </c>
      <c r="DI56" s="30">
        <v>0.8580668718376715</v>
      </c>
      <c r="DJ56" s="30">
        <v>9.4766373702765776</v>
      </c>
      <c r="DK56" s="30">
        <v>0.3810504634397528</v>
      </c>
      <c r="DL56" s="30">
        <v>40.099920517769952</v>
      </c>
      <c r="DM56" s="30">
        <v>0.10517422714184728</v>
      </c>
      <c r="DN56" s="30">
        <v>0.1963350785340314</v>
      </c>
      <c r="DO56" s="30">
        <v>4.5399515738498791E-2</v>
      </c>
      <c r="DP56" s="30">
        <v>0.16902598774561589</v>
      </c>
      <c r="DQ56" s="30">
        <v>1.2315930388219545</v>
      </c>
      <c r="DR56" s="30">
        <v>0.15807152736613317</v>
      </c>
      <c r="DS56" s="30">
        <v>3.7373895771261303</v>
      </c>
      <c r="DT56" s="30">
        <v>0</v>
      </c>
      <c r="DU56" s="30">
        <v>0.18963337547408343</v>
      </c>
      <c r="DV56" s="30">
        <v>6.8876452862677573E-2</v>
      </c>
      <c r="DW56" s="30">
        <v>0</v>
      </c>
      <c r="DX56" s="30">
        <v>2.0166666666666666</v>
      </c>
      <c r="DY56" s="30">
        <v>0.19860973187686196</v>
      </c>
      <c r="DZ56" s="30">
        <v>0.162129874562676</v>
      </c>
      <c r="EA56" s="30">
        <v>7.3917634635691662E-2</v>
      </c>
      <c r="EB56" s="30">
        <v>0</v>
      </c>
      <c r="EC56" s="30">
        <v>3.7735849056603772E-2</v>
      </c>
      <c r="ED56" s="30">
        <v>2.2946305644791189E-2</v>
      </c>
      <c r="EE56" s="30">
        <v>4.0011431837667907E-2</v>
      </c>
      <c r="EF56" s="30">
        <v>0</v>
      </c>
      <c r="EG56" s="30">
        <v>1.0862222702585858</v>
      </c>
      <c r="EH56" s="30">
        <v>3.2155680022978603</v>
      </c>
      <c r="EI56" s="30">
        <v>7.9575596816976124E-2</v>
      </c>
      <c r="EJ56" s="30">
        <v>1.0519062930638492</v>
      </c>
      <c r="EK56" s="30">
        <v>6.2847518381360601</v>
      </c>
      <c r="EL56" s="30">
        <v>0.23467422347185019</v>
      </c>
      <c r="EM56" s="30">
        <v>0</v>
      </c>
      <c r="EN56"/>
      <c r="EO56"/>
    </row>
    <row r="57" spans="1:145" s="15" customFormat="1" x14ac:dyDescent="0.25">
      <c r="A57" s="15">
        <v>53</v>
      </c>
      <c r="B57" s="20" t="s">
        <v>98</v>
      </c>
      <c r="C57" s="21">
        <v>58473</v>
      </c>
      <c r="D57" s="21">
        <v>10908</v>
      </c>
      <c r="E57" s="21">
        <v>33725</v>
      </c>
      <c r="F57" s="21">
        <v>13849</v>
      </c>
      <c r="G57" s="21">
        <v>27516</v>
      </c>
      <c r="H57" s="21">
        <v>30957</v>
      </c>
      <c r="I57" s="21">
        <v>3.5</v>
      </c>
      <c r="J57" s="21">
        <v>28564</v>
      </c>
      <c r="K57" s="21">
        <v>25026</v>
      </c>
      <c r="L57" s="22">
        <f t="shared" si="0"/>
        <v>53.300988990483297</v>
      </c>
      <c r="M57" s="22">
        <f t="shared" si="1"/>
        <v>46.699011009516703</v>
      </c>
      <c r="N57" s="21">
        <v>7399</v>
      </c>
      <c r="O57" s="21">
        <v>10328</v>
      </c>
      <c r="P57" s="21">
        <v>9800</v>
      </c>
      <c r="Q57" s="21">
        <v>9150</v>
      </c>
      <c r="R57" s="21">
        <v>5926</v>
      </c>
      <c r="S57" s="21">
        <v>6478</v>
      </c>
      <c r="T57" s="21">
        <v>2090</v>
      </c>
      <c r="U57" s="21">
        <v>6257</v>
      </c>
      <c r="V57" s="21">
        <v>575</v>
      </c>
      <c r="W57" s="21">
        <v>474</v>
      </c>
      <c r="X57" s="21">
        <v>0</v>
      </c>
      <c r="Y57" s="21">
        <v>58473</v>
      </c>
      <c r="Z57" s="21">
        <v>1444</v>
      </c>
      <c r="AA57" s="21">
        <v>143</v>
      </c>
      <c r="AB57" s="21">
        <v>3869</v>
      </c>
      <c r="AC57" s="21">
        <v>346</v>
      </c>
      <c r="AD57" s="21">
        <v>6897</v>
      </c>
      <c r="AE57" s="21">
        <v>875</v>
      </c>
      <c r="AF57" s="21">
        <v>7226</v>
      </c>
      <c r="AG57" s="21">
        <v>5989</v>
      </c>
      <c r="AH57" s="21">
        <v>1017</v>
      </c>
      <c r="AI57" s="21">
        <v>311</v>
      </c>
      <c r="AJ57" s="21">
        <v>820</v>
      </c>
      <c r="AK57" s="21">
        <v>1068</v>
      </c>
      <c r="AL57" s="21">
        <v>3535</v>
      </c>
      <c r="AM57" s="21">
        <v>1597</v>
      </c>
      <c r="AN57" s="21">
        <v>3466</v>
      </c>
      <c r="AO57" s="21">
        <v>4960</v>
      </c>
      <c r="AP57" s="21">
        <v>8801</v>
      </c>
      <c r="AQ57" s="21">
        <v>1431</v>
      </c>
      <c r="AR57" s="21">
        <v>2382</v>
      </c>
      <c r="AS57" s="21">
        <v>1488</v>
      </c>
      <c r="AT57" s="21">
        <v>803</v>
      </c>
      <c r="AU57" s="21">
        <v>58473</v>
      </c>
      <c r="AV57" s="23">
        <v>111</v>
      </c>
      <c r="AW57" s="23">
        <v>353</v>
      </c>
      <c r="AX57" s="23">
        <v>22</v>
      </c>
      <c r="AY57" s="23">
        <v>4</v>
      </c>
      <c r="AZ57" s="23">
        <v>56</v>
      </c>
      <c r="BA57" s="23">
        <v>33300</v>
      </c>
      <c r="BB57" s="23">
        <v>2562</v>
      </c>
      <c r="BC57" s="23">
        <v>308</v>
      </c>
      <c r="BD57" s="23">
        <v>93</v>
      </c>
      <c r="BE57" s="23">
        <v>217</v>
      </c>
      <c r="BF57" s="23">
        <v>279</v>
      </c>
      <c r="BG57" s="23">
        <v>1752</v>
      </c>
      <c r="BH57" s="23">
        <v>10391</v>
      </c>
      <c r="BI57" s="23">
        <v>8667</v>
      </c>
      <c r="BJ57" s="19">
        <v>351</v>
      </c>
      <c r="BK57" s="19">
        <v>58473</v>
      </c>
      <c r="BL57" s="28" t="s">
        <v>192</v>
      </c>
      <c r="BM57" s="29">
        <v>0.23300970873786409</v>
      </c>
      <c r="BN57" s="30">
        <v>9.6339113680154145E-2</v>
      </c>
      <c r="BO57" s="30">
        <v>2.2322259012612075E-2</v>
      </c>
      <c r="BP57" s="30">
        <v>0.25568908207619534</v>
      </c>
      <c r="BQ57" s="30">
        <v>0.50882493242168869</v>
      </c>
      <c r="BR57" s="30">
        <v>0.24103800194881791</v>
      </c>
      <c r="BS57" s="30">
        <v>1.6670752635449866</v>
      </c>
      <c r="BT57" s="30">
        <v>0.10131712259371835</v>
      </c>
      <c r="BU57" s="30">
        <v>0.75879214792562288</v>
      </c>
      <c r="BV57" s="30">
        <v>0.1364924027813546</v>
      </c>
      <c r="BW57" s="30">
        <v>0</v>
      </c>
      <c r="BX57" s="30">
        <v>5.491865174709961E-2</v>
      </c>
      <c r="BY57" s="30">
        <v>1.0767417412634195</v>
      </c>
      <c r="BZ57" s="30">
        <v>2.3649513959189647</v>
      </c>
      <c r="CA57" s="30">
        <v>0</v>
      </c>
      <c r="CB57" s="30">
        <v>0</v>
      </c>
      <c r="CC57" s="30">
        <v>6.8343357025697105E-2</v>
      </c>
      <c r="CD57" s="30">
        <v>0.29091994107006325</v>
      </c>
      <c r="CE57" s="30">
        <v>5.1026193445968933E-2</v>
      </c>
      <c r="CF57" s="30">
        <v>15.061566372023005</v>
      </c>
      <c r="CG57" s="30">
        <v>0</v>
      </c>
      <c r="CH57" s="30">
        <v>0.94318822117151324</v>
      </c>
      <c r="CI57" s="30">
        <v>0</v>
      </c>
      <c r="CJ57" s="30">
        <v>6.6979236436704614E-2</v>
      </c>
      <c r="CK57" s="30">
        <v>3.0901154930665531E-2</v>
      </c>
      <c r="CL57" s="30">
        <v>3.1232193732193729</v>
      </c>
      <c r="CM57" s="30">
        <v>4.8619463138770184E-2</v>
      </c>
      <c r="CN57" s="30">
        <v>3.5520537328855593E-2</v>
      </c>
      <c r="CO57" s="30">
        <v>0.11344299489506524</v>
      </c>
      <c r="CP57" s="30">
        <v>0.36182722749886931</v>
      </c>
      <c r="CQ57" s="30">
        <v>0.18383361685781704</v>
      </c>
      <c r="CR57" s="30">
        <v>3.0915086562242372E-2</v>
      </c>
      <c r="CS57" s="30">
        <v>0.1784205980886219</v>
      </c>
      <c r="CT57" s="30">
        <v>0</v>
      </c>
      <c r="CU57" s="30">
        <v>2.8729960040440998</v>
      </c>
      <c r="CV57" s="30">
        <v>1.0722996271481036</v>
      </c>
      <c r="CW57" s="30">
        <v>8.6652523381241214E-2</v>
      </c>
      <c r="CX57" s="30">
        <v>0</v>
      </c>
      <c r="CY57" s="30">
        <v>6.3922270519048835E-2</v>
      </c>
      <c r="CZ57" s="30">
        <v>0.55867685120888833</v>
      </c>
      <c r="DA57" s="30">
        <v>7.7982843774369648E-2</v>
      </c>
      <c r="DB57" s="30">
        <v>0.16497372204284602</v>
      </c>
      <c r="DC57" s="30">
        <v>0.61693774537296697</v>
      </c>
      <c r="DD57" s="30">
        <v>0.68178227528124025</v>
      </c>
      <c r="DE57" s="30">
        <v>4.7895269011760951E-2</v>
      </c>
      <c r="DF57" s="30">
        <v>0</v>
      </c>
      <c r="DG57" s="30">
        <v>3.6845983787767135E-2</v>
      </c>
      <c r="DH57" s="30">
        <v>4.9935084390292622E-2</v>
      </c>
      <c r="DI57" s="30">
        <v>1.6770121537739293</v>
      </c>
      <c r="DJ57" s="30">
        <v>0.15641293013555788</v>
      </c>
      <c r="DK57" s="30">
        <v>7.209062821833162E-2</v>
      </c>
      <c r="DL57" s="30">
        <v>0.17258998523901442</v>
      </c>
      <c r="DM57" s="30">
        <v>71.165020086553227</v>
      </c>
      <c r="DN57" s="30">
        <v>0</v>
      </c>
      <c r="DO57" s="30">
        <v>7.5665859564164648E-2</v>
      </c>
      <c r="DP57" s="30">
        <v>0.1267694908092119</v>
      </c>
      <c r="DQ57" s="30">
        <v>0.20080321285140559</v>
      </c>
      <c r="DR57" s="30">
        <v>0</v>
      </c>
      <c r="DS57" s="30">
        <v>0.88338299095708539</v>
      </c>
      <c r="DT57" s="30">
        <v>0</v>
      </c>
      <c r="DU57" s="30">
        <v>0.63211125158027814</v>
      </c>
      <c r="DV57" s="30">
        <v>0.35299182092122255</v>
      </c>
      <c r="DW57" s="30">
        <v>0</v>
      </c>
      <c r="DX57" s="30">
        <v>0.87833333333333341</v>
      </c>
      <c r="DY57" s="30">
        <v>0.14895729890764647</v>
      </c>
      <c r="DZ57" s="30">
        <v>6.8265210342179361E-2</v>
      </c>
      <c r="EA57" s="30">
        <v>3.1678986272439286E-2</v>
      </c>
      <c r="EB57" s="30">
        <v>0</v>
      </c>
      <c r="EC57" s="30">
        <v>3.0188679245283019E-2</v>
      </c>
      <c r="ED57" s="30">
        <v>2.2946305644791189E-2</v>
      </c>
      <c r="EE57" s="30">
        <v>0.15432980851671907</v>
      </c>
      <c r="EF57" s="30">
        <v>0</v>
      </c>
      <c r="EG57" s="30">
        <v>0.77008295279526595</v>
      </c>
      <c r="EH57" s="30">
        <v>0.12925463162429987</v>
      </c>
      <c r="EI57" s="30">
        <v>5.305039787798408E-2</v>
      </c>
      <c r="EJ57" s="30">
        <v>0.12632062471290767</v>
      </c>
      <c r="EK57" s="30">
        <v>0.76116647412573823</v>
      </c>
      <c r="EL57" s="30">
        <v>0.34979742743917291</v>
      </c>
      <c r="EM57" s="30">
        <v>0</v>
      </c>
      <c r="EN57"/>
      <c r="EO57"/>
    </row>
    <row r="58" spans="1:145" s="15" customFormat="1" x14ac:dyDescent="0.25">
      <c r="A58" s="15">
        <v>54</v>
      </c>
      <c r="B58" s="20" t="s">
        <v>99</v>
      </c>
      <c r="C58" s="21">
        <v>7670</v>
      </c>
      <c r="D58" s="21">
        <v>898</v>
      </c>
      <c r="E58" s="21">
        <v>4365</v>
      </c>
      <c r="F58" s="21">
        <v>2405</v>
      </c>
      <c r="G58" s="21">
        <v>3940</v>
      </c>
      <c r="H58" s="21">
        <v>3734</v>
      </c>
      <c r="I58" s="21">
        <v>3.2</v>
      </c>
      <c r="J58" s="21">
        <v>3874</v>
      </c>
      <c r="K58" s="21">
        <v>3237</v>
      </c>
      <c r="L58" s="22">
        <f t="shared" si="0"/>
        <v>54.478976234003653</v>
      </c>
      <c r="M58" s="22">
        <f t="shared" si="1"/>
        <v>45.521023765996347</v>
      </c>
      <c r="N58" s="21">
        <v>1021</v>
      </c>
      <c r="O58" s="21">
        <v>1544</v>
      </c>
      <c r="P58" s="21">
        <v>1004</v>
      </c>
      <c r="Q58" s="21">
        <v>1048</v>
      </c>
      <c r="R58" s="21">
        <v>675</v>
      </c>
      <c r="S58" s="21">
        <v>538</v>
      </c>
      <c r="T58" s="21">
        <v>370</v>
      </c>
      <c r="U58" s="21">
        <v>1339</v>
      </c>
      <c r="V58" s="21">
        <v>75</v>
      </c>
      <c r="W58" s="21">
        <v>63</v>
      </c>
      <c r="X58" s="21">
        <v>0</v>
      </c>
      <c r="Y58" s="21">
        <v>7670</v>
      </c>
      <c r="Z58" s="21">
        <v>329</v>
      </c>
      <c r="AA58" s="21">
        <v>54</v>
      </c>
      <c r="AB58" s="21">
        <v>1442</v>
      </c>
      <c r="AC58" s="21">
        <v>25</v>
      </c>
      <c r="AD58" s="21">
        <v>551</v>
      </c>
      <c r="AE58" s="21">
        <v>85</v>
      </c>
      <c r="AF58" s="21">
        <v>723</v>
      </c>
      <c r="AG58" s="21">
        <v>452</v>
      </c>
      <c r="AH58" s="21">
        <v>191</v>
      </c>
      <c r="AI58" s="21">
        <v>73</v>
      </c>
      <c r="AJ58" s="21">
        <v>64</v>
      </c>
      <c r="AK58" s="21">
        <v>56</v>
      </c>
      <c r="AL58" s="21">
        <v>357</v>
      </c>
      <c r="AM58" s="21">
        <v>146</v>
      </c>
      <c r="AN58" s="21">
        <v>741</v>
      </c>
      <c r="AO58" s="21">
        <v>540</v>
      </c>
      <c r="AP58" s="21">
        <v>1117</v>
      </c>
      <c r="AQ58" s="21">
        <v>187</v>
      </c>
      <c r="AR58" s="21">
        <v>228</v>
      </c>
      <c r="AS58" s="21">
        <v>210</v>
      </c>
      <c r="AT58" s="21">
        <v>101</v>
      </c>
      <c r="AU58" s="21">
        <v>7670</v>
      </c>
      <c r="AV58" s="23">
        <v>62</v>
      </c>
      <c r="AW58" s="23">
        <v>21</v>
      </c>
      <c r="AX58" s="23">
        <v>0</v>
      </c>
      <c r="AY58" s="23">
        <v>0</v>
      </c>
      <c r="AZ58" s="23">
        <v>11</v>
      </c>
      <c r="BA58" s="23">
        <v>4501</v>
      </c>
      <c r="BB58" s="23">
        <v>311</v>
      </c>
      <c r="BC58" s="23">
        <v>41</v>
      </c>
      <c r="BD58" s="23">
        <v>15</v>
      </c>
      <c r="BE58" s="23">
        <v>99</v>
      </c>
      <c r="BF58" s="23">
        <v>17</v>
      </c>
      <c r="BG58" s="23">
        <v>310</v>
      </c>
      <c r="BH58" s="23">
        <v>1294</v>
      </c>
      <c r="BI58" s="23">
        <v>942</v>
      </c>
      <c r="BJ58" s="19">
        <v>55</v>
      </c>
      <c r="BK58" s="19">
        <v>7670</v>
      </c>
      <c r="BL58" s="28" t="s">
        <v>193</v>
      </c>
      <c r="BM58" s="29">
        <v>0</v>
      </c>
      <c r="BN58" s="30">
        <v>7.7071290944123322E-2</v>
      </c>
      <c r="BO58" s="30">
        <v>0.1153316715651624</v>
      </c>
      <c r="BP58" s="30">
        <v>3.1961135259524417E-2</v>
      </c>
      <c r="BQ58" s="30">
        <v>0</v>
      </c>
      <c r="BR58" s="30">
        <v>2.5642340632852968E-2</v>
      </c>
      <c r="BS58" s="30">
        <v>9.1934297621966161E-3</v>
      </c>
      <c r="BT58" s="30">
        <v>0</v>
      </c>
      <c r="BU58" s="30">
        <v>2.7192210079245872E-2</v>
      </c>
      <c r="BV58" s="30">
        <v>3.347926860674736E-2</v>
      </c>
      <c r="BW58" s="30">
        <v>0</v>
      </c>
      <c r="BX58" s="30">
        <v>3.4324157341937257E-2</v>
      </c>
      <c r="BY58" s="30">
        <v>0</v>
      </c>
      <c r="BZ58" s="30">
        <v>0</v>
      </c>
      <c r="CA58" s="30">
        <v>3.2527671109103227</v>
      </c>
      <c r="CB58" s="30">
        <v>2.8664246130326771E-2</v>
      </c>
      <c r="CC58" s="30">
        <v>0</v>
      </c>
      <c r="CD58" s="30">
        <v>5.7811013930589489E-2</v>
      </c>
      <c r="CE58" s="30">
        <v>0</v>
      </c>
      <c r="CF58" s="30">
        <v>0</v>
      </c>
      <c r="CG58" s="30">
        <v>0</v>
      </c>
      <c r="CH58" s="30">
        <v>3.1847913961635513E-2</v>
      </c>
      <c r="CI58" s="30">
        <v>0</v>
      </c>
      <c r="CJ58" s="30">
        <v>0</v>
      </c>
      <c r="CK58" s="30">
        <v>2.3813202518444125</v>
      </c>
      <c r="CL58" s="30">
        <v>8.0128205128205121E-3</v>
      </c>
      <c r="CM58" s="30">
        <v>9.382703412745122E-3</v>
      </c>
      <c r="CN58" s="30">
        <v>0</v>
      </c>
      <c r="CO58" s="30">
        <v>3.3465683494044245</v>
      </c>
      <c r="CP58" s="30">
        <v>0</v>
      </c>
      <c r="CQ58" s="30">
        <v>7.956977446084619E-2</v>
      </c>
      <c r="CR58" s="30">
        <v>0</v>
      </c>
      <c r="CS58" s="30">
        <v>5.5993698336322825E-2</v>
      </c>
      <c r="CT58" s="30">
        <v>0</v>
      </c>
      <c r="CU58" s="30">
        <v>1.5646815271291702E-2</v>
      </c>
      <c r="CV58" s="30">
        <v>1.261528973115416E-2</v>
      </c>
      <c r="CW58" s="30">
        <v>8.9640541428870225E-3</v>
      </c>
      <c r="CX58" s="30">
        <v>0.33494603647190174</v>
      </c>
      <c r="CY58" s="30">
        <v>2.857325492201483</v>
      </c>
      <c r="CZ58" s="30">
        <v>1.5781831955053342E-2</v>
      </c>
      <c r="DA58" s="30">
        <v>0</v>
      </c>
      <c r="DB58" s="30">
        <v>3.2994744408569206E-2</v>
      </c>
      <c r="DC58" s="30">
        <v>0</v>
      </c>
      <c r="DD58" s="30">
        <v>9.8034052654818862E-2</v>
      </c>
      <c r="DE58" s="30">
        <v>2.9269331062742803E-2</v>
      </c>
      <c r="DF58" s="30">
        <v>0</v>
      </c>
      <c r="DG58" s="30">
        <v>0.11790714812085483</v>
      </c>
      <c r="DH58" s="30">
        <v>0</v>
      </c>
      <c r="DI58" s="30">
        <v>1.3040529967137863E-2</v>
      </c>
      <c r="DJ58" s="30">
        <v>4.7172153532946029E-2</v>
      </c>
      <c r="DK58" s="30">
        <v>3.089598352214212E-2</v>
      </c>
      <c r="DL58" s="30">
        <v>7.4940388327466786E-2</v>
      </c>
      <c r="DM58" s="30">
        <v>0</v>
      </c>
      <c r="DN58" s="30">
        <v>63.481675392670155</v>
      </c>
      <c r="DO58" s="30">
        <v>0</v>
      </c>
      <c r="DP58" s="30">
        <v>0.19015423621381788</v>
      </c>
      <c r="DQ58" s="30">
        <v>4.0160642570281124E-2</v>
      </c>
      <c r="DR58" s="30">
        <v>5.9276822762299938E-2</v>
      </c>
      <c r="DS58" s="30">
        <v>4.4430505462338614E-2</v>
      </c>
      <c r="DT58" s="30">
        <v>0.13895321908290875</v>
      </c>
      <c r="DU58" s="30">
        <v>0</v>
      </c>
      <c r="DV58" s="30">
        <v>0</v>
      </c>
      <c r="DW58" s="30">
        <v>0</v>
      </c>
      <c r="DX58" s="30">
        <v>3.3333333333333333E-2</v>
      </c>
      <c r="DY58" s="30">
        <v>0</v>
      </c>
      <c r="DZ58" s="30">
        <v>0</v>
      </c>
      <c r="EA58" s="30">
        <v>0</v>
      </c>
      <c r="EB58" s="30">
        <v>0</v>
      </c>
      <c r="EC58" s="30">
        <v>0</v>
      </c>
      <c r="ED58" s="30">
        <v>4.5892611289582379E-2</v>
      </c>
      <c r="EE58" s="30">
        <v>0</v>
      </c>
      <c r="EF58" s="30">
        <v>0</v>
      </c>
      <c r="EG58" s="30">
        <v>3.5126590829257745E-2</v>
      </c>
      <c r="EH58" s="30">
        <v>1.8670113456843315E-2</v>
      </c>
      <c r="EI58" s="30">
        <v>3.3156498673740049E-2</v>
      </c>
      <c r="EJ58" s="30">
        <v>1.607717041800643E-2</v>
      </c>
      <c r="EK58" s="30">
        <v>8.961250688288834E-2</v>
      </c>
      <c r="EL58" s="30">
        <v>0</v>
      </c>
      <c r="EM58" s="30">
        <v>0</v>
      </c>
      <c r="EN58"/>
      <c r="EO58"/>
    </row>
    <row r="59" spans="1:145" s="15" customFormat="1" x14ac:dyDescent="0.25">
      <c r="A59" s="15">
        <v>55</v>
      </c>
      <c r="B59" s="20" t="s">
        <v>100</v>
      </c>
      <c r="C59" s="21">
        <v>6639</v>
      </c>
      <c r="D59" s="21">
        <v>750</v>
      </c>
      <c r="E59" s="21">
        <v>3675</v>
      </c>
      <c r="F59" s="21">
        <v>2198</v>
      </c>
      <c r="G59" s="21">
        <v>3978</v>
      </c>
      <c r="H59" s="21">
        <v>2658</v>
      </c>
      <c r="I59" s="21">
        <v>1.2</v>
      </c>
      <c r="J59" s="21">
        <v>4089</v>
      </c>
      <c r="K59" s="21">
        <v>2048</v>
      </c>
      <c r="L59" s="22">
        <f t="shared" si="0"/>
        <v>66.628645918201073</v>
      </c>
      <c r="M59" s="22">
        <f t="shared" si="1"/>
        <v>33.371354081798927</v>
      </c>
      <c r="N59" s="21">
        <v>2095</v>
      </c>
      <c r="O59" s="21">
        <v>668</v>
      </c>
      <c r="P59" s="21">
        <v>803</v>
      </c>
      <c r="Q59" s="21">
        <v>491</v>
      </c>
      <c r="R59" s="21">
        <v>423</v>
      </c>
      <c r="S59" s="21">
        <v>312</v>
      </c>
      <c r="T59" s="21">
        <v>487</v>
      </c>
      <c r="U59" s="21">
        <v>1214</v>
      </c>
      <c r="V59" s="21">
        <v>62</v>
      </c>
      <c r="W59" s="21">
        <v>89</v>
      </c>
      <c r="X59" s="21">
        <v>0</v>
      </c>
      <c r="Y59" s="21">
        <v>6639</v>
      </c>
      <c r="Z59" s="21">
        <v>2144</v>
      </c>
      <c r="AA59" s="21">
        <v>34</v>
      </c>
      <c r="AB59" s="21">
        <v>991</v>
      </c>
      <c r="AC59" s="21">
        <v>45</v>
      </c>
      <c r="AD59" s="21">
        <v>503</v>
      </c>
      <c r="AE59" s="21">
        <v>126</v>
      </c>
      <c r="AF59" s="21">
        <v>344</v>
      </c>
      <c r="AG59" s="21">
        <v>436</v>
      </c>
      <c r="AH59" s="21">
        <v>229</v>
      </c>
      <c r="AI59" s="21">
        <v>11</v>
      </c>
      <c r="AJ59" s="21">
        <v>21</v>
      </c>
      <c r="AK59" s="21">
        <v>30</v>
      </c>
      <c r="AL59" s="21">
        <v>132</v>
      </c>
      <c r="AM59" s="21">
        <v>118</v>
      </c>
      <c r="AN59" s="21">
        <v>288</v>
      </c>
      <c r="AO59" s="21">
        <v>308</v>
      </c>
      <c r="AP59" s="21">
        <v>420</v>
      </c>
      <c r="AQ59" s="21">
        <v>76</v>
      </c>
      <c r="AR59" s="21">
        <v>161</v>
      </c>
      <c r="AS59" s="21">
        <v>101</v>
      </c>
      <c r="AT59" s="21">
        <v>126</v>
      </c>
      <c r="AU59" s="21">
        <v>6639</v>
      </c>
      <c r="AV59" s="23">
        <v>32</v>
      </c>
      <c r="AW59" s="23">
        <v>14</v>
      </c>
      <c r="AX59" s="23">
        <v>6</v>
      </c>
      <c r="AY59" s="23">
        <v>4</v>
      </c>
      <c r="AZ59" s="23">
        <v>8</v>
      </c>
      <c r="BA59" s="23">
        <v>3704</v>
      </c>
      <c r="BB59" s="23">
        <v>221</v>
      </c>
      <c r="BC59" s="23">
        <v>69</v>
      </c>
      <c r="BD59" s="23">
        <v>57</v>
      </c>
      <c r="BE59" s="23">
        <v>24</v>
      </c>
      <c r="BF59" s="23">
        <v>62</v>
      </c>
      <c r="BG59" s="23">
        <v>401</v>
      </c>
      <c r="BH59" s="23">
        <v>1416</v>
      </c>
      <c r="BI59" s="23">
        <v>548</v>
      </c>
      <c r="BJ59" s="19">
        <v>61</v>
      </c>
      <c r="BK59" s="19">
        <v>6639</v>
      </c>
      <c r="BL59" s="28" t="s">
        <v>194</v>
      </c>
      <c r="BM59" s="29">
        <v>0</v>
      </c>
      <c r="BN59" s="30">
        <v>0.69364161849710981</v>
      </c>
      <c r="BO59" s="30">
        <v>1.8601882510510061E-2</v>
      </c>
      <c r="BP59" s="30">
        <v>0</v>
      </c>
      <c r="BQ59" s="30">
        <v>0</v>
      </c>
      <c r="BR59" s="30">
        <v>0</v>
      </c>
      <c r="BS59" s="30">
        <v>9.1934297621966161E-3</v>
      </c>
      <c r="BT59" s="30">
        <v>0</v>
      </c>
      <c r="BU59" s="30">
        <v>1.6833272906199823E-2</v>
      </c>
      <c r="BV59" s="30">
        <v>3.8629925315477724E-3</v>
      </c>
      <c r="BW59" s="30">
        <v>0</v>
      </c>
      <c r="BX59" s="30">
        <v>0</v>
      </c>
      <c r="BY59" s="30">
        <v>0</v>
      </c>
      <c r="BZ59" s="30">
        <v>0</v>
      </c>
      <c r="CA59" s="30">
        <v>0</v>
      </c>
      <c r="CB59" s="30">
        <v>0.13376648194152493</v>
      </c>
      <c r="CC59" s="30">
        <v>5.3034445051940953</v>
      </c>
      <c r="CD59" s="30">
        <v>0</v>
      </c>
      <c r="CE59" s="30">
        <v>0</v>
      </c>
      <c r="CF59" s="30">
        <v>0</v>
      </c>
      <c r="CG59" s="30">
        <v>0.13444474321054048</v>
      </c>
      <c r="CH59" s="30">
        <v>0</v>
      </c>
      <c r="CI59" s="30">
        <v>1.1455609513136595</v>
      </c>
      <c r="CJ59" s="30">
        <v>0</v>
      </c>
      <c r="CK59" s="30">
        <v>5.7939665494997879E-3</v>
      </c>
      <c r="CL59" s="30">
        <v>4.4515669515669517E-3</v>
      </c>
      <c r="CM59" s="30">
        <v>2.3030272013101667E-2</v>
      </c>
      <c r="CN59" s="30">
        <v>0</v>
      </c>
      <c r="CO59" s="30">
        <v>0</v>
      </c>
      <c r="CP59" s="30">
        <v>0</v>
      </c>
      <c r="CQ59" s="30">
        <v>0</v>
      </c>
      <c r="CR59" s="30">
        <v>0.12366034624896949</v>
      </c>
      <c r="CS59" s="30">
        <v>9.4904573451394612E-3</v>
      </c>
      <c r="CT59" s="30">
        <v>0</v>
      </c>
      <c r="CU59" s="30">
        <v>0</v>
      </c>
      <c r="CV59" s="30">
        <v>0</v>
      </c>
      <c r="CW59" s="30">
        <v>0</v>
      </c>
      <c r="CX59" s="30">
        <v>0</v>
      </c>
      <c r="CY59" s="30">
        <v>2.5568908207619537E-2</v>
      </c>
      <c r="CZ59" s="30">
        <v>0</v>
      </c>
      <c r="DA59" s="30">
        <v>0</v>
      </c>
      <c r="DB59" s="30">
        <v>0</v>
      </c>
      <c r="DC59" s="30">
        <v>0</v>
      </c>
      <c r="DD59" s="30">
        <v>9.114736300551339E-3</v>
      </c>
      <c r="DE59" s="30">
        <v>0</v>
      </c>
      <c r="DF59" s="30">
        <v>0</v>
      </c>
      <c r="DG59" s="30">
        <v>0</v>
      </c>
      <c r="DH59" s="30">
        <v>0</v>
      </c>
      <c r="DI59" s="30">
        <v>3.4774746579034309E-3</v>
      </c>
      <c r="DJ59" s="30">
        <v>0</v>
      </c>
      <c r="DK59" s="30">
        <v>3.089598352214212E-2</v>
      </c>
      <c r="DL59" s="30">
        <v>0</v>
      </c>
      <c r="DM59" s="30">
        <v>0</v>
      </c>
      <c r="DN59" s="30">
        <v>0</v>
      </c>
      <c r="DO59" s="30">
        <v>65.768765133171911</v>
      </c>
      <c r="DP59" s="30">
        <v>0</v>
      </c>
      <c r="DQ59" s="30">
        <v>0</v>
      </c>
      <c r="DR59" s="30">
        <v>0</v>
      </c>
      <c r="DS59" s="30">
        <v>6.5338978621086192E-3</v>
      </c>
      <c r="DT59" s="30">
        <v>0</v>
      </c>
      <c r="DU59" s="30">
        <v>0</v>
      </c>
      <c r="DV59" s="30">
        <v>0</v>
      </c>
      <c r="DW59" s="30">
        <v>3.1184486373165616</v>
      </c>
      <c r="DX59" s="30">
        <v>5.0000000000000001E-3</v>
      </c>
      <c r="DY59" s="30">
        <v>0</v>
      </c>
      <c r="DZ59" s="30">
        <v>3.4132605171089681E-2</v>
      </c>
      <c r="EA59" s="30">
        <v>0</v>
      </c>
      <c r="EB59" s="30">
        <v>0</v>
      </c>
      <c r="EC59" s="30">
        <v>0</v>
      </c>
      <c r="ED59" s="30">
        <v>15.385497934832493</v>
      </c>
      <c r="EE59" s="30">
        <v>2.2863675335810234E-2</v>
      </c>
      <c r="EF59" s="30">
        <v>0.24420024420024419</v>
      </c>
      <c r="EG59" s="30">
        <v>0</v>
      </c>
      <c r="EH59" s="30">
        <v>0</v>
      </c>
      <c r="EI59" s="30">
        <v>0</v>
      </c>
      <c r="EJ59" s="30">
        <v>0</v>
      </c>
      <c r="EK59" s="30">
        <v>3.2390062728754822E-3</v>
      </c>
      <c r="EL59" s="30">
        <v>0</v>
      </c>
      <c r="EM59" s="30">
        <v>0</v>
      </c>
      <c r="EN59"/>
      <c r="EO59"/>
    </row>
    <row r="60" spans="1:145" s="15" customFormat="1" x14ac:dyDescent="0.25">
      <c r="A60" s="15">
        <v>56</v>
      </c>
      <c r="B60" s="20" t="s">
        <v>101</v>
      </c>
      <c r="C60" s="21">
        <v>4757</v>
      </c>
      <c r="D60" s="21">
        <v>578</v>
      </c>
      <c r="E60" s="21">
        <v>2535</v>
      </c>
      <c r="F60" s="21">
        <v>1639</v>
      </c>
      <c r="G60" s="21">
        <v>2411</v>
      </c>
      <c r="H60" s="21">
        <v>2339</v>
      </c>
      <c r="I60" s="21">
        <v>4.4000000000000004</v>
      </c>
      <c r="J60" s="21">
        <v>2438</v>
      </c>
      <c r="K60" s="21">
        <v>1867</v>
      </c>
      <c r="L60" s="22">
        <f t="shared" si="0"/>
        <v>56.631823461091756</v>
      </c>
      <c r="M60" s="22">
        <f t="shared" si="1"/>
        <v>43.368176538908251</v>
      </c>
      <c r="N60" s="21">
        <v>1030</v>
      </c>
      <c r="O60" s="21">
        <v>697</v>
      </c>
      <c r="P60" s="21">
        <v>717</v>
      </c>
      <c r="Q60" s="21">
        <v>620</v>
      </c>
      <c r="R60" s="21">
        <v>460</v>
      </c>
      <c r="S60" s="21">
        <v>307</v>
      </c>
      <c r="T60" s="21">
        <v>240</v>
      </c>
      <c r="U60" s="21">
        <v>601</v>
      </c>
      <c r="V60" s="21">
        <v>45</v>
      </c>
      <c r="W60" s="21">
        <v>40</v>
      </c>
      <c r="X60" s="21">
        <v>0</v>
      </c>
      <c r="Y60" s="21">
        <v>4757</v>
      </c>
      <c r="Z60" s="21">
        <v>798</v>
      </c>
      <c r="AA60" s="21">
        <v>15</v>
      </c>
      <c r="AB60" s="21">
        <v>234</v>
      </c>
      <c r="AC60" s="21">
        <v>37</v>
      </c>
      <c r="AD60" s="21">
        <v>454</v>
      </c>
      <c r="AE60" s="21">
        <v>85</v>
      </c>
      <c r="AF60" s="21">
        <v>386</v>
      </c>
      <c r="AG60" s="21">
        <v>464</v>
      </c>
      <c r="AH60" s="21">
        <v>113</v>
      </c>
      <c r="AI60" s="21">
        <v>18</v>
      </c>
      <c r="AJ60" s="21">
        <v>45</v>
      </c>
      <c r="AK60" s="21">
        <v>52</v>
      </c>
      <c r="AL60" s="21">
        <v>152</v>
      </c>
      <c r="AM60" s="21">
        <v>108</v>
      </c>
      <c r="AN60" s="21">
        <v>302</v>
      </c>
      <c r="AO60" s="21">
        <v>548</v>
      </c>
      <c r="AP60" s="21">
        <v>483</v>
      </c>
      <c r="AQ60" s="21">
        <v>84</v>
      </c>
      <c r="AR60" s="21">
        <v>164</v>
      </c>
      <c r="AS60" s="21">
        <v>128</v>
      </c>
      <c r="AT60" s="21">
        <v>77</v>
      </c>
      <c r="AU60" s="21">
        <v>4757</v>
      </c>
      <c r="AV60" s="23">
        <v>0</v>
      </c>
      <c r="AW60" s="23">
        <v>14</v>
      </c>
      <c r="AX60" s="23">
        <v>0</v>
      </c>
      <c r="AY60" s="23">
        <v>0</v>
      </c>
      <c r="AZ60" s="23">
        <v>3</v>
      </c>
      <c r="BA60" s="23">
        <v>2651</v>
      </c>
      <c r="BB60" s="23">
        <v>169</v>
      </c>
      <c r="BC60" s="23">
        <v>44</v>
      </c>
      <c r="BD60" s="23">
        <v>8</v>
      </c>
      <c r="BE60" s="23">
        <v>16</v>
      </c>
      <c r="BF60" s="23">
        <v>28</v>
      </c>
      <c r="BG60" s="23">
        <v>296</v>
      </c>
      <c r="BH60" s="23">
        <v>927</v>
      </c>
      <c r="BI60" s="23">
        <v>552</v>
      </c>
      <c r="BJ60" s="19">
        <v>45</v>
      </c>
      <c r="BK60" s="19">
        <v>4757</v>
      </c>
      <c r="BL60" s="28" t="s">
        <v>195</v>
      </c>
      <c r="BM60" s="29">
        <v>0</v>
      </c>
      <c r="BN60" s="30">
        <v>0</v>
      </c>
      <c r="BO60" s="30">
        <v>0</v>
      </c>
      <c r="BP60" s="30">
        <v>0.19602829625841642</v>
      </c>
      <c r="BQ60" s="30">
        <v>0</v>
      </c>
      <c r="BR60" s="30">
        <v>2.0513872506282376E-2</v>
      </c>
      <c r="BS60" s="30">
        <v>1.5322382936994361E-2</v>
      </c>
      <c r="BT60" s="30">
        <v>0.10131712259371835</v>
      </c>
      <c r="BU60" s="30">
        <v>4.5320350132076449E-2</v>
      </c>
      <c r="BV60" s="30">
        <v>4.1205253669842908E-2</v>
      </c>
      <c r="BW60" s="30">
        <v>0</v>
      </c>
      <c r="BX60" s="30">
        <v>0</v>
      </c>
      <c r="BY60" s="30">
        <v>1.2742505813768278E-2</v>
      </c>
      <c r="BZ60" s="30">
        <v>1.5855785532205541E-2</v>
      </c>
      <c r="CA60" s="30">
        <v>0</v>
      </c>
      <c r="CB60" s="30">
        <v>0</v>
      </c>
      <c r="CC60" s="30">
        <v>0</v>
      </c>
      <c r="CD60" s="30">
        <v>0.11002741360983161</v>
      </c>
      <c r="CE60" s="30">
        <v>0</v>
      </c>
      <c r="CF60" s="30">
        <v>5.7899409426023854E-3</v>
      </c>
      <c r="CG60" s="30">
        <v>0</v>
      </c>
      <c r="CH60" s="30">
        <v>0</v>
      </c>
      <c r="CI60" s="30">
        <v>0</v>
      </c>
      <c r="CJ60" s="30">
        <v>0</v>
      </c>
      <c r="CK60" s="30">
        <v>5.7939665494997879E-3</v>
      </c>
      <c r="CL60" s="30">
        <v>3.5612535612535613E-2</v>
      </c>
      <c r="CM60" s="30">
        <v>5.1178382251337029E-3</v>
      </c>
      <c r="CN60" s="30">
        <v>8.3957633686385952E-2</v>
      </c>
      <c r="CO60" s="30">
        <v>0</v>
      </c>
      <c r="CP60" s="30">
        <v>0</v>
      </c>
      <c r="CQ60" s="30">
        <v>2.1950282609888603E-2</v>
      </c>
      <c r="CR60" s="30">
        <v>0</v>
      </c>
      <c r="CS60" s="30">
        <v>0.15754159192931508</v>
      </c>
      <c r="CT60" s="30">
        <v>0</v>
      </c>
      <c r="CU60" s="30">
        <v>2.768282701843917E-2</v>
      </c>
      <c r="CV60" s="30">
        <v>0.1317596927476101</v>
      </c>
      <c r="CW60" s="30">
        <v>1.7928108285774045E-2</v>
      </c>
      <c r="CX60" s="30">
        <v>0</v>
      </c>
      <c r="CY60" s="30">
        <v>3.1961135259524417E-2</v>
      </c>
      <c r="CZ60" s="30">
        <v>9.4690991730320057E-2</v>
      </c>
      <c r="DA60" s="30">
        <v>0.96178840655055886</v>
      </c>
      <c r="DB60" s="30">
        <v>1.6497372204284603E-2</v>
      </c>
      <c r="DC60" s="30">
        <v>0.27611199792916002</v>
      </c>
      <c r="DD60" s="30">
        <v>4.1725237286968357E-2</v>
      </c>
      <c r="DE60" s="30">
        <v>3.4591027619605134E-2</v>
      </c>
      <c r="DF60" s="30">
        <v>0</v>
      </c>
      <c r="DG60" s="30">
        <v>1.3117170228445099</v>
      </c>
      <c r="DH60" s="30">
        <v>0</v>
      </c>
      <c r="DI60" s="30">
        <v>3.564411524351016E-2</v>
      </c>
      <c r="DJ60" s="30">
        <v>3.2275683996226226E-2</v>
      </c>
      <c r="DK60" s="30">
        <v>0</v>
      </c>
      <c r="DL60" s="30">
        <v>4.3147496309753605E-2</v>
      </c>
      <c r="DM60" s="30">
        <v>6.8966706322522798E-3</v>
      </c>
      <c r="DN60" s="30">
        <v>0</v>
      </c>
      <c r="DO60" s="30">
        <v>0</v>
      </c>
      <c r="DP60" s="30">
        <v>79.695753222057903</v>
      </c>
      <c r="DQ60" s="30">
        <v>0.68273092369477917</v>
      </c>
      <c r="DR60" s="30">
        <v>0</v>
      </c>
      <c r="DS60" s="30">
        <v>3.5283048455386545E-2</v>
      </c>
      <c r="DT60" s="30">
        <v>0</v>
      </c>
      <c r="DU60" s="30">
        <v>0</v>
      </c>
      <c r="DV60" s="30">
        <v>0</v>
      </c>
      <c r="DW60" s="30">
        <v>0</v>
      </c>
      <c r="DX60" s="30">
        <v>2.8333333333333335E-2</v>
      </c>
      <c r="DY60" s="30">
        <v>0.84409136047666333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2.857959416976279E-2</v>
      </c>
      <c r="EF60" s="30">
        <v>0</v>
      </c>
      <c r="EG60" s="30">
        <v>0.10537977248777325</v>
      </c>
      <c r="EH60" s="30">
        <v>0.40930633347694961</v>
      </c>
      <c r="EI60" s="30">
        <v>2.652519893899204E-2</v>
      </c>
      <c r="EJ60" s="30">
        <v>2.1819016995865873E-2</v>
      </c>
      <c r="EK60" s="30">
        <v>5.7222444154133516E-2</v>
      </c>
      <c r="EL60" s="30">
        <v>0.90770218512696754</v>
      </c>
      <c r="EM60" s="30">
        <v>0</v>
      </c>
      <c r="EN60"/>
      <c r="EO60"/>
    </row>
    <row r="61" spans="1:145" s="15" customFormat="1" x14ac:dyDescent="0.25">
      <c r="A61" s="15">
        <v>57</v>
      </c>
      <c r="B61" s="20" t="s">
        <v>102</v>
      </c>
      <c r="C61" s="21">
        <v>15013</v>
      </c>
      <c r="D61" s="21">
        <v>2856</v>
      </c>
      <c r="E61" s="21">
        <v>8441</v>
      </c>
      <c r="F61" s="21">
        <v>3714</v>
      </c>
      <c r="G61" s="21">
        <v>6869</v>
      </c>
      <c r="H61" s="21">
        <v>8143</v>
      </c>
      <c r="I61" s="21">
        <v>1.5</v>
      </c>
      <c r="J61" s="21">
        <v>6941</v>
      </c>
      <c r="K61" s="21">
        <v>6980</v>
      </c>
      <c r="L61" s="22">
        <f t="shared" si="0"/>
        <v>49.859923856044823</v>
      </c>
      <c r="M61" s="22">
        <f t="shared" si="1"/>
        <v>50.14007614395517</v>
      </c>
      <c r="N61" s="21">
        <v>1856</v>
      </c>
      <c r="O61" s="21">
        <v>3554</v>
      </c>
      <c r="P61" s="21">
        <v>2276</v>
      </c>
      <c r="Q61" s="21">
        <v>2427</v>
      </c>
      <c r="R61" s="21">
        <v>1750</v>
      </c>
      <c r="S61" s="21">
        <v>1335</v>
      </c>
      <c r="T61" s="21">
        <v>444</v>
      </c>
      <c r="U61" s="21">
        <v>1127</v>
      </c>
      <c r="V61" s="21">
        <v>153</v>
      </c>
      <c r="W61" s="21">
        <v>92</v>
      </c>
      <c r="X61" s="21">
        <v>0</v>
      </c>
      <c r="Y61" s="21">
        <v>15013</v>
      </c>
      <c r="Z61" s="21">
        <v>186</v>
      </c>
      <c r="AA61" s="21">
        <v>21</v>
      </c>
      <c r="AB61" s="21">
        <v>520</v>
      </c>
      <c r="AC61" s="21">
        <v>86</v>
      </c>
      <c r="AD61" s="21">
        <v>1855</v>
      </c>
      <c r="AE61" s="21">
        <v>301</v>
      </c>
      <c r="AF61" s="21">
        <v>1320</v>
      </c>
      <c r="AG61" s="21">
        <v>1328</v>
      </c>
      <c r="AH61" s="21">
        <v>343</v>
      </c>
      <c r="AI61" s="21">
        <v>126</v>
      </c>
      <c r="AJ61" s="21">
        <v>264</v>
      </c>
      <c r="AK61" s="21">
        <v>251</v>
      </c>
      <c r="AL61" s="21">
        <v>1347</v>
      </c>
      <c r="AM61" s="21">
        <v>414</v>
      </c>
      <c r="AN61" s="21">
        <v>796</v>
      </c>
      <c r="AO61" s="21">
        <v>2156</v>
      </c>
      <c r="AP61" s="21">
        <v>1975</v>
      </c>
      <c r="AQ61" s="21">
        <v>429</v>
      </c>
      <c r="AR61" s="21">
        <v>756</v>
      </c>
      <c r="AS61" s="21">
        <v>387</v>
      </c>
      <c r="AT61" s="21">
        <v>150</v>
      </c>
      <c r="AU61" s="21">
        <v>15013</v>
      </c>
      <c r="AV61" s="23">
        <v>103</v>
      </c>
      <c r="AW61" s="23">
        <v>99</v>
      </c>
      <c r="AX61" s="23">
        <v>0</v>
      </c>
      <c r="AY61" s="23">
        <v>3</v>
      </c>
      <c r="AZ61" s="23">
        <v>13</v>
      </c>
      <c r="BA61" s="23">
        <v>7383</v>
      </c>
      <c r="BB61" s="23">
        <v>539</v>
      </c>
      <c r="BC61" s="23">
        <v>86</v>
      </c>
      <c r="BD61" s="23">
        <v>24</v>
      </c>
      <c r="BE61" s="23">
        <v>26</v>
      </c>
      <c r="BF61" s="23">
        <v>47</v>
      </c>
      <c r="BG61" s="23">
        <v>284</v>
      </c>
      <c r="BH61" s="23">
        <v>4147</v>
      </c>
      <c r="BI61" s="23">
        <v>2218</v>
      </c>
      <c r="BJ61" s="19">
        <v>46</v>
      </c>
      <c r="BK61" s="19">
        <v>15013</v>
      </c>
      <c r="BL61" s="28" t="s">
        <v>196</v>
      </c>
      <c r="BM61" s="29">
        <v>5.8252427184466021E-2</v>
      </c>
      <c r="BN61" s="30">
        <v>0</v>
      </c>
      <c r="BO61" s="30">
        <v>1.8601882510510061E-2</v>
      </c>
      <c r="BP61" s="30">
        <v>8.2843262592687292</v>
      </c>
      <c r="BQ61" s="30">
        <v>2.3851168707266657E-2</v>
      </c>
      <c r="BR61" s="30">
        <v>0</v>
      </c>
      <c r="BS61" s="30">
        <v>0.10725668055896052</v>
      </c>
      <c r="BT61" s="30">
        <v>5.0658561296859174E-2</v>
      </c>
      <c r="BU61" s="30">
        <v>1.1317138861552805</v>
      </c>
      <c r="BV61" s="30">
        <v>0.47643574555755863</v>
      </c>
      <c r="BW61" s="30">
        <v>0</v>
      </c>
      <c r="BX61" s="30">
        <v>0</v>
      </c>
      <c r="BY61" s="30">
        <v>8.6011914242935875E-2</v>
      </c>
      <c r="BZ61" s="30">
        <v>7.9278927661027704E-2</v>
      </c>
      <c r="CA61" s="30">
        <v>0</v>
      </c>
      <c r="CB61" s="30">
        <v>0</v>
      </c>
      <c r="CC61" s="30">
        <v>0</v>
      </c>
      <c r="CD61" s="30">
        <v>2.5660630699513267</v>
      </c>
      <c r="CE61" s="30">
        <v>0</v>
      </c>
      <c r="CF61" s="30">
        <v>7.3339251939630215E-2</v>
      </c>
      <c r="CG61" s="30">
        <v>0</v>
      </c>
      <c r="CH61" s="30">
        <v>0.20088684191185477</v>
      </c>
      <c r="CI61" s="30">
        <v>0</v>
      </c>
      <c r="CJ61" s="30">
        <v>0</v>
      </c>
      <c r="CK61" s="30">
        <v>1.351925528216617E-2</v>
      </c>
      <c r="CL61" s="30">
        <v>0.27065527065527067</v>
      </c>
      <c r="CM61" s="30">
        <v>3.9236759726025063E-2</v>
      </c>
      <c r="CN61" s="30">
        <v>3.5520537328855593E-2</v>
      </c>
      <c r="CO61" s="30">
        <v>0</v>
      </c>
      <c r="CP61" s="30">
        <v>0</v>
      </c>
      <c r="CQ61" s="30">
        <v>0.25791582066619106</v>
      </c>
      <c r="CR61" s="30">
        <v>0</v>
      </c>
      <c r="CS61" s="30">
        <v>1.5526388216648159</v>
      </c>
      <c r="CT61" s="30">
        <v>8.5088279089555408E-2</v>
      </c>
      <c r="CU61" s="30">
        <v>0.20581580087622167</v>
      </c>
      <c r="CV61" s="30">
        <v>0.58871352078719408</v>
      </c>
      <c r="CW61" s="30">
        <v>2.3904144381032062E-2</v>
      </c>
      <c r="CX61" s="30">
        <v>0</v>
      </c>
      <c r="CY61" s="30">
        <v>0.13423676809000254</v>
      </c>
      <c r="CZ61" s="30">
        <v>3.6613850135723753</v>
      </c>
      <c r="DA61" s="30">
        <v>0.18195996880686249</v>
      </c>
      <c r="DB61" s="30">
        <v>0.32287714171242721</v>
      </c>
      <c r="DC61" s="30">
        <v>1.3266318650502609</v>
      </c>
      <c r="DD61" s="30">
        <v>0.92524700935374493</v>
      </c>
      <c r="DE61" s="30">
        <v>0.20222446916076847</v>
      </c>
      <c r="DF61" s="30">
        <v>2.2512381809995496E-2</v>
      </c>
      <c r="DG61" s="30">
        <v>0.46425939572586589</v>
      </c>
      <c r="DH61" s="30">
        <v>0</v>
      </c>
      <c r="DI61" s="30">
        <v>0.49988698207361815</v>
      </c>
      <c r="DJ61" s="30">
        <v>0.55861760762699242</v>
      </c>
      <c r="DK61" s="30">
        <v>6.1791967044284239E-2</v>
      </c>
      <c r="DL61" s="30">
        <v>0.90836834336323391</v>
      </c>
      <c r="DM61" s="30">
        <v>7.4139209296712014E-2</v>
      </c>
      <c r="DN61" s="30">
        <v>0</v>
      </c>
      <c r="DO61" s="30">
        <v>0</v>
      </c>
      <c r="DP61" s="30">
        <v>1.0564124234100993</v>
      </c>
      <c r="DQ61" s="30">
        <v>53.540829986613112</v>
      </c>
      <c r="DR61" s="30">
        <v>0</v>
      </c>
      <c r="DS61" s="30">
        <v>0.56714233443102813</v>
      </c>
      <c r="DT61" s="30">
        <v>0</v>
      </c>
      <c r="DU61" s="30">
        <v>0</v>
      </c>
      <c r="DV61" s="30">
        <v>5.165733964700818E-2</v>
      </c>
      <c r="DW61" s="30">
        <v>0</v>
      </c>
      <c r="DX61" s="30">
        <v>0.35666666666666669</v>
      </c>
      <c r="DY61" s="30">
        <v>9.9304865938430978E-2</v>
      </c>
      <c r="DZ61" s="30">
        <v>0</v>
      </c>
      <c r="EA61" s="30">
        <v>0</v>
      </c>
      <c r="EB61" s="30">
        <v>0</v>
      </c>
      <c r="EC61" s="30">
        <v>3.7735849056603772E-2</v>
      </c>
      <c r="ED61" s="30">
        <v>0</v>
      </c>
      <c r="EE61" s="30">
        <v>2.857959416976279E-2</v>
      </c>
      <c r="EF61" s="30">
        <v>0</v>
      </c>
      <c r="EG61" s="30">
        <v>1.36858601961685</v>
      </c>
      <c r="EH61" s="30">
        <v>4.0787017090334627</v>
      </c>
      <c r="EI61" s="30">
        <v>5.9681697612732093E-2</v>
      </c>
      <c r="EJ61" s="30">
        <v>0.18833256775378962</v>
      </c>
      <c r="EK61" s="30">
        <v>1.1358115330216689</v>
      </c>
      <c r="EL61" s="30">
        <v>0.77708162677942838</v>
      </c>
      <c r="EM61" s="30">
        <v>0</v>
      </c>
      <c r="EN61"/>
      <c r="EO61"/>
    </row>
    <row r="62" spans="1:145" s="15" customFormat="1" x14ac:dyDescent="0.25">
      <c r="A62" s="15">
        <v>58</v>
      </c>
      <c r="B62" s="20" t="s">
        <v>103</v>
      </c>
      <c r="C62" s="21">
        <v>5082</v>
      </c>
      <c r="D62" s="21">
        <v>728</v>
      </c>
      <c r="E62" s="21">
        <v>2862</v>
      </c>
      <c r="F62" s="21">
        <v>1491</v>
      </c>
      <c r="G62" s="21">
        <v>2660</v>
      </c>
      <c r="H62" s="21">
        <v>2422</v>
      </c>
      <c r="I62" s="21">
        <v>3.2</v>
      </c>
      <c r="J62" s="21">
        <v>2891</v>
      </c>
      <c r="K62" s="21">
        <v>1759</v>
      </c>
      <c r="L62" s="22">
        <f t="shared" si="0"/>
        <v>62.172043010752688</v>
      </c>
      <c r="M62" s="22">
        <f t="shared" si="1"/>
        <v>37.827956989247312</v>
      </c>
      <c r="N62" s="21">
        <v>953</v>
      </c>
      <c r="O62" s="21">
        <v>635</v>
      </c>
      <c r="P62" s="21">
        <v>593</v>
      </c>
      <c r="Q62" s="21">
        <v>748</v>
      </c>
      <c r="R62" s="21">
        <v>442</v>
      </c>
      <c r="S62" s="21">
        <v>365</v>
      </c>
      <c r="T62" s="21">
        <v>376</v>
      </c>
      <c r="U62" s="21">
        <v>885</v>
      </c>
      <c r="V62" s="21">
        <v>52</v>
      </c>
      <c r="W62" s="21">
        <v>42</v>
      </c>
      <c r="X62" s="21">
        <v>0</v>
      </c>
      <c r="Y62" s="21">
        <v>5082</v>
      </c>
      <c r="Z62" s="21">
        <v>668</v>
      </c>
      <c r="AA62" s="21">
        <v>250</v>
      </c>
      <c r="AB62" s="21">
        <v>593</v>
      </c>
      <c r="AC62" s="21">
        <v>34</v>
      </c>
      <c r="AD62" s="21">
        <v>239</v>
      </c>
      <c r="AE62" s="21">
        <v>89</v>
      </c>
      <c r="AF62" s="21">
        <v>419</v>
      </c>
      <c r="AG62" s="21">
        <v>421</v>
      </c>
      <c r="AH62" s="21">
        <v>156</v>
      </c>
      <c r="AI62" s="21">
        <v>13</v>
      </c>
      <c r="AJ62" s="21">
        <v>30</v>
      </c>
      <c r="AK62" s="21">
        <v>32</v>
      </c>
      <c r="AL62" s="21">
        <v>107</v>
      </c>
      <c r="AM62" s="21">
        <v>93</v>
      </c>
      <c r="AN62" s="21">
        <v>285</v>
      </c>
      <c r="AO62" s="21">
        <v>302</v>
      </c>
      <c r="AP62" s="21">
        <v>940</v>
      </c>
      <c r="AQ62" s="21">
        <v>125</v>
      </c>
      <c r="AR62" s="21">
        <v>119</v>
      </c>
      <c r="AS62" s="21">
        <v>75</v>
      </c>
      <c r="AT62" s="21">
        <v>66</v>
      </c>
      <c r="AU62" s="21">
        <v>5082</v>
      </c>
      <c r="AV62" s="23">
        <v>3</v>
      </c>
      <c r="AW62" s="23">
        <v>10</v>
      </c>
      <c r="AX62" s="23">
        <v>0</v>
      </c>
      <c r="AY62" s="23">
        <v>0</v>
      </c>
      <c r="AZ62" s="23">
        <v>5</v>
      </c>
      <c r="BA62" s="23">
        <v>3194</v>
      </c>
      <c r="BB62" s="23">
        <v>271</v>
      </c>
      <c r="BC62" s="23">
        <v>44</v>
      </c>
      <c r="BD62" s="23">
        <v>3</v>
      </c>
      <c r="BE62" s="23">
        <v>47</v>
      </c>
      <c r="BF62" s="23">
        <v>36</v>
      </c>
      <c r="BG62" s="23">
        <v>319</v>
      </c>
      <c r="BH62" s="23">
        <v>543</v>
      </c>
      <c r="BI62" s="23">
        <v>556</v>
      </c>
      <c r="BJ62" s="19">
        <v>40</v>
      </c>
      <c r="BK62" s="19">
        <v>5082</v>
      </c>
      <c r="BL62" s="28" t="s">
        <v>197</v>
      </c>
      <c r="BM62" s="29">
        <v>0</v>
      </c>
      <c r="BN62" s="30">
        <v>7.8227360308285157</v>
      </c>
      <c r="BO62" s="30">
        <v>7.6267718293091258E-2</v>
      </c>
      <c r="BP62" s="30">
        <v>0</v>
      </c>
      <c r="BQ62" s="30">
        <v>0</v>
      </c>
      <c r="BR62" s="30">
        <v>0</v>
      </c>
      <c r="BS62" s="30">
        <v>0</v>
      </c>
      <c r="BT62" s="30">
        <v>0</v>
      </c>
      <c r="BU62" s="30">
        <v>0</v>
      </c>
      <c r="BV62" s="30">
        <v>1.0301313417460727E-2</v>
      </c>
      <c r="BW62" s="30">
        <v>3.3009708737864081</v>
      </c>
      <c r="BX62" s="30">
        <v>0</v>
      </c>
      <c r="BY62" s="30">
        <v>0</v>
      </c>
      <c r="BZ62" s="30">
        <v>4.8787032406786279E-3</v>
      </c>
      <c r="CA62" s="30">
        <v>0.54212785181838719</v>
      </c>
      <c r="CB62" s="30">
        <v>0</v>
      </c>
      <c r="CC62" s="30">
        <v>5.4674685620557675E-2</v>
      </c>
      <c r="CD62" s="30">
        <v>0</v>
      </c>
      <c r="CE62" s="30">
        <v>0</v>
      </c>
      <c r="CF62" s="30">
        <v>0</v>
      </c>
      <c r="CG62" s="30">
        <v>0</v>
      </c>
      <c r="CH62" s="30">
        <v>0</v>
      </c>
      <c r="CI62" s="30">
        <v>0</v>
      </c>
      <c r="CJ62" s="30">
        <v>0.11163206072784104</v>
      </c>
      <c r="CK62" s="30">
        <v>2.8969832747498935E-2</v>
      </c>
      <c r="CL62" s="30">
        <v>5.341880341880342E-3</v>
      </c>
      <c r="CM62" s="30">
        <v>8.5297303752228382E-3</v>
      </c>
      <c r="CN62" s="30">
        <v>0</v>
      </c>
      <c r="CO62" s="30">
        <v>0</v>
      </c>
      <c r="CP62" s="30">
        <v>0.13568521031207598</v>
      </c>
      <c r="CQ62" s="30">
        <v>0</v>
      </c>
      <c r="CR62" s="30">
        <v>1.1644682605111294</v>
      </c>
      <c r="CS62" s="30">
        <v>5.6942744070836776E-3</v>
      </c>
      <c r="CT62" s="30">
        <v>0</v>
      </c>
      <c r="CU62" s="30">
        <v>0</v>
      </c>
      <c r="CV62" s="30">
        <v>0</v>
      </c>
      <c r="CW62" s="30">
        <v>0</v>
      </c>
      <c r="CX62" s="30">
        <v>0.52102716784518055</v>
      </c>
      <c r="CY62" s="30">
        <v>0</v>
      </c>
      <c r="CZ62" s="30">
        <v>1.5781831955053342E-2</v>
      </c>
      <c r="DA62" s="30">
        <v>0.10397712503249285</v>
      </c>
      <c r="DB62" s="30">
        <v>7.0703023732648293E-3</v>
      </c>
      <c r="DC62" s="30">
        <v>0</v>
      </c>
      <c r="DD62" s="30">
        <v>7.2917890404410723E-3</v>
      </c>
      <c r="DE62" s="30">
        <v>0</v>
      </c>
      <c r="DF62" s="30">
        <v>0</v>
      </c>
      <c r="DG62" s="30">
        <v>0</v>
      </c>
      <c r="DH62" s="30">
        <v>0</v>
      </c>
      <c r="DI62" s="30">
        <v>0</v>
      </c>
      <c r="DJ62" s="30">
        <v>7.4482347683598989E-3</v>
      </c>
      <c r="DK62" s="30">
        <v>6.1791967044284239E-2</v>
      </c>
      <c r="DL62" s="30">
        <v>0</v>
      </c>
      <c r="DM62" s="30">
        <v>0</v>
      </c>
      <c r="DN62" s="30">
        <v>0</v>
      </c>
      <c r="DO62" s="30">
        <v>0</v>
      </c>
      <c r="DP62" s="30">
        <v>0</v>
      </c>
      <c r="DQ62" s="30">
        <v>0</v>
      </c>
      <c r="DR62" s="30">
        <v>80.576961074886384</v>
      </c>
      <c r="DS62" s="30">
        <v>3.9203387172651715E-3</v>
      </c>
      <c r="DT62" s="30">
        <v>0.55581287633163501</v>
      </c>
      <c r="DU62" s="30">
        <v>0</v>
      </c>
      <c r="DV62" s="30">
        <v>0</v>
      </c>
      <c r="DW62" s="30">
        <v>0</v>
      </c>
      <c r="DX62" s="30">
        <v>6.6666666666666671E-3</v>
      </c>
      <c r="DY62" s="30">
        <v>0</v>
      </c>
      <c r="DZ62" s="30">
        <v>0</v>
      </c>
      <c r="EA62" s="30">
        <v>7.3917634635691662E-2</v>
      </c>
      <c r="EB62" s="30">
        <v>0</v>
      </c>
      <c r="EC62" s="30">
        <v>0</v>
      </c>
      <c r="ED62" s="30">
        <v>0</v>
      </c>
      <c r="EE62" s="30">
        <v>0</v>
      </c>
      <c r="EF62" s="30">
        <v>0</v>
      </c>
      <c r="EG62" s="30">
        <v>0</v>
      </c>
      <c r="EH62" s="30">
        <v>0</v>
      </c>
      <c r="EI62" s="30">
        <v>0</v>
      </c>
      <c r="EJ62" s="30">
        <v>3.4451079467156635E-3</v>
      </c>
      <c r="EK62" s="30">
        <v>7.5576813033761247E-3</v>
      </c>
      <c r="EL62" s="30">
        <v>0</v>
      </c>
      <c r="EM62" s="30">
        <v>1.2875536480686696</v>
      </c>
      <c r="EN62"/>
      <c r="EO62"/>
    </row>
    <row r="63" spans="1:145" s="15" customFormat="1" x14ac:dyDescent="0.25">
      <c r="A63" s="15">
        <v>59</v>
      </c>
      <c r="B63" s="20" t="s">
        <v>61</v>
      </c>
      <c r="C63" s="21">
        <v>78518</v>
      </c>
      <c r="D63" s="21">
        <v>8623</v>
      </c>
      <c r="E63" s="21">
        <v>58109</v>
      </c>
      <c r="F63" s="21">
        <v>11779</v>
      </c>
      <c r="G63" s="21">
        <v>42961</v>
      </c>
      <c r="H63" s="21">
        <v>35560</v>
      </c>
      <c r="I63" s="21">
        <v>5</v>
      </c>
      <c r="J63" s="21">
        <v>52175</v>
      </c>
      <c r="K63" s="21">
        <v>21921</v>
      </c>
      <c r="L63" s="22">
        <f t="shared" si="0"/>
        <v>70.415407039516296</v>
      </c>
      <c r="M63" s="22">
        <f t="shared" si="1"/>
        <v>29.584592960483697</v>
      </c>
      <c r="N63" s="21">
        <v>15366</v>
      </c>
      <c r="O63" s="21">
        <v>25230</v>
      </c>
      <c r="P63" s="21">
        <v>7552</v>
      </c>
      <c r="Q63" s="21">
        <v>6653</v>
      </c>
      <c r="R63" s="21">
        <v>10669</v>
      </c>
      <c r="S63" s="21">
        <v>5697</v>
      </c>
      <c r="T63" s="21">
        <v>2491</v>
      </c>
      <c r="U63" s="21">
        <v>3359</v>
      </c>
      <c r="V63" s="21">
        <v>958</v>
      </c>
      <c r="W63" s="21">
        <v>531</v>
      </c>
      <c r="X63" s="21">
        <v>0</v>
      </c>
      <c r="Y63" s="21">
        <v>78518</v>
      </c>
      <c r="Z63" s="21">
        <v>197</v>
      </c>
      <c r="AA63" s="21">
        <v>471</v>
      </c>
      <c r="AB63" s="21">
        <v>2436</v>
      </c>
      <c r="AC63" s="21">
        <v>261</v>
      </c>
      <c r="AD63" s="21">
        <v>6448</v>
      </c>
      <c r="AE63" s="21">
        <v>2447</v>
      </c>
      <c r="AF63" s="21">
        <v>6130</v>
      </c>
      <c r="AG63" s="21">
        <v>5643</v>
      </c>
      <c r="AH63" s="21">
        <v>3634</v>
      </c>
      <c r="AI63" s="21">
        <v>2777</v>
      </c>
      <c r="AJ63" s="21">
        <v>4006</v>
      </c>
      <c r="AK63" s="21">
        <v>2367</v>
      </c>
      <c r="AL63" s="21">
        <v>15263</v>
      </c>
      <c r="AM63" s="21">
        <v>3741</v>
      </c>
      <c r="AN63" s="21">
        <v>2277</v>
      </c>
      <c r="AO63" s="21">
        <v>4429</v>
      </c>
      <c r="AP63" s="21">
        <v>6884</v>
      </c>
      <c r="AQ63" s="21">
        <v>1972</v>
      </c>
      <c r="AR63" s="21">
        <v>3228</v>
      </c>
      <c r="AS63" s="21">
        <v>2989</v>
      </c>
      <c r="AT63" s="21">
        <v>909</v>
      </c>
      <c r="AU63" s="21">
        <v>78518</v>
      </c>
      <c r="AV63" s="23">
        <v>3829</v>
      </c>
      <c r="AW63" s="23">
        <v>451</v>
      </c>
      <c r="AX63" s="23">
        <v>25</v>
      </c>
      <c r="AY63" s="23">
        <v>2080</v>
      </c>
      <c r="AZ63" s="23">
        <v>189</v>
      </c>
      <c r="BA63" s="23">
        <v>25362</v>
      </c>
      <c r="BB63" s="23">
        <v>1236</v>
      </c>
      <c r="BC63" s="23">
        <v>177</v>
      </c>
      <c r="BD63" s="23">
        <v>326</v>
      </c>
      <c r="BE63" s="23">
        <v>1167</v>
      </c>
      <c r="BF63" s="23">
        <v>392</v>
      </c>
      <c r="BG63" s="23">
        <v>2580</v>
      </c>
      <c r="BH63" s="23">
        <v>33055</v>
      </c>
      <c r="BI63" s="23">
        <v>7361</v>
      </c>
      <c r="BJ63" s="19">
        <v>295</v>
      </c>
      <c r="BK63" s="19">
        <v>78518</v>
      </c>
      <c r="BL63" s="28" t="s">
        <v>198</v>
      </c>
      <c r="BM63" s="29">
        <v>0.13592233009708737</v>
      </c>
      <c r="BN63" s="30">
        <v>0</v>
      </c>
      <c r="BO63" s="30">
        <v>6.3246400535734215E-2</v>
      </c>
      <c r="BP63" s="30">
        <v>0.4922014829966761</v>
      </c>
      <c r="BQ63" s="30">
        <v>6.3603116552711086E-2</v>
      </c>
      <c r="BR63" s="30">
        <v>9.2312426278270687E-2</v>
      </c>
      <c r="BS63" s="30">
        <v>3.8734984064721747</v>
      </c>
      <c r="BT63" s="30">
        <v>6.7544748395812232E-2</v>
      </c>
      <c r="BU63" s="30">
        <v>1.8956855026674262</v>
      </c>
      <c r="BV63" s="30">
        <v>0.80865310327066697</v>
      </c>
      <c r="BW63" s="30">
        <v>0</v>
      </c>
      <c r="BX63" s="30">
        <v>5.491865174709961E-2</v>
      </c>
      <c r="BY63" s="30">
        <v>0.15928132267210349</v>
      </c>
      <c r="BZ63" s="30">
        <v>0.28540413957969968</v>
      </c>
      <c r="CA63" s="30">
        <v>0</v>
      </c>
      <c r="CB63" s="30">
        <v>6.6883240970762467E-2</v>
      </c>
      <c r="CC63" s="30">
        <v>0</v>
      </c>
      <c r="CD63" s="30">
        <v>0.75527292393189482</v>
      </c>
      <c r="CE63" s="30">
        <v>2.8347885247760513E-2</v>
      </c>
      <c r="CF63" s="30">
        <v>0.4130157872389702</v>
      </c>
      <c r="CG63" s="30">
        <v>0</v>
      </c>
      <c r="CH63" s="30">
        <v>4.123079938264044</v>
      </c>
      <c r="CI63" s="30">
        <v>0</v>
      </c>
      <c r="CJ63" s="30">
        <v>6.6979236436704614E-2</v>
      </c>
      <c r="CK63" s="30">
        <v>5.0214376762331488E-2</v>
      </c>
      <c r="CL63" s="30">
        <v>0.64636752136752129</v>
      </c>
      <c r="CM63" s="30">
        <v>0.15865298497914482</v>
      </c>
      <c r="CN63" s="30">
        <v>2.5833118057349523E-2</v>
      </c>
      <c r="CO63" s="30">
        <v>0.17016449234259784</v>
      </c>
      <c r="CP63" s="30">
        <v>0</v>
      </c>
      <c r="CQ63" s="30">
        <v>1.3636613071393295</v>
      </c>
      <c r="CR63" s="30">
        <v>0</v>
      </c>
      <c r="CS63" s="30">
        <v>0.60359308715086979</v>
      </c>
      <c r="CT63" s="30">
        <v>0</v>
      </c>
      <c r="CU63" s="30">
        <v>1.8126233691204081</v>
      </c>
      <c r="CV63" s="30">
        <v>0.57469653219702277</v>
      </c>
      <c r="CW63" s="30">
        <v>3.8844234619177104E-2</v>
      </c>
      <c r="CX63" s="30">
        <v>0.14886490509862302</v>
      </c>
      <c r="CY63" s="30">
        <v>0.21733571976476604</v>
      </c>
      <c r="CZ63" s="30">
        <v>0.41979673000441897</v>
      </c>
      <c r="DA63" s="30">
        <v>0.10397712503249285</v>
      </c>
      <c r="DB63" s="30">
        <v>1.4376281492305154</v>
      </c>
      <c r="DC63" s="30">
        <v>0.30199749773501877</v>
      </c>
      <c r="DD63" s="30">
        <v>4.2166795623306177</v>
      </c>
      <c r="DE63" s="30">
        <v>0.42839657282741733</v>
      </c>
      <c r="DF63" s="30">
        <v>1.8009905447996397E-2</v>
      </c>
      <c r="DG63" s="30">
        <v>9.579955784819455E-2</v>
      </c>
      <c r="DH63" s="30">
        <v>0</v>
      </c>
      <c r="DI63" s="30">
        <v>1.4301114530627859</v>
      </c>
      <c r="DJ63" s="30">
        <v>0.90620189681712093</v>
      </c>
      <c r="DK63" s="30">
        <v>0.14418125643666324</v>
      </c>
      <c r="DL63" s="30">
        <v>0.91063926422164188</v>
      </c>
      <c r="DM63" s="30">
        <v>0.2310384661804514</v>
      </c>
      <c r="DN63" s="30">
        <v>6.5445026178010471E-2</v>
      </c>
      <c r="DO63" s="30">
        <v>6.0532687651331719E-2</v>
      </c>
      <c r="DP63" s="30">
        <v>0.1478977392774139</v>
      </c>
      <c r="DQ63" s="30">
        <v>0.14725568942436412</v>
      </c>
      <c r="DR63" s="30">
        <v>5.9276822762299938E-2</v>
      </c>
      <c r="DS63" s="30">
        <v>19.759813914588886</v>
      </c>
      <c r="DT63" s="30">
        <v>0</v>
      </c>
      <c r="DU63" s="30">
        <v>0.25284450063211128</v>
      </c>
      <c r="DV63" s="30">
        <v>6.0266896254842876E-2</v>
      </c>
      <c r="DW63" s="30">
        <v>7.8616352201257872E-2</v>
      </c>
      <c r="DX63" s="30">
        <v>5.5049999999999999</v>
      </c>
      <c r="DY63" s="30">
        <v>0.19860973187686196</v>
      </c>
      <c r="DZ63" s="30">
        <v>0.10239781551326906</v>
      </c>
      <c r="EA63" s="30">
        <v>4.2238648363252376E-2</v>
      </c>
      <c r="EB63" s="30">
        <v>0</v>
      </c>
      <c r="EC63" s="30">
        <v>5.2830188679245285E-2</v>
      </c>
      <c r="ED63" s="30">
        <v>2.2946305644791189E-2</v>
      </c>
      <c r="EE63" s="30">
        <v>1.7147756501857674E-2</v>
      </c>
      <c r="EF63" s="30">
        <v>0.30525030525030528</v>
      </c>
      <c r="EG63" s="30">
        <v>0.75927477100164831</v>
      </c>
      <c r="EH63" s="30">
        <v>0.2958494901622864</v>
      </c>
      <c r="EI63" s="30">
        <v>4.6419098143236075E-2</v>
      </c>
      <c r="EJ63" s="30">
        <v>0.68672485071198897</v>
      </c>
      <c r="EK63" s="30">
        <v>3.4182312866412587</v>
      </c>
      <c r="EL63" s="30">
        <v>0.17932652925679116</v>
      </c>
      <c r="EM63" s="30">
        <v>0</v>
      </c>
      <c r="EN63"/>
      <c r="EO63"/>
    </row>
    <row r="64" spans="1:145" s="15" customFormat="1" x14ac:dyDescent="0.25">
      <c r="A64" s="15">
        <v>60</v>
      </c>
      <c r="B64" s="20" t="s">
        <v>104</v>
      </c>
      <c r="C64" s="21">
        <v>2158</v>
      </c>
      <c r="D64" s="21">
        <v>227</v>
      </c>
      <c r="E64" s="21">
        <v>1169</v>
      </c>
      <c r="F64" s="21">
        <v>754</v>
      </c>
      <c r="G64" s="21">
        <v>1215</v>
      </c>
      <c r="H64" s="21">
        <v>943</v>
      </c>
      <c r="I64" s="21">
        <v>4.7</v>
      </c>
      <c r="J64" s="21">
        <v>1280</v>
      </c>
      <c r="K64" s="21">
        <v>719</v>
      </c>
      <c r="L64" s="22">
        <f t="shared" si="0"/>
        <v>64.032016008004007</v>
      </c>
      <c r="M64" s="22">
        <f t="shared" si="1"/>
        <v>35.967983991996</v>
      </c>
      <c r="N64" s="21">
        <v>627</v>
      </c>
      <c r="O64" s="21">
        <v>260</v>
      </c>
      <c r="P64" s="21">
        <v>216</v>
      </c>
      <c r="Q64" s="21">
        <v>344</v>
      </c>
      <c r="R64" s="21">
        <v>175</v>
      </c>
      <c r="S64" s="21">
        <v>107</v>
      </c>
      <c r="T64" s="21">
        <v>129</v>
      </c>
      <c r="U64" s="21">
        <v>258</v>
      </c>
      <c r="V64" s="21">
        <v>12</v>
      </c>
      <c r="W64" s="21">
        <v>26</v>
      </c>
      <c r="X64" s="21">
        <v>0</v>
      </c>
      <c r="Y64" s="21">
        <v>2158</v>
      </c>
      <c r="Z64" s="21">
        <v>589</v>
      </c>
      <c r="AA64" s="21">
        <v>14</v>
      </c>
      <c r="AB64" s="21">
        <v>152</v>
      </c>
      <c r="AC64" s="21">
        <v>18</v>
      </c>
      <c r="AD64" s="21">
        <v>122</v>
      </c>
      <c r="AE64" s="21">
        <v>16</v>
      </c>
      <c r="AF64" s="21">
        <v>124</v>
      </c>
      <c r="AG64" s="21">
        <v>96</v>
      </c>
      <c r="AH64" s="21">
        <v>68</v>
      </c>
      <c r="AI64" s="21">
        <v>3</v>
      </c>
      <c r="AJ64" s="21">
        <v>17</v>
      </c>
      <c r="AK64" s="21">
        <v>8</v>
      </c>
      <c r="AL64" s="21">
        <v>40</v>
      </c>
      <c r="AM64" s="21">
        <v>24</v>
      </c>
      <c r="AN64" s="21">
        <v>336</v>
      </c>
      <c r="AO64" s="21">
        <v>147</v>
      </c>
      <c r="AP64" s="21">
        <v>202</v>
      </c>
      <c r="AQ64" s="21">
        <v>34</v>
      </c>
      <c r="AR64" s="21">
        <v>53</v>
      </c>
      <c r="AS64" s="21">
        <v>43</v>
      </c>
      <c r="AT64" s="21">
        <v>46</v>
      </c>
      <c r="AU64" s="21">
        <v>2158</v>
      </c>
      <c r="AV64" s="23">
        <v>6</v>
      </c>
      <c r="AW64" s="23">
        <v>0</v>
      </c>
      <c r="AX64" s="23">
        <v>0</v>
      </c>
      <c r="AY64" s="23">
        <v>0</v>
      </c>
      <c r="AZ64" s="23">
        <v>0</v>
      </c>
      <c r="BA64" s="23">
        <v>1245</v>
      </c>
      <c r="BB64" s="23">
        <v>79</v>
      </c>
      <c r="BC64" s="23">
        <v>25</v>
      </c>
      <c r="BD64" s="23">
        <v>0</v>
      </c>
      <c r="BE64" s="23">
        <v>5</v>
      </c>
      <c r="BF64" s="23">
        <v>18</v>
      </c>
      <c r="BG64" s="23">
        <v>122</v>
      </c>
      <c r="BH64" s="23">
        <v>419</v>
      </c>
      <c r="BI64" s="23">
        <v>213</v>
      </c>
      <c r="BJ64" s="19">
        <v>30</v>
      </c>
      <c r="BK64" s="19">
        <v>2158</v>
      </c>
      <c r="BL64" s="28" t="s">
        <v>199</v>
      </c>
      <c r="BM64" s="29">
        <v>0</v>
      </c>
      <c r="BN64" s="30">
        <v>3.2177263969171483</v>
      </c>
      <c r="BO64" s="30">
        <v>1.5272145541128763</v>
      </c>
      <c r="BP64" s="30">
        <v>0</v>
      </c>
      <c r="BQ64" s="30">
        <v>0</v>
      </c>
      <c r="BR64" s="30">
        <v>0</v>
      </c>
      <c r="BS64" s="30">
        <v>0</v>
      </c>
      <c r="BT64" s="30">
        <v>0</v>
      </c>
      <c r="BU64" s="30">
        <v>0</v>
      </c>
      <c r="BV64" s="30">
        <v>7.7259850630955447E-3</v>
      </c>
      <c r="BW64" s="30">
        <v>0.1941747572815534</v>
      </c>
      <c r="BX64" s="30">
        <v>0</v>
      </c>
      <c r="BY64" s="30">
        <v>0</v>
      </c>
      <c r="BZ64" s="30">
        <v>6.0983790508482849E-3</v>
      </c>
      <c r="CA64" s="30">
        <v>3.5464196973119493</v>
      </c>
      <c r="CB64" s="30">
        <v>0</v>
      </c>
      <c r="CC64" s="30">
        <v>0.34171678512848552</v>
      </c>
      <c r="CD64" s="30">
        <v>9.3243570855789486E-3</v>
      </c>
      <c r="CE64" s="30">
        <v>0</v>
      </c>
      <c r="CF64" s="30">
        <v>0</v>
      </c>
      <c r="CG64" s="30">
        <v>0</v>
      </c>
      <c r="CH64" s="30">
        <v>0</v>
      </c>
      <c r="CI64" s="30">
        <v>0</v>
      </c>
      <c r="CJ64" s="30">
        <v>0.71444518865818263</v>
      </c>
      <c r="CK64" s="30">
        <v>1.9313221831665957E-2</v>
      </c>
      <c r="CL64" s="30">
        <v>0</v>
      </c>
      <c r="CM64" s="30">
        <v>8.5297303752228382E-3</v>
      </c>
      <c r="CN64" s="30">
        <v>1.9374838543012144E-2</v>
      </c>
      <c r="CO64" s="30">
        <v>0.37814331631688414</v>
      </c>
      <c r="CP64" s="30">
        <v>0</v>
      </c>
      <c r="CQ64" s="30">
        <v>1.6462711957416453E-2</v>
      </c>
      <c r="CR64" s="30">
        <v>3.0915086562242372E-2</v>
      </c>
      <c r="CS64" s="30">
        <v>4.7452286725697306E-3</v>
      </c>
      <c r="CT64" s="30">
        <v>0</v>
      </c>
      <c r="CU64" s="30">
        <v>0</v>
      </c>
      <c r="CV64" s="30">
        <v>4.205096577051386E-3</v>
      </c>
      <c r="CW64" s="30">
        <v>0</v>
      </c>
      <c r="CX64" s="30">
        <v>0.14886490509862302</v>
      </c>
      <c r="CY64" s="30">
        <v>0</v>
      </c>
      <c r="CZ64" s="30">
        <v>0</v>
      </c>
      <c r="DA64" s="30">
        <v>0</v>
      </c>
      <c r="DB64" s="30">
        <v>1.1783837288774716E-2</v>
      </c>
      <c r="DC64" s="30">
        <v>0</v>
      </c>
      <c r="DD64" s="30">
        <v>6.2790405626020349E-3</v>
      </c>
      <c r="DE64" s="30">
        <v>1.0643393113724656E-2</v>
      </c>
      <c r="DF64" s="30">
        <v>0</v>
      </c>
      <c r="DG64" s="30">
        <v>0</v>
      </c>
      <c r="DH64" s="30">
        <v>0</v>
      </c>
      <c r="DI64" s="30">
        <v>0</v>
      </c>
      <c r="DJ64" s="30">
        <v>0</v>
      </c>
      <c r="DK64" s="30">
        <v>0.13388259526261587</v>
      </c>
      <c r="DL64" s="30">
        <v>0</v>
      </c>
      <c r="DM64" s="30">
        <v>0</v>
      </c>
      <c r="DN64" s="30">
        <v>0.13089005235602094</v>
      </c>
      <c r="DO64" s="30">
        <v>0</v>
      </c>
      <c r="DP64" s="30">
        <v>0</v>
      </c>
      <c r="DQ64" s="30">
        <v>0</v>
      </c>
      <c r="DR64" s="30">
        <v>0.98794704603833228</v>
      </c>
      <c r="DS64" s="30">
        <v>0</v>
      </c>
      <c r="DT64" s="30">
        <v>62.714219546086149</v>
      </c>
      <c r="DU64" s="30">
        <v>0</v>
      </c>
      <c r="DV64" s="30">
        <v>0</v>
      </c>
      <c r="DW64" s="30">
        <v>3.9308176100628936E-2</v>
      </c>
      <c r="DX64" s="30">
        <v>0</v>
      </c>
      <c r="DY64" s="30">
        <v>0</v>
      </c>
      <c r="DZ64" s="30">
        <v>0</v>
      </c>
      <c r="EA64" s="30">
        <v>0</v>
      </c>
      <c r="EB64" s="30">
        <v>0</v>
      </c>
      <c r="EC64" s="30">
        <v>0</v>
      </c>
      <c r="ED64" s="30">
        <v>0</v>
      </c>
      <c r="EE64" s="30">
        <v>0</v>
      </c>
      <c r="EF64" s="30">
        <v>0</v>
      </c>
      <c r="EG64" s="30">
        <v>0</v>
      </c>
      <c r="EH64" s="30">
        <v>4.3084877208099956E-3</v>
      </c>
      <c r="EI64" s="30">
        <v>0</v>
      </c>
      <c r="EJ64" s="30">
        <v>1.3780431786862654E-2</v>
      </c>
      <c r="EK64" s="30">
        <v>5.3983437881258032E-3</v>
      </c>
      <c r="EL64" s="30">
        <v>0</v>
      </c>
      <c r="EM64" s="30">
        <v>0.11705033164260631</v>
      </c>
      <c r="EN64"/>
      <c r="EO64"/>
    </row>
    <row r="65" spans="1:145" s="15" customFormat="1" x14ac:dyDescent="0.25">
      <c r="A65" s="15">
        <v>61</v>
      </c>
      <c r="B65" s="20" t="s">
        <v>114</v>
      </c>
      <c r="C65" s="21">
        <v>1590</v>
      </c>
      <c r="D65" s="21">
        <v>228</v>
      </c>
      <c r="E65" s="21">
        <v>827</v>
      </c>
      <c r="F65" s="21">
        <v>548</v>
      </c>
      <c r="G65" s="21">
        <v>727</v>
      </c>
      <c r="H65" s="21">
        <v>867</v>
      </c>
      <c r="I65" s="21">
        <v>2</v>
      </c>
      <c r="J65" s="21">
        <v>641</v>
      </c>
      <c r="K65" s="21">
        <v>759</v>
      </c>
      <c r="L65" s="22">
        <f t="shared" si="0"/>
        <v>45.785714285714285</v>
      </c>
      <c r="M65" s="22">
        <f t="shared" si="1"/>
        <v>54.214285714285715</v>
      </c>
      <c r="N65" s="21">
        <v>232</v>
      </c>
      <c r="O65" s="21">
        <v>363</v>
      </c>
      <c r="P65" s="21">
        <v>225</v>
      </c>
      <c r="Q65" s="21">
        <v>232</v>
      </c>
      <c r="R65" s="21">
        <v>206</v>
      </c>
      <c r="S65" s="21">
        <v>124</v>
      </c>
      <c r="T65" s="21">
        <v>19</v>
      </c>
      <c r="U65" s="21">
        <v>161</v>
      </c>
      <c r="V65" s="21">
        <v>17</v>
      </c>
      <c r="W65" s="21">
        <v>12</v>
      </c>
      <c r="X65" s="21">
        <v>0</v>
      </c>
      <c r="Y65" s="21">
        <v>1590</v>
      </c>
      <c r="Z65" s="21">
        <v>23</v>
      </c>
      <c r="AA65" s="21">
        <v>0</v>
      </c>
      <c r="AB65" s="21">
        <v>35</v>
      </c>
      <c r="AC65" s="21">
        <v>0</v>
      </c>
      <c r="AD65" s="21">
        <v>107</v>
      </c>
      <c r="AE65" s="21">
        <v>8</v>
      </c>
      <c r="AF65" s="21">
        <v>156</v>
      </c>
      <c r="AG65" s="21">
        <v>257</v>
      </c>
      <c r="AH65" s="21">
        <v>129</v>
      </c>
      <c r="AI65" s="21">
        <v>9</v>
      </c>
      <c r="AJ65" s="21">
        <v>12</v>
      </c>
      <c r="AK65" s="21">
        <v>27</v>
      </c>
      <c r="AL65" s="21">
        <v>98</v>
      </c>
      <c r="AM65" s="21">
        <v>44</v>
      </c>
      <c r="AN65" s="21">
        <v>226</v>
      </c>
      <c r="AO65" s="21">
        <v>115</v>
      </c>
      <c r="AP65" s="21">
        <v>182</v>
      </c>
      <c r="AQ65" s="21">
        <v>67</v>
      </c>
      <c r="AR65" s="21">
        <v>45</v>
      </c>
      <c r="AS65" s="21">
        <v>35</v>
      </c>
      <c r="AT65" s="21">
        <v>16</v>
      </c>
      <c r="AU65" s="21">
        <v>1590</v>
      </c>
      <c r="AV65" s="23">
        <v>0</v>
      </c>
      <c r="AW65" s="23">
        <v>3</v>
      </c>
      <c r="AX65" s="23">
        <v>7</v>
      </c>
      <c r="AY65" s="23">
        <v>0</v>
      </c>
      <c r="AZ65" s="23">
        <v>5</v>
      </c>
      <c r="BA65" s="23">
        <v>844</v>
      </c>
      <c r="BB65" s="23">
        <v>43</v>
      </c>
      <c r="BC65" s="23">
        <v>5</v>
      </c>
      <c r="BD65" s="23">
        <v>0</v>
      </c>
      <c r="BE65" s="23">
        <v>25</v>
      </c>
      <c r="BF65" s="23">
        <v>5</v>
      </c>
      <c r="BG65" s="23">
        <v>42</v>
      </c>
      <c r="BH65" s="23">
        <v>328</v>
      </c>
      <c r="BI65" s="23">
        <v>282</v>
      </c>
      <c r="BJ65" s="19">
        <v>7</v>
      </c>
      <c r="BK65" s="19">
        <v>1590</v>
      </c>
      <c r="BL65" s="28" t="s">
        <v>200</v>
      </c>
      <c r="BM65" s="29">
        <v>0</v>
      </c>
      <c r="BN65" s="30">
        <v>0</v>
      </c>
      <c r="BO65" s="30">
        <v>1.674169425945906E-2</v>
      </c>
      <c r="BP65" s="30">
        <v>1.0653711753174805E-2</v>
      </c>
      <c r="BQ65" s="30">
        <v>0</v>
      </c>
      <c r="BR65" s="30">
        <v>0</v>
      </c>
      <c r="BS65" s="30">
        <v>9.1934297621966161E-3</v>
      </c>
      <c r="BT65" s="30">
        <v>0</v>
      </c>
      <c r="BU65" s="30">
        <v>2.460247578598436E-2</v>
      </c>
      <c r="BV65" s="30">
        <v>3.8629925315477724E-3</v>
      </c>
      <c r="BW65" s="30">
        <v>0</v>
      </c>
      <c r="BX65" s="30">
        <v>0</v>
      </c>
      <c r="BY65" s="30">
        <v>0</v>
      </c>
      <c r="BZ65" s="30">
        <v>0</v>
      </c>
      <c r="CA65" s="30">
        <v>0</v>
      </c>
      <c r="CB65" s="30">
        <v>3.8218994840435692E-2</v>
      </c>
      <c r="CC65" s="30">
        <v>0</v>
      </c>
      <c r="CD65" s="30">
        <v>9.3243570855789486E-3</v>
      </c>
      <c r="CE65" s="30">
        <v>0</v>
      </c>
      <c r="CF65" s="30">
        <v>0</v>
      </c>
      <c r="CG65" s="30">
        <v>0</v>
      </c>
      <c r="CH65" s="30">
        <v>7.3495186065312725E-3</v>
      </c>
      <c r="CI65" s="30">
        <v>0</v>
      </c>
      <c r="CJ65" s="30">
        <v>6.6979236436704614E-2</v>
      </c>
      <c r="CK65" s="30">
        <v>7.7252887326663827E-3</v>
      </c>
      <c r="CL65" s="30">
        <v>0</v>
      </c>
      <c r="CM65" s="30">
        <v>0.40345624674804026</v>
      </c>
      <c r="CN65" s="30">
        <v>0</v>
      </c>
      <c r="CO65" s="30">
        <v>0</v>
      </c>
      <c r="CP65" s="30">
        <v>0</v>
      </c>
      <c r="CQ65" s="30">
        <v>1.3718926631180376E-2</v>
      </c>
      <c r="CR65" s="30">
        <v>0</v>
      </c>
      <c r="CS65" s="30">
        <v>0</v>
      </c>
      <c r="CT65" s="30">
        <v>0</v>
      </c>
      <c r="CU65" s="30">
        <v>4.8144046988589867E-3</v>
      </c>
      <c r="CV65" s="30">
        <v>0</v>
      </c>
      <c r="CW65" s="30">
        <v>0</v>
      </c>
      <c r="CX65" s="30">
        <v>0</v>
      </c>
      <c r="CY65" s="30">
        <v>0</v>
      </c>
      <c r="CZ65" s="30">
        <v>0</v>
      </c>
      <c r="DA65" s="30">
        <v>0</v>
      </c>
      <c r="DB65" s="30">
        <v>9.4270698310197736E-3</v>
      </c>
      <c r="DC65" s="30">
        <v>0</v>
      </c>
      <c r="DD65" s="30">
        <v>1.6001425949856797E-2</v>
      </c>
      <c r="DE65" s="30">
        <v>1.0643393113724656E-2</v>
      </c>
      <c r="DF65" s="30">
        <v>0</v>
      </c>
      <c r="DG65" s="30">
        <v>0</v>
      </c>
      <c r="DH65" s="30">
        <v>0</v>
      </c>
      <c r="DI65" s="30">
        <v>6.0855806513310032E-3</v>
      </c>
      <c r="DJ65" s="30">
        <v>1.2413724613933166E-2</v>
      </c>
      <c r="DK65" s="30">
        <v>0</v>
      </c>
      <c r="DL65" s="30">
        <v>0</v>
      </c>
      <c r="DM65" s="30">
        <v>0</v>
      </c>
      <c r="DN65" s="30">
        <v>0</v>
      </c>
      <c r="DO65" s="30">
        <v>0</v>
      </c>
      <c r="DP65" s="30">
        <v>0</v>
      </c>
      <c r="DQ65" s="30">
        <v>0</v>
      </c>
      <c r="DR65" s="30">
        <v>0</v>
      </c>
      <c r="DS65" s="30">
        <v>9.1474570069520669E-3</v>
      </c>
      <c r="DT65" s="30">
        <v>0</v>
      </c>
      <c r="DU65" s="30">
        <v>30.025284450063211</v>
      </c>
      <c r="DV65" s="30">
        <v>0</v>
      </c>
      <c r="DW65" s="30">
        <v>0</v>
      </c>
      <c r="DX65" s="30">
        <v>0.02</v>
      </c>
      <c r="DY65" s="30">
        <v>0</v>
      </c>
      <c r="DZ65" s="30">
        <v>0.10239781551326906</v>
      </c>
      <c r="EA65" s="30">
        <v>0</v>
      </c>
      <c r="EB65" s="30">
        <v>0</v>
      </c>
      <c r="EC65" s="30">
        <v>0</v>
      </c>
      <c r="ED65" s="30">
        <v>0</v>
      </c>
      <c r="EE65" s="30">
        <v>0</v>
      </c>
      <c r="EF65" s="30">
        <v>0</v>
      </c>
      <c r="EG65" s="30">
        <v>0</v>
      </c>
      <c r="EH65" s="30">
        <v>0</v>
      </c>
      <c r="EI65" s="30">
        <v>0</v>
      </c>
      <c r="EJ65" s="30">
        <v>1.0335323840146991E-2</v>
      </c>
      <c r="EK65" s="30">
        <v>1.4035693849127086E-2</v>
      </c>
      <c r="EL65" s="30">
        <v>0</v>
      </c>
      <c r="EM65" s="30">
        <v>0</v>
      </c>
      <c r="EN65"/>
      <c r="EO65"/>
    </row>
    <row r="66" spans="1:145" s="15" customFormat="1" x14ac:dyDescent="0.25">
      <c r="A66" s="15">
        <v>62</v>
      </c>
      <c r="B66" s="20" t="s">
        <v>105</v>
      </c>
      <c r="C66" s="21">
        <v>11645</v>
      </c>
      <c r="D66" s="21">
        <v>1532</v>
      </c>
      <c r="E66" s="21">
        <v>6377</v>
      </c>
      <c r="F66" s="21">
        <v>3748</v>
      </c>
      <c r="G66" s="21">
        <v>5954</v>
      </c>
      <c r="H66" s="21">
        <v>5689</v>
      </c>
      <c r="I66" s="21">
        <v>2.8</v>
      </c>
      <c r="J66" s="21">
        <v>6137</v>
      </c>
      <c r="K66" s="21">
        <v>4570</v>
      </c>
      <c r="L66" s="22">
        <f t="shared" si="0"/>
        <v>57.317642663677972</v>
      </c>
      <c r="M66" s="22">
        <f t="shared" si="1"/>
        <v>42.682357336322028</v>
      </c>
      <c r="N66" s="21">
        <v>2459</v>
      </c>
      <c r="O66" s="21">
        <v>1838</v>
      </c>
      <c r="P66" s="21">
        <v>1509</v>
      </c>
      <c r="Q66" s="21">
        <v>1218</v>
      </c>
      <c r="R66" s="21">
        <v>1145</v>
      </c>
      <c r="S66" s="21">
        <v>962</v>
      </c>
      <c r="T66" s="21">
        <v>789</v>
      </c>
      <c r="U66" s="21">
        <v>1470</v>
      </c>
      <c r="V66" s="21">
        <v>117</v>
      </c>
      <c r="W66" s="21">
        <v>128</v>
      </c>
      <c r="X66" s="21">
        <v>0</v>
      </c>
      <c r="Y66" s="21">
        <v>11645</v>
      </c>
      <c r="Z66" s="21">
        <v>2028</v>
      </c>
      <c r="AA66" s="21">
        <v>96</v>
      </c>
      <c r="AB66" s="21">
        <v>954</v>
      </c>
      <c r="AC66" s="21">
        <v>186</v>
      </c>
      <c r="AD66" s="21">
        <v>927</v>
      </c>
      <c r="AE66" s="21">
        <v>313</v>
      </c>
      <c r="AF66" s="21">
        <v>1018</v>
      </c>
      <c r="AG66" s="21">
        <v>712</v>
      </c>
      <c r="AH66" s="21">
        <v>494</v>
      </c>
      <c r="AI66" s="21">
        <v>56</v>
      </c>
      <c r="AJ66" s="21">
        <v>158</v>
      </c>
      <c r="AK66" s="21">
        <v>99</v>
      </c>
      <c r="AL66" s="21">
        <v>424</v>
      </c>
      <c r="AM66" s="21">
        <v>231</v>
      </c>
      <c r="AN66" s="21">
        <v>374</v>
      </c>
      <c r="AO66" s="21">
        <v>1017</v>
      </c>
      <c r="AP66" s="21">
        <v>1477</v>
      </c>
      <c r="AQ66" s="21">
        <v>203</v>
      </c>
      <c r="AR66" s="21">
        <v>435</v>
      </c>
      <c r="AS66" s="21">
        <v>216</v>
      </c>
      <c r="AT66" s="21">
        <v>219</v>
      </c>
      <c r="AU66" s="21">
        <v>11645</v>
      </c>
      <c r="AV66" s="23">
        <v>0</v>
      </c>
      <c r="AW66" s="23">
        <v>17</v>
      </c>
      <c r="AX66" s="23">
        <v>0</v>
      </c>
      <c r="AY66" s="23">
        <v>0</v>
      </c>
      <c r="AZ66" s="23">
        <v>0</v>
      </c>
      <c r="BA66" s="23">
        <v>6921</v>
      </c>
      <c r="BB66" s="23">
        <v>429</v>
      </c>
      <c r="BC66" s="23">
        <v>82</v>
      </c>
      <c r="BD66" s="23">
        <v>54</v>
      </c>
      <c r="BE66" s="23">
        <v>44</v>
      </c>
      <c r="BF66" s="23">
        <v>72</v>
      </c>
      <c r="BG66" s="23">
        <v>609</v>
      </c>
      <c r="BH66" s="23">
        <v>2035</v>
      </c>
      <c r="BI66" s="23">
        <v>1265</v>
      </c>
      <c r="BJ66" s="19">
        <v>121</v>
      </c>
      <c r="BK66" s="19">
        <v>11645</v>
      </c>
      <c r="BL66" s="28" t="s">
        <v>201</v>
      </c>
      <c r="BM66" s="29">
        <v>0</v>
      </c>
      <c r="BN66" s="30">
        <v>0</v>
      </c>
      <c r="BO66" s="30">
        <v>1.1161129506306038E-2</v>
      </c>
      <c r="BP66" s="30">
        <v>2.9830392908889454E-2</v>
      </c>
      <c r="BQ66" s="30">
        <v>6.5829225632055968</v>
      </c>
      <c r="BR66" s="30">
        <v>1.7590645674137133</v>
      </c>
      <c r="BS66" s="30">
        <v>4.2902672223584216E-2</v>
      </c>
      <c r="BT66" s="30">
        <v>0</v>
      </c>
      <c r="BU66" s="30">
        <v>3.3666545812399647E-2</v>
      </c>
      <c r="BV66" s="30">
        <v>1.287664177182591E-2</v>
      </c>
      <c r="BW66" s="30">
        <v>0</v>
      </c>
      <c r="BX66" s="30">
        <v>2.0594494405162353E-2</v>
      </c>
      <c r="BY66" s="30">
        <v>0.75499346946577039</v>
      </c>
      <c r="BZ66" s="30">
        <v>0.25369256851528865</v>
      </c>
      <c r="CA66" s="30">
        <v>0</v>
      </c>
      <c r="CB66" s="30">
        <v>0</v>
      </c>
      <c r="CC66" s="30">
        <v>0</v>
      </c>
      <c r="CD66" s="30">
        <v>2.6108199839621059E-2</v>
      </c>
      <c r="CE66" s="30">
        <v>4.5356616396416825E-2</v>
      </c>
      <c r="CF66" s="30">
        <v>0.2779171652449145</v>
      </c>
      <c r="CG66" s="30">
        <v>0</v>
      </c>
      <c r="CH66" s="30">
        <v>2.2048555819593817E-2</v>
      </c>
      <c r="CI66" s="30">
        <v>0</v>
      </c>
      <c r="CJ66" s="30">
        <v>0</v>
      </c>
      <c r="CK66" s="30">
        <v>1.351925528216617E-2</v>
      </c>
      <c r="CL66" s="30">
        <v>0.16559829059829059</v>
      </c>
      <c r="CM66" s="30">
        <v>6.8237843001782705E-3</v>
      </c>
      <c r="CN66" s="30">
        <v>0</v>
      </c>
      <c r="CO66" s="30">
        <v>0</v>
      </c>
      <c r="CP66" s="30">
        <v>0</v>
      </c>
      <c r="CQ66" s="30">
        <v>2.4694067936124681E-2</v>
      </c>
      <c r="CR66" s="30">
        <v>0</v>
      </c>
      <c r="CS66" s="30">
        <v>5.6942744070836776E-3</v>
      </c>
      <c r="CT66" s="30">
        <v>0</v>
      </c>
      <c r="CU66" s="30">
        <v>9.1473689278320738E-2</v>
      </c>
      <c r="CV66" s="30">
        <v>6.8683244091839318E-2</v>
      </c>
      <c r="CW66" s="30">
        <v>1.5567574028147129</v>
      </c>
      <c r="CX66" s="30">
        <v>0</v>
      </c>
      <c r="CY66" s="30">
        <v>0</v>
      </c>
      <c r="CZ66" s="30">
        <v>5.050186225617069E-2</v>
      </c>
      <c r="DA66" s="30">
        <v>0</v>
      </c>
      <c r="DB66" s="30">
        <v>2.1210907119794491E-2</v>
      </c>
      <c r="DC66" s="30">
        <v>3.0199749773501875E-2</v>
      </c>
      <c r="DD66" s="30">
        <v>4.3143085155943013E-2</v>
      </c>
      <c r="DE66" s="30">
        <v>2.3947634505880475E-2</v>
      </c>
      <c r="DF66" s="30">
        <v>0</v>
      </c>
      <c r="DG66" s="30">
        <v>0</v>
      </c>
      <c r="DH66" s="30">
        <v>0</v>
      </c>
      <c r="DI66" s="30">
        <v>6.78107558291169E-2</v>
      </c>
      <c r="DJ66" s="30">
        <v>9.9309796911465319E-3</v>
      </c>
      <c r="DK66" s="30">
        <v>0</v>
      </c>
      <c r="DL66" s="30">
        <v>6.8127625752242536E-3</v>
      </c>
      <c r="DM66" s="30">
        <v>0.21034845428369456</v>
      </c>
      <c r="DN66" s="30">
        <v>0</v>
      </c>
      <c r="DO66" s="30">
        <v>0</v>
      </c>
      <c r="DP66" s="30">
        <v>0</v>
      </c>
      <c r="DQ66" s="30">
        <v>0</v>
      </c>
      <c r="DR66" s="30">
        <v>0</v>
      </c>
      <c r="DS66" s="30">
        <v>4.5737285034760336E-2</v>
      </c>
      <c r="DT66" s="30">
        <v>0</v>
      </c>
      <c r="DU66" s="30">
        <v>0</v>
      </c>
      <c r="DV66" s="30">
        <v>78.605251829530772</v>
      </c>
      <c r="DW66" s="30">
        <v>0</v>
      </c>
      <c r="DX66" s="30">
        <v>3.3333333333333333E-2</v>
      </c>
      <c r="DY66" s="30">
        <v>0</v>
      </c>
      <c r="DZ66" s="30">
        <v>0</v>
      </c>
      <c r="EA66" s="30">
        <v>0</v>
      </c>
      <c r="EB66" s="30">
        <v>0</v>
      </c>
      <c r="EC66" s="30">
        <v>0</v>
      </c>
      <c r="ED66" s="30">
        <v>1.7209729233593391E-2</v>
      </c>
      <c r="EE66" s="30">
        <v>0.76021720491569011</v>
      </c>
      <c r="EF66" s="30">
        <v>0</v>
      </c>
      <c r="EG66" s="30">
        <v>3.917965900186441E-2</v>
      </c>
      <c r="EH66" s="30">
        <v>1.1489300588826655E-2</v>
      </c>
      <c r="EI66" s="30">
        <v>0</v>
      </c>
      <c r="EJ66" s="30">
        <v>3.4451079467156635E-3</v>
      </c>
      <c r="EK66" s="30">
        <v>4.1027412789756107E-2</v>
      </c>
      <c r="EL66" s="30">
        <v>2.4352985454625959E-2</v>
      </c>
      <c r="EM66" s="30">
        <v>0</v>
      </c>
      <c r="EN66"/>
      <c r="EO66"/>
    </row>
    <row r="67" spans="1:145" s="15" customFormat="1" x14ac:dyDescent="0.25">
      <c r="A67" s="15">
        <v>63</v>
      </c>
      <c r="B67" s="20" t="s">
        <v>106</v>
      </c>
      <c r="C67" s="21">
        <v>7685</v>
      </c>
      <c r="D67" s="21">
        <v>1031</v>
      </c>
      <c r="E67" s="21">
        <v>4230</v>
      </c>
      <c r="F67" s="21">
        <v>2434</v>
      </c>
      <c r="G67" s="21">
        <v>3819</v>
      </c>
      <c r="H67" s="21">
        <v>3864</v>
      </c>
      <c r="I67" s="21">
        <v>2.1</v>
      </c>
      <c r="J67" s="21">
        <v>4386</v>
      </c>
      <c r="K67" s="21">
        <v>2743</v>
      </c>
      <c r="L67" s="22">
        <f t="shared" si="0"/>
        <v>61.523355309300044</v>
      </c>
      <c r="M67" s="22">
        <f t="shared" si="1"/>
        <v>38.476644690699956</v>
      </c>
      <c r="N67" s="21">
        <v>1613</v>
      </c>
      <c r="O67" s="21">
        <v>1344</v>
      </c>
      <c r="P67" s="21">
        <v>932</v>
      </c>
      <c r="Q67" s="21">
        <v>914</v>
      </c>
      <c r="R67" s="21">
        <v>797</v>
      </c>
      <c r="S67" s="21">
        <v>696</v>
      </c>
      <c r="T67" s="21">
        <v>357</v>
      </c>
      <c r="U67" s="21">
        <v>904</v>
      </c>
      <c r="V67" s="21">
        <v>55</v>
      </c>
      <c r="W67" s="21">
        <v>70</v>
      </c>
      <c r="X67" s="21">
        <v>0</v>
      </c>
      <c r="Y67" s="21">
        <v>7685</v>
      </c>
      <c r="Z67" s="21">
        <v>1557</v>
      </c>
      <c r="AA67" s="21">
        <v>22</v>
      </c>
      <c r="AB67" s="21">
        <v>255</v>
      </c>
      <c r="AC67" s="21">
        <v>37</v>
      </c>
      <c r="AD67" s="21">
        <v>516</v>
      </c>
      <c r="AE67" s="21">
        <v>220</v>
      </c>
      <c r="AF67" s="21">
        <v>711</v>
      </c>
      <c r="AG67" s="21">
        <v>474</v>
      </c>
      <c r="AH67" s="21">
        <v>193</v>
      </c>
      <c r="AI67" s="21">
        <v>69</v>
      </c>
      <c r="AJ67" s="21">
        <v>111</v>
      </c>
      <c r="AK67" s="21">
        <v>53</v>
      </c>
      <c r="AL67" s="21">
        <v>268</v>
      </c>
      <c r="AM67" s="21">
        <v>132</v>
      </c>
      <c r="AN67" s="21">
        <v>453</v>
      </c>
      <c r="AO67" s="21">
        <v>681</v>
      </c>
      <c r="AP67" s="21">
        <v>1335</v>
      </c>
      <c r="AQ67" s="21">
        <v>60</v>
      </c>
      <c r="AR67" s="21">
        <v>238</v>
      </c>
      <c r="AS67" s="21">
        <v>173</v>
      </c>
      <c r="AT67" s="21">
        <v>119</v>
      </c>
      <c r="AU67" s="21">
        <v>7685</v>
      </c>
      <c r="AV67" s="23">
        <v>3</v>
      </c>
      <c r="AW67" s="23">
        <v>13</v>
      </c>
      <c r="AX67" s="23">
        <v>0</v>
      </c>
      <c r="AY67" s="23">
        <v>0</v>
      </c>
      <c r="AZ67" s="23">
        <v>14</v>
      </c>
      <c r="BA67" s="23">
        <v>4816</v>
      </c>
      <c r="BB67" s="23">
        <v>317</v>
      </c>
      <c r="BC67" s="23">
        <v>58</v>
      </c>
      <c r="BD67" s="23">
        <v>17</v>
      </c>
      <c r="BE67" s="23">
        <v>40</v>
      </c>
      <c r="BF67" s="23">
        <v>44</v>
      </c>
      <c r="BG67" s="23">
        <v>465</v>
      </c>
      <c r="BH67" s="23">
        <v>1138</v>
      </c>
      <c r="BI67" s="23">
        <v>686</v>
      </c>
      <c r="BJ67" s="19">
        <v>70</v>
      </c>
      <c r="BK67" s="19">
        <v>7685</v>
      </c>
      <c r="BL67" s="28" t="s">
        <v>202</v>
      </c>
      <c r="BM67" s="29">
        <v>0</v>
      </c>
      <c r="BN67" s="30">
        <v>0.88631984585741819</v>
      </c>
      <c r="BO67" s="30">
        <v>2.4182447263663084E-2</v>
      </c>
      <c r="BP67" s="30">
        <v>0</v>
      </c>
      <c r="BQ67" s="30">
        <v>0</v>
      </c>
      <c r="BR67" s="30">
        <v>0</v>
      </c>
      <c r="BS67" s="30">
        <v>0</v>
      </c>
      <c r="BT67" s="30">
        <v>0</v>
      </c>
      <c r="BU67" s="30">
        <v>3.8846014398922668E-3</v>
      </c>
      <c r="BV67" s="30">
        <v>0</v>
      </c>
      <c r="BW67" s="30">
        <v>0</v>
      </c>
      <c r="BX67" s="30">
        <v>0</v>
      </c>
      <c r="BY67" s="30">
        <v>1.9113758720652414E-2</v>
      </c>
      <c r="BZ67" s="30">
        <v>3.6590274305089709E-3</v>
      </c>
      <c r="CA67" s="30">
        <v>0</v>
      </c>
      <c r="CB67" s="30">
        <v>0</v>
      </c>
      <c r="CC67" s="30">
        <v>8.201202843083652E-2</v>
      </c>
      <c r="CD67" s="30">
        <v>7.4594856684631599E-3</v>
      </c>
      <c r="CE67" s="30">
        <v>0</v>
      </c>
      <c r="CF67" s="30">
        <v>0</v>
      </c>
      <c r="CG67" s="30">
        <v>0</v>
      </c>
      <c r="CH67" s="30">
        <v>0</v>
      </c>
      <c r="CI67" s="30">
        <v>1.9922799153281034</v>
      </c>
      <c r="CJ67" s="30">
        <v>0.11163206072784104</v>
      </c>
      <c r="CK67" s="30">
        <v>5.7939665494997879E-3</v>
      </c>
      <c r="CL67" s="30">
        <v>4.4515669515669517E-3</v>
      </c>
      <c r="CM67" s="30">
        <v>8.5297303752228382E-3</v>
      </c>
      <c r="CN67" s="30">
        <v>0</v>
      </c>
      <c r="CO67" s="30">
        <v>0</v>
      </c>
      <c r="CP67" s="30">
        <v>0.18091361374943465</v>
      </c>
      <c r="CQ67" s="30">
        <v>1.3718926631180376E-2</v>
      </c>
      <c r="CR67" s="30">
        <v>0.32976092333058532</v>
      </c>
      <c r="CS67" s="30">
        <v>3.7961829380557849E-3</v>
      </c>
      <c r="CT67" s="30">
        <v>0</v>
      </c>
      <c r="CU67" s="30">
        <v>0</v>
      </c>
      <c r="CV67" s="30">
        <v>0</v>
      </c>
      <c r="CW67" s="30">
        <v>0</v>
      </c>
      <c r="CX67" s="30">
        <v>0.11164867882396724</v>
      </c>
      <c r="CY67" s="30">
        <v>0</v>
      </c>
      <c r="CZ67" s="30">
        <v>0</v>
      </c>
      <c r="DA67" s="30">
        <v>0</v>
      </c>
      <c r="DB67" s="30">
        <v>0</v>
      </c>
      <c r="DC67" s="30">
        <v>0</v>
      </c>
      <c r="DD67" s="30">
        <v>4.8611926936273815E-3</v>
      </c>
      <c r="DE67" s="30">
        <v>0</v>
      </c>
      <c r="DF67" s="30">
        <v>0</v>
      </c>
      <c r="DG67" s="30">
        <v>0</v>
      </c>
      <c r="DH67" s="30">
        <v>0</v>
      </c>
      <c r="DI67" s="30">
        <v>0</v>
      </c>
      <c r="DJ67" s="30">
        <v>7.4482347683598989E-3</v>
      </c>
      <c r="DK67" s="30">
        <v>3.089598352214212E-2</v>
      </c>
      <c r="DL67" s="30">
        <v>0</v>
      </c>
      <c r="DM67" s="30">
        <v>0</v>
      </c>
      <c r="DN67" s="30">
        <v>0</v>
      </c>
      <c r="DO67" s="30">
        <v>1.0895883777239708</v>
      </c>
      <c r="DP67" s="30">
        <v>0</v>
      </c>
      <c r="DQ67" s="30">
        <v>0</v>
      </c>
      <c r="DR67" s="30">
        <v>0.15807152736613317</v>
      </c>
      <c r="DS67" s="30">
        <v>7.840677434530343E-3</v>
      </c>
      <c r="DT67" s="30">
        <v>0</v>
      </c>
      <c r="DU67" s="30">
        <v>0</v>
      </c>
      <c r="DV67" s="30">
        <v>0</v>
      </c>
      <c r="DW67" s="30">
        <v>88.469601677148844</v>
      </c>
      <c r="DX67" s="30">
        <v>0</v>
      </c>
      <c r="DY67" s="30">
        <v>0</v>
      </c>
      <c r="DZ67" s="30">
        <v>0</v>
      </c>
      <c r="EA67" s="30">
        <v>0</v>
      </c>
      <c r="EB67" s="30">
        <v>0</v>
      </c>
      <c r="EC67" s="30">
        <v>0</v>
      </c>
      <c r="ED67" s="30">
        <v>0.39008719596145019</v>
      </c>
      <c r="EE67" s="30">
        <v>2.2863675335810234E-2</v>
      </c>
      <c r="EF67" s="30">
        <v>1.8315018315018317</v>
      </c>
      <c r="EG67" s="30">
        <v>0</v>
      </c>
      <c r="EH67" s="30">
        <v>0</v>
      </c>
      <c r="EI67" s="30">
        <v>0</v>
      </c>
      <c r="EJ67" s="30">
        <v>4.5934772622875522E-3</v>
      </c>
      <c r="EK67" s="30">
        <v>3.2390062728754822E-3</v>
      </c>
      <c r="EL67" s="30">
        <v>0</v>
      </c>
      <c r="EM67" s="30">
        <v>0</v>
      </c>
      <c r="EN67"/>
      <c r="EO67"/>
    </row>
    <row r="68" spans="1:145" s="15" customFormat="1" x14ac:dyDescent="0.25">
      <c r="A68" s="15">
        <v>64</v>
      </c>
      <c r="B68" s="20" t="s">
        <v>62</v>
      </c>
      <c r="C68" s="21">
        <v>60787</v>
      </c>
      <c r="D68" s="21">
        <v>10888</v>
      </c>
      <c r="E68" s="21">
        <v>39392</v>
      </c>
      <c r="F68" s="21">
        <v>10512</v>
      </c>
      <c r="G68" s="21">
        <v>26375</v>
      </c>
      <c r="H68" s="21">
        <v>34409</v>
      </c>
      <c r="I68" s="21">
        <v>3.4</v>
      </c>
      <c r="J68" s="21">
        <v>31335</v>
      </c>
      <c r="K68" s="21">
        <v>24801</v>
      </c>
      <c r="L68" s="22">
        <f t="shared" si="0"/>
        <v>55.81979478409577</v>
      </c>
      <c r="M68" s="22">
        <f t="shared" si="1"/>
        <v>44.18020521590423</v>
      </c>
      <c r="N68" s="21">
        <v>9362</v>
      </c>
      <c r="O68" s="21">
        <v>17464</v>
      </c>
      <c r="P68" s="21">
        <v>5707</v>
      </c>
      <c r="Q68" s="21">
        <v>7696</v>
      </c>
      <c r="R68" s="21">
        <v>6507</v>
      </c>
      <c r="S68" s="21">
        <v>8678</v>
      </c>
      <c r="T68" s="21">
        <v>885</v>
      </c>
      <c r="U68" s="21">
        <v>3423</v>
      </c>
      <c r="V68" s="21">
        <v>647</v>
      </c>
      <c r="W68" s="21">
        <v>418</v>
      </c>
      <c r="X68" s="21">
        <v>0</v>
      </c>
      <c r="Y68" s="21">
        <v>60787</v>
      </c>
      <c r="Z68" s="21">
        <v>116</v>
      </c>
      <c r="AA68" s="21">
        <v>51</v>
      </c>
      <c r="AB68" s="21">
        <v>937</v>
      </c>
      <c r="AC68" s="21">
        <v>145</v>
      </c>
      <c r="AD68" s="21">
        <v>2896</v>
      </c>
      <c r="AE68" s="21">
        <v>951</v>
      </c>
      <c r="AF68" s="21">
        <v>9756</v>
      </c>
      <c r="AG68" s="21">
        <v>6849</v>
      </c>
      <c r="AH68" s="21">
        <v>764</v>
      </c>
      <c r="AI68" s="21">
        <v>1495</v>
      </c>
      <c r="AJ68" s="21">
        <v>1865</v>
      </c>
      <c r="AK68" s="21">
        <v>2376</v>
      </c>
      <c r="AL68" s="21">
        <v>7771</v>
      </c>
      <c r="AM68" s="21">
        <v>1897</v>
      </c>
      <c r="AN68" s="21">
        <v>1453</v>
      </c>
      <c r="AO68" s="21">
        <v>4585</v>
      </c>
      <c r="AP68" s="21">
        <v>10794</v>
      </c>
      <c r="AQ68" s="21">
        <v>1009</v>
      </c>
      <c r="AR68" s="21">
        <v>2435</v>
      </c>
      <c r="AS68" s="21">
        <v>1913</v>
      </c>
      <c r="AT68" s="21">
        <v>724</v>
      </c>
      <c r="AU68" s="21">
        <v>60787</v>
      </c>
      <c r="AV68" s="23">
        <v>3710</v>
      </c>
      <c r="AW68" s="23">
        <v>626</v>
      </c>
      <c r="AX68" s="23">
        <v>13</v>
      </c>
      <c r="AY68" s="23">
        <v>1111</v>
      </c>
      <c r="AZ68" s="23">
        <v>182</v>
      </c>
      <c r="BA68" s="23">
        <v>23502</v>
      </c>
      <c r="BB68" s="23">
        <v>1539</v>
      </c>
      <c r="BC68" s="23">
        <v>59</v>
      </c>
      <c r="BD68" s="23">
        <v>166</v>
      </c>
      <c r="BE68" s="23">
        <v>564</v>
      </c>
      <c r="BF68" s="23">
        <v>243</v>
      </c>
      <c r="BG68" s="23">
        <v>2392</v>
      </c>
      <c r="BH68" s="23">
        <v>17155</v>
      </c>
      <c r="BI68" s="23">
        <v>9295</v>
      </c>
      <c r="BJ68" s="19">
        <v>223</v>
      </c>
      <c r="BK68" s="19">
        <v>60787</v>
      </c>
      <c r="BL68" s="28" t="s">
        <v>203</v>
      </c>
      <c r="BM68" s="29">
        <v>0</v>
      </c>
      <c r="BN68" s="30">
        <v>0</v>
      </c>
      <c r="BO68" s="30">
        <v>5.2085271029428178E-2</v>
      </c>
      <c r="BP68" s="30">
        <v>0.66479161339810788</v>
      </c>
      <c r="BQ68" s="30">
        <v>0.19875973922722215</v>
      </c>
      <c r="BR68" s="30">
        <v>0.1487255756705472</v>
      </c>
      <c r="BS68" s="30">
        <v>2.2340034322137781</v>
      </c>
      <c r="BT68" s="30">
        <v>0.1519756838905775</v>
      </c>
      <c r="BU68" s="30">
        <v>3.7706531309887605</v>
      </c>
      <c r="BV68" s="30">
        <v>0.4429564769508112</v>
      </c>
      <c r="BW68" s="30">
        <v>0</v>
      </c>
      <c r="BX68" s="30">
        <v>4.1188988810324706E-2</v>
      </c>
      <c r="BY68" s="30">
        <v>0.28989200726322834</v>
      </c>
      <c r="BZ68" s="30">
        <v>0.49884740635938962</v>
      </c>
      <c r="CA68" s="30">
        <v>0</v>
      </c>
      <c r="CB68" s="30">
        <v>2.8664246130326771E-2</v>
      </c>
      <c r="CC68" s="30">
        <v>0.12301804264625478</v>
      </c>
      <c r="CD68" s="30">
        <v>0.74408369542920016</v>
      </c>
      <c r="CE68" s="30">
        <v>2.8347885247760513E-2</v>
      </c>
      <c r="CF68" s="30">
        <v>0.4824950785501988</v>
      </c>
      <c r="CG68" s="30">
        <v>0</v>
      </c>
      <c r="CH68" s="30">
        <v>4.0397853940566897</v>
      </c>
      <c r="CI68" s="30">
        <v>4.9806997883202593E-2</v>
      </c>
      <c r="CJ68" s="30">
        <v>0</v>
      </c>
      <c r="CK68" s="30">
        <v>5.6008343311831278E-2</v>
      </c>
      <c r="CL68" s="30">
        <v>0.98023504273504269</v>
      </c>
      <c r="CM68" s="30">
        <v>0.12624000955329803</v>
      </c>
      <c r="CN68" s="30">
        <v>3.5520537328855593E-2</v>
      </c>
      <c r="CO68" s="30">
        <v>7.5628663263376819E-2</v>
      </c>
      <c r="CP68" s="30">
        <v>0</v>
      </c>
      <c r="CQ68" s="30">
        <v>0.6722274049278385</v>
      </c>
      <c r="CR68" s="30">
        <v>5.1525144270403951E-2</v>
      </c>
      <c r="CS68" s="30">
        <v>0.34355455589404854</v>
      </c>
      <c r="CT68" s="30">
        <v>0</v>
      </c>
      <c r="CU68" s="30">
        <v>1.5105194742670069</v>
      </c>
      <c r="CV68" s="30">
        <v>0.82980572453814017</v>
      </c>
      <c r="CW68" s="30">
        <v>5.3784324857322131E-2</v>
      </c>
      <c r="CX68" s="30">
        <v>0</v>
      </c>
      <c r="CY68" s="30">
        <v>0.14062899514190744</v>
      </c>
      <c r="CZ68" s="30">
        <v>0.71018243797740044</v>
      </c>
      <c r="DA68" s="30">
        <v>0.1559656875487393</v>
      </c>
      <c r="DB68" s="30">
        <v>0.72588437698852248</v>
      </c>
      <c r="DC68" s="30">
        <v>0.43573924673195563</v>
      </c>
      <c r="DD68" s="30">
        <v>3.9387813800115854</v>
      </c>
      <c r="DE68" s="30">
        <v>0.18359853121175032</v>
      </c>
      <c r="DF68" s="30">
        <v>4.9527239981990101E-2</v>
      </c>
      <c r="DG68" s="30">
        <v>8.8430361090641119E-2</v>
      </c>
      <c r="DH68" s="30">
        <v>0</v>
      </c>
      <c r="DI68" s="30">
        <v>2.6141915740789039</v>
      </c>
      <c r="DJ68" s="30">
        <v>0.51392819901683295</v>
      </c>
      <c r="DK68" s="30">
        <v>7.209062821833162E-2</v>
      </c>
      <c r="DL68" s="30">
        <v>0.58589758146928583</v>
      </c>
      <c r="DM68" s="30">
        <v>0.32414351971585714</v>
      </c>
      <c r="DN68" s="30">
        <v>5.2356020942408384E-2</v>
      </c>
      <c r="DO68" s="30">
        <v>6.0532687651331719E-2</v>
      </c>
      <c r="DP68" s="30">
        <v>0.21128248468201988</v>
      </c>
      <c r="DQ68" s="30">
        <v>0.13386880856760375</v>
      </c>
      <c r="DR68" s="30">
        <v>5.9276822762299938E-2</v>
      </c>
      <c r="DS68" s="30">
        <v>4.8742878051330303</v>
      </c>
      <c r="DT68" s="30">
        <v>0</v>
      </c>
      <c r="DU68" s="30">
        <v>0.31605562579013907</v>
      </c>
      <c r="DV68" s="30">
        <v>6.8876452862677573E-2</v>
      </c>
      <c r="DW68" s="30">
        <v>3.9308176100628936E-2</v>
      </c>
      <c r="DX68" s="30">
        <v>23.474999999999998</v>
      </c>
      <c r="DY68" s="30">
        <v>0.29791459781529295</v>
      </c>
      <c r="DZ68" s="30">
        <v>9.3864664220496635E-2</v>
      </c>
      <c r="EA68" s="30">
        <v>3.1678986272439286E-2</v>
      </c>
      <c r="EB68" s="30">
        <v>0</v>
      </c>
      <c r="EC68" s="30">
        <v>0</v>
      </c>
      <c r="ED68" s="30">
        <v>2.8682882055988988E-2</v>
      </c>
      <c r="EE68" s="30">
        <v>4.0011431837667907E-2</v>
      </c>
      <c r="EF68" s="30">
        <v>0</v>
      </c>
      <c r="EG68" s="30">
        <v>1.4077656786187145</v>
      </c>
      <c r="EH68" s="30">
        <v>0.26569007611661644</v>
      </c>
      <c r="EI68" s="30">
        <v>5.9681697612732093E-2</v>
      </c>
      <c r="EJ68" s="30">
        <v>0.3422140560404226</v>
      </c>
      <c r="EK68" s="30">
        <v>4.5022187192969199</v>
      </c>
      <c r="EL68" s="30">
        <v>0.19703779140561006</v>
      </c>
      <c r="EM68" s="30">
        <v>0</v>
      </c>
      <c r="EN68"/>
      <c r="EO68"/>
    </row>
    <row r="69" spans="1:145" s="15" customFormat="1" x14ac:dyDescent="0.25">
      <c r="A69" s="15">
        <v>65</v>
      </c>
      <c r="B69" s="20" t="s">
        <v>107</v>
      </c>
      <c r="C69" s="21">
        <v>4045</v>
      </c>
      <c r="D69" s="21">
        <v>519</v>
      </c>
      <c r="E69" s="21">
        <v>2058</v>
      </c>
      <c r="F69" s="21">
        <v>1482</v>
      </c>
      <c r="G69" s="21">
        <v>2074</v>
      </c>
      <c r="H69" s="21">
        <v>1973</v>
      </c>
      <c r="I69" s="21">
        <v>4.5999999999999996</v>
      </c>
      <c r="J69" s="21">
        <v>2271</v>
      </c>
      <c r="K69" s="21">
        <v>1474</v>
      </c>
      <c r="L69" s="22">
        <f t="shared" si="0"/>
        <v>60.640854472630181</v>
      </c>
      <c r="M69" s="22">
        <f t="shared" si="1"/>
        <v>39.359145527369826</v>
      </c>
      <c r="N69" s="21">
        <v>979</v>
      </c>
      <c r="O69" s="21">
        <v>475</v>
      </c>
      <c r="P69" s="21">
        <v>546</v>
      </c>
      <c r="Q69" s="21">
        <v>460</v>
      </c>
      <c r="R69" s="21">
        <v>336</v>
      </c>
      <c r="S69" s="21">
        <v>277</v>
      </c>
      <c r="T69" s="21">
        <v>172</v>
      </c>
      <c r="U69" s="21">
        <v>711</v>
      </c>
      <c r="V69" s="21">
        <v>53</v>
      </c>
      <c r="W69" s="21">
        <v>50</v>
      </c>
      <c r="X69" s="21">
        <v>0</v>
      </c>
      <c r="Y69" s="21">
        <v>4045</v>
      </c>
      <c r="Z69" s="21">
        <v>979</v>
      </c>
      <c r="AA69" s="21">
        <v>27</v>
      </c>
      <c r="AB69" s="21">
        <v>337</v>
      </c>
      <c r="AC69" s="21">
        <v>19</v>
      </c>
      <c r="AD69" s="21">
        <v>255</v>
      </c>
      <c r="AE69" s="21">
        <v>59</v>
      </c>
      <c r="AF69" s="21">
        <v>279</v>
      </c>
      <c r="AG69" s="21">
        <v>350</v>
      </c>
      <c r="AH69" s="21">
        <v>125</v>
      </c>
      <c r="AI69" s="21">
        <v>25</v>
      </c>
      <c r="AJ69" s="21">
        <v>40</v>
      </c>
      <c r="AK69" s="21">
        <v>22</v>
      </c>
      <c r="AL69" s="21">
        <v>152</v>
      </c>
      <c r="AM69" s="21">
        <v>89</v>
      </c>
      <c r="AN69" s="21">
        <v>224</v>
      </c>
      <c r="AO69" s="21">
        <v>279</v>
      </c>
      <c r="AP69" s="21">
        <v>399</v>
      </c>
      <c r="AQ69" s="21">
        <v>153</v>
      </c>
      <c r="AR69" s="21">
        <v>94</v>
      </c>
      <c r="AS69" s="21">
        <v>75</v>
      </c>
      <c r="AT69" s="21">
        <v>73</v>
      </c>
      <c r="AU69" s="21">
        <v>4045</v>
      </c>
      <c r="AV69" s="23">
        <v>3</v>
      </c>
      <c r="AW69" s="23">
        <v>3</v>
      </c>
      <c r="AX69" s="23">
        <v>0</v>
      </c>
      <c r="AY69" s="23">
        <v>0</v>
      </c>
      <c r="AZ69" s="23">
        <v>0</v>
      </c>
      <c r="BA69" s="23">
        <v>2330</v>
      </c>
      <c r="BB69" s="23">
        <v>175</v>
      </c>
      <c r="BC69" s="23">
        <v>32</v>
      </c>
      <c r="BD69" s="23">
        <v>13</v>
      </c>
      <c r="BE69" s="23">
        <v>26</v>
      </c>
      <c r="BF69" s="23">
        <v>36</v>
      </c>
      <c r="BG69" s="23">
        <v>262</v>
      </c>
      <c r="BH69" s="23">
        <v>737</v>
      </c>
      <c r="BI69" s="23">
        <v>388</v>
      </c>
      <c r="BJ69" s="19">
        <v>37</v>
      </c>
      <c r="BK69" s="19">
        <v>4045</v>
      </c>
      <c r="BL69" s="28" t="s">
        <v>204</v>
      </c>
      <c r="BM69" s="29">
        <v>0</v>
      </c>
      <c r="BN69" s="30">
        <v>5.7803468208092491E-2</v>
      </c>
      <c r="BO69" s="30">
        <v>0</v>
      </c>
      <c r="BP69" s="30">
        <v>1.2784454103809769E-2</v>
      </c>
      <c r="BQ69" s="30">
        <v>0</v>
      </c>
      <c r="BR69" s="30">
        <v>0</v>
      </c>
      <c r="BS69" s="30">
        <v>9.1934297621966161E-3</v>
      </c>
      <c r="BT69" s="30">
        <v>2.7693346842283013</v>
      </c>
      <c r="BU69" s="30">
        <v>1.4243538612938313E-2</v>
      </c>
      <c r="BV69" s="30">
        <v>7.7259850630955447E-3</v>
      </c>
      <c r="BW69" s="30">
        <v>0</v>
      </c>
      <c r="BX69" s="30">
        <v>0.10297247202581175</v>
      </c>
      <c r="BY69" s="30">
        <v>0</v>
      </c>
      <c r="BZ69" s="30">
        <v>0</v>
      </c>
      <c r="CA69" s="30">
        <v>6.7765981477298398E-2</v>
      </c>
      <c r="CB69" s="30">
        <v>0</v>
      </c>
      <c r="CC69" s="30">
        <v>0</v>
      </c>
      <c r="CD69" s="30">
        <v>0</v>
      </c>
      <c r="CE69" s="30">
        <v>0</v>
      </c>
      <c r="CF69" s="30">
        <v>0</v>
      </c>
      <c r="CG69" s="30">
        <v>0</v>
      </c>
      <c r="CH69" s="30">
        <v>0</v>
      </c>
      <c r="CI69" s="30">
        <v>0</v>
      </c>
      <c r="CJ69" s="30">
        <v>0</v>
      </c>
      <c r="CK69" s="30">
        <v>3.283247711383213E-2</v>
      </c>
      <c r="CL69" s="30">
        <v>2.670940170940171E-3</v>
      </c>
      <c r="CM69" s="30">
        <v>2.5589191125668515E-3</v>
      </c>
      <c r="CN69" s="30">
        <v>1.7340480495995867</v>
      </c>
      <c r="CO69" s="30">
        <v>0</v>
      </c>
      <c r="CP69" s="30">
        <v>0</v>
      </c>
      <c r="CQ69" s="30">
        <v>4.1156779893541134E-2</v>
      </c>
      <c r="CR69" s="30">
        <v>0</v>
      </c>
      <c r="CS69" s="30">
        <v>4.3656103787641523E-2</v>
      </c>
      <c r="CT69" s="30">
        <v>0</v>
      </c>
      <c r="CU69" s="30">
        <v>3.6108035241442394E-3</v>
      </c>
      <c r="CV69" s="30">
        <v>7.0084942950856439E-3</v>
      </c>
      <c r="CW69" s="30">
        <v>0</v>
      </c>
      <c r="CX69" s="30">
        <v>0</v>
      </c>
      <c r="CY69" s="30">
        <v>4.4745589363334184E-2</v>
      </c>
      <c r="CZ69" s="30">
        <v>9.4690991730320053E-3</v>
      </c>
      <c r="DA69" s="30">
        <v>0.44190278138809458</v>
      </c>
      <c r="DB69" s="30">
        <v>1.8854139662039547E-2</v>
      </c>
      <c r="DC69" s="30">
        <v>8.6284999352862508E-3</v>
      </c>
      <c r="DD69" s="30">
        <v>1.6406525340992413E-2</v>
      </c>
      <c r="DE69" s="30">
        <v>0</v>
      </c>
      <c r="DF69" s="30">
        <v>0</v>
      </c>
      <c r="DG69" s="30">
        <v>3.4045689019896832</v>
      </c>
      <c r="DH69" s="30">
        <v>9.9870168780585244E-2</v>
      </c>
      <c r="DI69" s="30">
        <v>7.8243179802827186E-3</v>
      </c>
      <c r="DJ69" s="30">
        <v>1.737921445950643E-2</v>
      </c>
      <c r="DK69" s="30">
        <v>0</v>
      </c>
      <c r="DL69" s="30">
        <v>1.1354604292040422E-2</v>
      </c>
      <c r="DM69" s="30">
        <v>0</v>
      </c>
      <c r="DN69" s="30">
        <v>0</v>
      </c>
      <c r="DO69" s="30">
        <v>0</v>
      </c>
      <c r="DP69" s="30">
        <v>0.6972321994506655</v>
      </c>
      <c r="DQ69" s="30">
        <v>2.677376171352075E-2</v>
      </c>
      <c r="DR69" s="30">
        <v>0</v>
      </c>
      <c r="DS69" s="30">
        <v>1.1761016151795515E-2</v>
      </c>
      <c r="DT69" s="30">
        <v>0</v>
      </c>
      <c r="DU69" s="30">
        <v>0</v>
      </c>
      <c r="DV69" s="30">
        <v>0</v>
      </c>
      <c r="DW69" s="30">
        <v>0</v>
      </c>
      <c r="DX69" s="30">
        <v>1.3333333333333334E-2</v>
      </c>
      <c r="DY69" s="30">
        <v>73.088381330685209</v>
      </c>
      <c r="DZ69" s="30">
        <v>0</v>
      </c>
      <c r="EA69" s="30">
        <v>0</v>
      </c>
      <c r="EB69" s="30">
        <v>0</v>
      </c>
      <c r="EC69" s="30">
        <v>0.2339622641509434</v>
      </c>
      <c r="ED69" s="30">
        <v>0</v>
      </c>
      <c r="EE69" s="30">
        <v>0</v>
      </c>
      <c r="EF69" s="30">
        <v>0</v>
      </c>
      <c r="EG69" s="30">
        <v>5.4040908968088844E-3</v>
      </c>
      <c r="EH69" s="30">
        <v>2.297860117765331E-2</v>
      </c>
      <c r="EI69" s="30">
        <v>2.652519893899204E-2</v>
      </c>
      <c r="EJ69" s="30">
        <v>1.4928801102434544E-2</v>
      </c>
      <c r="EK69" s="30">
        <v>2.9151056455879336E-2</v>
      </c>
      <c r="EL69" s="30">
        <v>6.6417233058070806E-3</v>
      </c>
      <c r="EM69" s="30">
        <v>0.11705033164260631</v>
      </c>
      <c r="EN69"/>
      <c r="EO69"/>
    </row>
    <row r="70" spans="1:145" s="15" customFormat="1" x14ac:dyDescent="0.25">
      <c r="A70" s="15">
        <v>66</v>
      </c>
      <c r="B70" s="20" t="s">
        <v>108</v>
      </c>
      <c r="C70" s="21">
        <v>11779</v>
      </c>
      <c r="D70" s="21">
        <v>2172</v>
      </c>
      <c r="E70" s="21">
        <v>6955</v>
      </c>
      <c r="F70" s="21">
        <v>2663</v>
      </c>
      <c r="G70" s="21">
        <v>5611</v>
      </c>
      <c r="H70" s="21">
        <v>6167</v>
      </c>
      <c r="I70" s="21">
        <v>1.6</v>
      </c>
      <c r="J70" s="21">
        <v>5425</v>
      </c>
      <c r="K70" s="21">
        <v>5364</v>
      </c>
      <c r="L70" s="22">
        <f t="shared" ref="L70:L85" si="2">J70/SUM(J70:K70)*100</f>
        <v>50.282695337844096</v>
      </c>
      <c r="M70" s="22">
        <f t="shared" ref="M70:M85" si="3">K70/SUM(J70:K70)*100</f>
        <v>49.717304662155897</v>
      </c>
      <c r="N70" s="21">
        <v>1973</v>
      </c>
      <c r="O70" s="21">
        <v>2273</v>
      </c>
      <c r="P70" s="21">
        <v>1716</v>
      </c>
      <c r="Q70" s="21">
        <v>1756</v>
      </c>
      <c r="R70" s="21">
        <v>1143</v>
      </c>
      <c r="S70" s="21">
        <v>1248</v>
      </c>
      <c r="T70" s="21">
        <v>313</v>
      </c>
      <c r="U70" s="21">
        <v>1206</v>
      </c>
      <c r="V70" s="21">
        <v>110</v>
      </c>
      <c r="W70" s="21">
        <v>52</v>
      </c>
      <c r="X70" s="21">
        <v>0</v>
      </c>
      <c r="Y70" s="21">
        <v>11779</v>
      </c>
      <c r="Z70" s="21">
        <v>605</v>
      </c>
      <c r="AA70" s="21">
        <v>17</v>
      </c>
      <c r="AB70" s="21">
        <v>433</v>
      </c>
      <c r="AC70" s="21">
        <v>51</v>
      </c>
      <c r="AD70" s="21">
        <v>1409</v>
      </c>
      <c r="AE70" s="21">
        <v>188</v>
      </c>
      <c r="AF70" s="21">
        <v>1532</v>
      </c>
      <c r="AG70" s="21">
        <v>1709</v>
      </c>
      <c r="AH70" s="21">
        <v>157</v>
      </c>
      <c r="AI70" s="21">
        <v>104</v>
      </c>
      <c r="AJ70" s="21">
        <v>219</v>
      </c>
      <c r="AK70" s="21">
        <v>174</v>
      </c>
      <c r="AL70" s="21">
        <v>799</v>
      </c>
      <c r="AM70" s="21">
        <v>300</v>
      </c>
      <c r="AN70" s="21">
        <v>564</v>
      </c>
      <c r="AO70" s="21">
        <v>877</v>
      </c>
      <c r="AP70" s="21">
        <v>1419</v>
      </c>
      <c r="AQ70" s="21">
        <v>339</v>
      </c>
      <c r="AR70" s="21">
        <v>473</v>
      </c>
      <c r="AS70" s="21">
        <v>292</v>
      </c>
      <c r="AT70" s="21">
        <v>122</v>
      </c>
      <c r="AU70" s="21">
        <v>11779</v>
      </c>
      <c r="AV70" s="23">
        <v>11</v>
      </c>
      <c r="AW70" s="23">
        <v>41</v>
      </c>
      <c r="AX70" s="23">
        <v>4</v>
      </c>
      <c r="AY70" s="23">
        <v>0</v>
      </c>
      <c r="AZ70" s="23">
        <v>9</v>
      </c>
      <c r="BA70" s="23">
        <v>6410</v>
      </c>
      <c r="BB70" s="23">
        <v>436</v>
      </c>
      <c r="BC70" s="23">
        <v>62</v>
      </c>
      <c r="BD70" s="23">
        <v>21</v>
      </c>
      <c r="BE70" s="23">
        <v>85</v>
      </c>
      <c r="BF70" s="23">
        <v>54</v>
      </c>
      <c r="BG70" s="23">
        <v>416</v>
      </c>
      <c r="BH70" s="23">
        <v>2676</v>
      </c>
      <c r="BI70" s="23">
        <v>1498</v>
      </c>
      <c r="BJ70" s="19">
        <v>65</v>
      </c>
      <c r="BK70" s="19">
        <v>11779</v>
      </c>
      <c r="BL70" s="28" t="s">
        <v>205</v>
      </c>
      <c r="BM70" s="29">
        <v>0</v>
      </c>
      <c r="BN70" s="30">
        <v>0.17341040462427745</v>
      </c>
      <c r="BO70" s="30">
        <v>0.18601882510510065</v>
      </c>
      <c r="BP70" s="30">
        <v>5.7530043467143951E-2</v>
      </c>
      <c r="BQ70" s="30">
        <v>6.3603116552711086E-2</v>
      </c>
      <c r="BR70" s="30">
        <v>0</v>
      </c>
      <c r="BS70" s="30">
        <v>9.1934297621966171E-2</v>
      </c>
      <c r="BT70" s="30">
        <v>0</v>
      </c>
      <c r="BU70" s="30">
        <v>0.10617910602372196</v>
      </c>
      <c r="BV70" s="30">
        <v>0.17640999227401494</v>
      </c>
      <c r="BW70" s="30">
        <v>0</v>
      </c>
      <c r="BX70" s="30">
        <v>0</v>
      </c>
      <c r="BY70" s="30">
        <v>2.8670638080978621E-2</v>
      </c>
      <c r="BZ70" s="30">
        <v>8.5377306711875989E-3</v>
      </c>
      <c r="CA70" s="30">
        <v>0</v>
      </c>
      <c r="CB70" s="30">
        <v>3.1052933307854005</v>
      </c>
      <c r="CC70" s="30">
        <v>0.20503007107709131</v>
      </c>
      <c r="CD70" s="30">
        <v>8.2054342353094764E-2</v>
      </c>
      <c r="CE70" s="30">
        <v>0</v>
      </c>
      <c r="CF70" s="30">
        <v>1.5439842513606363E-2</v>
      </c>
      <c r="CG70" s="30">
        <v>0</v>
      </c>
      <c r="CH70" s="30">
        <v>5.1446630245718904E-2</v>
      </c>
      <c r="CI70" s="30">
        <v>0.14942099364960779</v>
      </c>
      <c r="CJ70" s="30">
        <v>1.942397856664434</v>
      </c>
      <c r="CK70" s="30">
        <v>2.8969832747498935E-2</v>
      </c>
      <c r="CL70" s="30">
        <v>2.4928774928774929E-2</v>
      </c>
      <c r="CM70" s="30">
        <v>5.1911939063606205</v>
      </c>
      <c r="CN70" s="30">
        <v>9.687419271506072E-3</v>
      </c>
      <c r="CO70" s="30">
        <v>0</v>
      </c>
      <c r="CP70" s="30">
        <v>0</v>
      </c>
      <c r="CQ70" s="30">
        <v>0.29907260055973223</v>
      </c>
      <c r="CR70" s="30">
        <v>6.1830173124484744E-2</v>
      </c>
      <c r="CS70" s="30">
        <v>9.3006481982366732E-2</v>
      </c>
      <c r="CT70" s="30">
        <v>0</v>
      </c>
      <c r="CU70" s="30">
        <v>3.6108035241442397E-2</v>
      </c>
      <c r="CV70" s="30">
        <v>4.3452664629530992E-2</v>
      </c>
      <c r="CW70" s="30">
        <v>8.9640541428870225E-3</v>
      </c>
      <c r="CX70" s="30">
        <v>0</v>
      </c>
      <c r="CY70" s="30">
        <v>1.917668115571465E-2</v>
      </c>
      <c r="CZ70" s="30">
        <v>6.6283694211224042E-2</v>
      </c>
      <c r="DA70" s="30">
        <v>0.20795425006498569</v>
      </c>
      <c r="DB70" s="30">
        <v>0.18382786170488558</v>
      </c>
      <c r="DC70" s="30">
        <v>3.6671124724966565E-2</v>
      </c>
      <c r="DD70" s="30">
        <v>0.24650297950602179</v>
      </c>
      <c r="DE70" s="30">
        <v>0.10643393113724654</v>
      </c>
      <c r="DF70" s="30">
        <v>2.2512381809995496E-2</v>
      </c>
      <c r="DG70" s="30">
        <v>7.369196757553427E-2</v>
      </c>
      <c r="DH70" s="30">
        <v>0</v>
      </c>
      <c r="DI70" s="30">
        <v>5.8247700519882463E-2</v>
      </c>
      <c r="DJ70" s="30">
        <v>0.13903371567605144</v>
      </c>
      <c r="DK70" s="30">
        <v>0.24716786817713696</v>
      </c>
      <c r="DL70" s="30">
        <v>7.2669467469058696E-2</v>
      </c>
      <c r="DM70" s="30">
        <v>5.17250297418921E-3</v>
      </c>
      <c r="DN70" s="30">
        <v>0</v>
      </c>
      <c r="DO70" s="30">
        <v>6.0532687651331719E-2</v>
      </c>
      <c r="DP70" s="30">
        <v>0</v>
      </c>
      <c r="DQ70" s="30">
        <v>5.3547523427041499E-2</v>
      </c>
      <c r="DR70" s="30">
        <v>7.9035763683066584E-2</v>
      </c>
      <c r="DS70" s="30">
        <v>0.22215252731169308</v>
      </c>
      <c r="DT70" s="30">
        <v>0.2779064381658175</v>
      </c>
      <c r="DU70" s="30">
        <v>2.5284450063211126</v>
      </c>
      <c r="DV70" s="30">
        <v>0</v>
      </c>
      <c r="DW70" s="30">
        <v>0</v>
      </c>
      <c r="DX70" s="30">
        <v>0.11</v>
      </c>
      <c r="DY70" s="30">
        <v>0.12413108242303873</v>
      </c>
      <c r="DZ70" s="30">
        <v>64.860482976363173</v>
      </c>
      <c r="EA70" s="30">
        <v>0</v>
      </c>
      <c r="EB70" s="30">
        <v>0</v>
      </c>
      <c r="EC70" s="30">
        <v>0</v>
      </c>
      <c r="ED70" s="30">
        <v>3.4419458467186782E-2</v>
      </c>
      <c r="EE70" s="30">
        <v>3.4295513003715347E-2</v>
      </c>
      <c r="EF70" s="30">
        <v>0</v>
      </c>
      <c r="EG70" s="30">
        <v>6.2147045313302174E-2</v>
      </c>
      <c r="EH70" s="30">
        <v>5.7446502944133275E-2</v>
      </c>
      <c r="EI70" s="30">
        <v>1.9893899204244031E-2</v>
      </c>
      <c r="EJ70" s="30">
        <v>0.28135048231511256</v>
      </c>
      <c r="EK70" s="30">
        <v>0.20189805767590502</v>
      </c>
      <c r="EL70" s="30">
        <v>1.7711262148818883E-2</v>
      </c>
      <c r="EM70" s="30">
        <v>0</v>
      </c>
      <c r="EN70"/>
      <c r="EO70"/>
    </row>
    <row r="71" spans="1:145" s="15" customFormat="1" x14ac:dyDescent="0.25">
      <c r="A71" s="15">
        <v>67</v>
      </c>
      <c r="B71" s="20" t="s">
        <v>72</v>
      </c>
      <c r="C71" s="21">
        <v>10132</v>
      </c>
      <c r="D71" s="21">
        <v>1429</v>
      </c>
      <c r="E71" s="21">
        <v>6115</v>
      </c>
      <c r="F71" s="21">
        <v>2594</v>
      </c>
      <c r="G71" s="21">
        <v>5336</v>
      </c>
      <c r="H71" s="21">
        <v>4792</v>
      </c>
      <c r="I71" s="21">
        <v>2.2000000000000002</v>
      </c>
      <c r="J71" s="21">
        <v>6089</v>
      </c>
      <c r="K71" s="21">
        <v>3295</v>
      </c>
      <c r="L71" s="22">
        <f t="shared" si="2"/>
        <v>64.887041773231033</v>
      </c>
      <c r="M71" s="22">
        <f t="shared" si="3"/>
        <v>35.112958226768967</v>
      </c>
      <c r="N71" s="21">
        <v>1787</v>
      </c>
      <c r="O71" s="21">
        <v>1529</v>
      </c>
      <c r="P71" s="21">
        <v>1230</v>
      </c>
      <c r="Q71" s="21">
        <v>1063</v>
      </c>
      <c r="R71" s="21">
        <v>1027</v>
      </c>
      <c r="S71" s="21">
        <v>833</v>
      </c>
      <c r="T71" s="21">
        <v>649</v>
      </c>
      <c r="U71" s="21">
        <v>1758</v>
      </c>
      <c r="V71" s="21">
        <v>112</v>
      </c>
      <c r="W71" s="21">
        <v>154</v>
      </c>
      <c r="X71" s="21">
        <v>0</v>
      </c>
      <c r="Y71" s="21">
        <v>10132</v>
      </c>
      <c r="Z71" s="21">
        <v>1946</v>
      </c>
      <c r="AA71" s="21">
        <v>12</v>
      </c>
      <c r="AB71" s="21">
        <v>754</v>
      </c>
      <c r="AC71" s="21">
        <v>94</v>
      </c>
      <c r="AD71" s="21">
        <v>670</v>
      </c>
      <c r="AE71" s="21">
        <v>377</v>
      </c>
      <c r="AF71" s="21">
        <v>906</v>
      </c>
      <c r="AG71" s="21">
        <v>526</v>
      </c>
      <c r="AH71" s="21">
        <v>358</v>
      </c>
      <c r="AI71" s="21">
        <v>39</v>
      </c>
      <c r="AJ71" s="21">
        <v>130</v>
      </c>
      <c r="AK71" s="21">
        <v>54</v>
      </c>
      <c r="AL71" s="21">
        <v>258</v>
      </c>
      <c r="AM71" s="21">
        <v>279</v>
      </c>
      <c r="AN71" s="21">
        <v>439</v>
      </c>
      <c r="AO71" s="21">
        <v>891</v>
      </c>
      <c r="AP71" s="21">
        <v>1361</v>
      </c>
      <c r="AQ71" s="21">
        <v>91</v>
      </c>
      <c r="AR71" s="21">
        <v>359</v>
      </c>
      <c r="AS71" s="21">
        <v>303</v>
      </c>
      <c r="AT71" s="21">
        <v>271</v>
      </c>
      <c r="AU71" s="21">
        <v>10132</v>
      </c>
      <c r="AV71" s="23">
        <v>0</v>
      </c>
      <c r="AW71" s="23">
        <v>70</v>
      </c>
      <c r="AX71" s="23">
        <v>3</v>
      </c>
      <c r="AY71" s="23">
        <v>0</v>
      </c>
      <c r="AZ71" s="23">
        <v>29</v>
      </c>
      <c r="BA71" s="23">
        <v>6830</v>
      </c>
      <c r="BB71" s="23">
        <v>802</v>
      </c>
      <c r="BC71" s="23">
        <v>39</v>
      </c>
      <c r="BD71" s="23">
        <v>22</v>
      </c>
      <c r="BE71" s="23">
        <v>67</v>
      </c>
      <c r="BF71" s="23">
        <v>48</v>
      </c>
      <c r="BG71" s="23">
        <v>508</v>
      </c>
      <c r="BH71" s="23">
        <v>859</v>
      </c>
      <c r="BI71" s="23">
        <v>739</v>
      </c>
      <c r="BJ71" s="19">
        <v>108</v>
      </c>
      <c r="BK71" s="19">
        <v>10132</v>
      </c>
      <c r="BL71" s="28" t="s">
        <v>206</v>
      </c>
      <c r="BM71" s="29">
        <v>0</v>
      </c>
      <c r="BN71" s="30">
        <v>0</v>
      </c>
      <c r="BO71" s="30">
        <v>0</v>
      </c>
      <c r="BP71" s="30">
        <v>2.130742350634961E-2</v>
      </c>
      <c r="BQ71" s="30">
        <v>0</v>
      </c>
      <c r="BR71" s="30">
        <v>0</v>
      </c>
      <c r="BS71" s="30">
        <v>0</v>
      </c>
      <c r="BT71" s="30">
        <v>0</v>
      </c>
      <c r="BU71" s="30">
        <v>5.1794685865230233E-3</v>
      </c>
      <c r="BV71" s="30">
        <v>0</v>
      </c>
      <c r="BW71" s="30">
        <v>1.6310679611650485</v>
      </c>
      <c r="BX71" s="30">
        <v>3.4324157341937257E-2</v>
      </c>
      <c r="BY71" s="30">
        <v>0</v>
      </c>
      <c r="BZ71" s="30">
        <v>0</v>
      </c>
      <c r="CA71" s="30">
        <v>0</v>
      </c>
      <c r="CB71" s="30">
        <v>0</v>
      </c>
      <c r="CC71" s="30">
        <v>0</v>
      </c>
      <c r="CD71" s="30">
        <v>7.4594856684631599E-3</v>
      </c>
      <c r="CE71" s="30">
        <v>0</v>
      </c>
      <c r="CF71" s="30">
        <v>0</v>
      </c>
      <c r="CG71" s="30">
        <v>2.608228018284485</v>
      </c>
      <c r="CH71" s="30">
        <v>0</v>
      </c>
      <c r="CI71" s="30">
        <v>0</v>
      </c>
      <c r="CJ71" s="30">
        <v>6.6979236436704614E-2</v>
      </c>
      <c r="CK71" s="30">
        <v>3.8626443663331914E-2</v>
      </c>
      <c r="CL71" s="30">
        <v>3.5612535612535609E-3</v>
      </c>
      <c r="CM71" s="30">
        <v>5.1178382251337029E-3</v>
      </c>
      <c r="CN71" s="30">
        <v>0</v>
      </c>
      <c r="CO71" s="30">
        <v>0</v>
      </c>
      <c r="CP71" s="30">
        <v>0</v>
      </c>
      <c r="CQ71" s="30">
        <v>0</v>
      </c>
      <c r="CR71" s="30">
        <v>7.2135201978565544E-2</v>
      </c>
      <c r="CS71" s="30">
        <v>0</v>
      </c>
      <c r="CT71" s="30">
        <v>0</v>
      </c>
      <c r="CU71" s="30">
        <v>0</v>
      </c>
      <c r="CV71" s="30">
        <v>0</v>
      </c>
      <c r="CW71" s="30">
        <v>0</v>
      </c>
      <c r="CX71" s="30">
        <v>0</v>
      </c>
      <c r="CY71" s="30">
        <v>0</v>
      </c>
      <c r="CZ71" s="30">
        <v>0</v>
      </c>
      <c r="DA71" s="30">
        <v>0</v>
      </c>
      <c r="DB71" s="30">
        <v>0</v>
      </c>
      <c r="DC71" s="30">
        <v>0</v>
      </c>
      <c r="DD71" s="30">
        <v>2.8356957379493059E-3</v>
      </c>
      <c r="DE71" s="30">
        <v>0</v>
      </c>
      <c r="DF71" s="30">
        <v>0.34669067987393065</v>
      </c>
      <c r="DG71" s="30">
        <v>0</v>
      </c>
      <c r="DH71" s="30">
        <v>3.9948067512234099E-2</v>
      </c>
      <c r="DI71" s="30">
        <v>2.6081059934275727E-3</v>
      </c>
      <c r="DJ71" s="30">
        <v>0</v>
      </c>
      <c r="DK71" s="30">
        <v>0</v>
      </c>
      <c r="DL71" s="30">
        <v>0</v>
      </c>
      <c r="DM71" s="30">
        <v>0</v>
      </c>
      <c r="DN71" s="30">
        <v>0</v>
      </c>
      <c r="DO71" s="30">
        <v>6.0532687651331719E-2</v>
      </c>
      <c r="DP71" s="30">
        <v>0</v>
      </c>
      <c r="DQ71" s="30">
        <v>0</v>
      </c>
      <c r="DR71" s="30">
        <v>0</v>
      </c>
      <c r="DS71" s="30">
        <v>0</v>
      </c>
      <c r="DT71" s="30">
        <v>0</v>
      </c>
      <c r="DU71" s="30">
        <v>0</v>
      </c>
      <c r="DV71" s="30">
        <v>0</v>
      </c>
      <c r="DW71" s="30">
        <v>0</v>
      </c>
      <c r="DX71" s="30">
        <v>0</v>
      </c>
      <c r="DY71" s="30">
        <v>0</v>
      </c>
      <c r="DZ71" s="30">
        <v>0</v>
      </c>
      <c r="EA71" s="30">
        <v>91.605068637803583</v>
      </c>
      <c r="EB71" s="30">
        <v>0</v>
      </c>
      <c r="EC71" s="30">
        <v>0</v>
      </c>
      <c r="ED71" s="30">
        <v>0</v>
      </c>
      <c r="EE71" s="30">
        <v>0</v>
      </c>
      <c r="EF71" s="30">
        <v>0</v>
      </c>
      <c r="EG71" s="30">
        <v>5.4040908968088844E-3</v>
      </c>
      <c r="EH71" s="30">
        <v>7.1808128680166594E-3</v>
      </c>
      <c r="EI71" s="30">
        <v>0</v>
      </c>
      <c r="EJ71" s="30">
        <v>3.4451079467156635E-3</v>
      </c>
      <c r="EK71" s="30">
        <v>6.4780125457509644E-3</v>
      </c>
      <c r="EL71" s="30">
        <v>1.10695388430118E-2</v>
      </c>
      <c r="EM71" s="30">
        <v>0.11705033164260631</v>
      </c>
      <c r="EN71"/>
      <c r="EO71"/>
    </row>
    <row r="72" spans="1:145" s="15" customFormat="1" x14ac:dyDescent="0.25">
      <c r="A72" s="15">
        <v>68</v>
      </c>
      <c r="B72" s="20" t="s">
        <v>109</v>
      </c>
      <c r="C72" s="21">
        <v>2256</v>
      </c>
      <c r="D72" s="21">
        <v>223</v>
      </c>
      <c r="E72" s="21">
        <v>1115</v>
      </c>
      <c r="F72" s="21">
        <v>923</v>
      </c>
      <c r="G72" s="21">
        <v>1141</v>
      </c>
      <c r="H72" s="21">
        <v>1120</v>
      </c>
      <c r="I72" s="21">
        <v>3.5</v>
      </c>
      <c r="J72" s="21">
        <v>1254</v>
      </c>
      <c r="K72" s="21">
        <v>826</v>
      </c>
      <c r="L72" s="22">
        <f t="shared" si="2"/>
        <v>60.288461538461533</v>
      </c>
      <c r="M72" s="22">
        <f t="shared" si="3"/>
        <v>39.71153846153846</v>
      </c>
      <c r="N72" s="21">
        <v>687</v>
      </c>
      <c r="O72" s="21">
        <v>339</v>
      </c>
      <c r="P72" s="21">
        <v>211</v>
      </c>
      <c r="Q72" s="21">
        <v>247</v>
      </c>
      <c r="R72" s="21">
        <v>183</v>
      </c>
      <c r="S72" s="21">
        <v>123</v>
      </c>
      <c r="T72" s="21">
        <v>118</v>
      </c>
      <c r="U72" s="21">
        <v>315</v>
      </c>
      <c r="V72" s="21">
        <v>18</v>
      </c>
      <c r="W72" s="21">
        <v>31</v>
      </c>
      <c r="X72" s="21">
        <v>0</v>
      </c>
      <c r="Y72" s="21">
        <v>2256</v>
      </c>
      <c r="Z72" s="21">
        <v>655</v>
      </c>
      <c r="AA72" s="21">
        <v>9</v>
      </c>
      <c r="AB72" s="21">
        <v>139</v>
      </c>
      <c r="AC72" s="21">
        <v>19</v>
      </c>
      <c r="AD72" s="21">
        <v>110</v>
      </c>
      <c r="AE72" s="21">
        <v>28</v>
      </c>
      <c r="AF72" s="21">
        <v>128</v>
      </c>
      <c r="AG72" s="21">
        <v>115</v>
      </c>
      <c r="AH72" s="21">
        <v>54</v>
      </c>
      <c r="AI72" s="21">
        <v>5</v>
      </c>
      <c r="AJ72" s="21">
        <v>17</v>
      </c>
      <c r="AK72" s="21">
        <v>6</v>
      </c>
      <c r="AL72" s="21">
        <v>60</v>
      </c>
      <c r="AM72" s="21">
        <v>35</v>
      </c>
      <c r="AN72" s="21">
        <v>151</v>
      </c>
      <c r="AO72" s="21">
        <v>193</v>
      </c>
      <c r="AP72" s="21">
        <v>355</v>
      </c>
      <c r="AQ72" s="21">
        <v>15</v>
      </c>
      <c r="AR72" s="21">
        <v>76</v>
      </c>
      <c r="AS72" s="21">
        <v>26</v>
      </c>
      <c r="AT72" s="21">
        <v>44</v>
      </c>
      <c r="AU72" s="21">
        <v>2256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1170</v>
      </c>
      <c r="BB72" s="23">
        <v>94</v>
      </c>
      <c r="BC72" s="23">
        <v>21</v>
      </c>
      <c r="BD72" s="23">
        <v>32</v>
      </c>
      <c r="BE72" s="23">
        <v>13</v>
      </c>
      <c r="BF72" s="23">
        <v>22</v>
      </c>
      <c r="BG72" s="23">
        <v>196</v>
      </c>
      <c r="BH72" s="23">
        <v>446</v>
      </c>
      <c r="BI72" s="23">
        <v>239</v>
      </c>
      <c r="BJ72" s="19">
        <v>20</v>
      </c>
      <c r="BK72" s="19">
        <v>2256</v>
      </c>
      <c r="BL72" s="28" t="s">
        <v>207</v>
      </c>
      <c r="BM72" s="29">
        <v>0.13592233009708737</v>
      </c>
      <c r="BN72" s="30">
        <v>0</v>
      </c>
      <c r="BO72" s="30">
        <v>0</v>
      </c>
      <c r="BP72" s="30">
        <v>0</v>
      </c>
      <c r="BQ72" s="30">
        <v>0</v>
      </c>
      <c r="BR72" s="30">
        <v>0</v>
      </c>
      <c r="BS72" s="30">
        <v>0</v>
      </c>
      <c r="BT72" s="30">
        <v>0</v>
      </c>
      <c r="BU72" s="30">
        <v>0</v>
      </c>
      <c r="BV72" s="30">
        <v>0</v>
      </c>
      <c r="BW72" s="30">
        <v>0</v>
      </c>
      <c r="BX72" s="30">
        <v>0</v>
      </c>
      <c r="BY72" s="30">
        <v>0</v>
      </c>
      <c r="BZ72" s="30">
        <v>0</v>
      </c>
      <c r="CA72" s="30">
        <v>0</v>
      </c>
      <c r="CB72" s="30">
        <v>0</v>
      </c>
      <c r="CC72" s="30">
        <v>0</v>
      </c>
      <c r="CD72" s="30">
        <v>0</v>
      </c>
      <c r="CE72" s="30">
        <v>0</v>
      </c>
      <c r="CF72" s="30">
        <v>0</v>
      </c>
      <c r="CG72" s="30">
        <v>0</v>
      </c>
      <c r="CH72" s="30">
        <v>0</v>
      </c>
      <c r="CI72" s="30">
        <v>0</v>
      </c>
      <c r="CJ72" s="30">
        <v>0</v>
      </c>
      <c r="CK72" s="30">
        <v>0</v>
      </c>
      <c r="CL72" s="30">
        <v>0</v>
      </c>
      <c r="CM72" s="30">
        <v>0</v>
      </c>
      <c r="CN72" s="30">
        <v>0</v>
      </c>
      <c r="CO72" s="30">
        <v>0</v>
      </c>
      <c r="CP72" s="30">
        <v>0</v>
      </c>
      <c r="CQ72" s="30">
        <v>0</v>
      </c>
      <c r="CR72" s="30">
        <v>0</v>
      </c>
      <c r="CS72" s="30">
        <v>0</v>
      </c>
      <c r="CT72" s="30">
        <v>0.97851520952988735</v>
      </c>
      <c r="CU72" s="30">
        <v>4.8144046988589867E-3</v>
      </c>
      <c r="CV72" s="30">
        <v>0</v>
      </c>
      <c r="CW72" s="30">
        <v>0</v>
      </c>
      <c r="CX72" s="30">
        <v>0</v>
      </c>
      <c r="CY72" s="30">
        <v>0</v>
      </c>
      <c r="CZ72" s="30">
        <v>0</v>
      </c>
      <c r="DA72" s="30">
        <v>0</v>
      </c>
      <c r="DB72" s="30">
        <v>0</v>
      </c>
      <c r="DC72" s="30">
        <v>0</v>
      </c>
      <c r="DD72" s="30">
        <v>1.2152981734068454E-3</v>
      </c>
      <c r="DE72" s="30">
        <v>0</v>
      </c>
      <c r="DF72" s="30">
        <v>0</v>
      </c>
      <c r="DG72" s="30">
        <v>0</v>
      </c>
      <c r="DH72" s="30">
        <v>0</v>
      </c>
      <c r="DI72" s="30">
        <v>0</v>
      </c>
      <c r="DJ72" s="30">
        <v>0</v>
      </c>
      <c r="DK72" s="30">
        <v>0</v>
      </c>
      <c r="DL72" s="30">
        <v>0</v>
      </c>
      <c r="DM72" s="30">
        <v>0</v>
      </c>
      <c r="DN72" s="30">
        <v>0</v>
      </c>
      <c r="DO72" s="30">
        <v>0</v>
      </c>
      <c r="DP72" s="30">
        <v>0</v>
      </c>
      <c r="DQ72" s="30">
        <v>0</v>
      </c>
      <c r="DR72" s="30">
        <v>0</v>
      </c>
      <c r="DS72" s="30">
        <v>0</v>
      </c>
      <c r="DT72" s="30">
        <v>0</v>
      </c>
      <c r="DU72" s="30">
        <v>0</v>
      </c>
      <c r="DV72" s="30">
        <v>0</v>
      </c>
      <c r="DW72" s="30">
        <v>0</v>
      </c>
      <c r="DX72" s="30">
        <v>0</v>
      </c>
      <c r="DY72" s="30">
        <v>0</v>
      </c>
      <c r="DZ72" s="30">
        <v>0</v>
      </c>
      <c r="EA72" s="30">
        <v>0</v>
      </c>
      <c r="EB72" s="30">
        <v>84.519827998088871</v>
      </c>
      <c r="EC72" s="30">
        <v>4.5283018867924525E-2</v>
      </c>
      <c r="ED72" s="30">
        <v>0</v>
      </c>
      <c r="EE72" s="30">
        <v>0</v>
      </c>
      <c r="EF72" s="30">
        <v>0</v>
      </c>
      <c r="EG72" s="30">
        <v>4.0530681726066633E-3</v>
      </c>
      <c r="EH72" s="30">
        <v>0</v>
      </c>
      <c r="EI72" s="30">
        <v>2.1816976127320955</v>
      </c>
      <c r="EJ72" s="30">
        <v>0</v>
      </c>
      <c r="EK72" s="30">
        <v>7.5576813033761247E-3</v>
      </c>
      <c r="EL72" s="30">
        <v>0</v>
      </c>
      <c r="EM72" s="30">
        <v>0</v>
      </c>
      <c r="EN72"/>
      <c r="EO72"/>
    </row>
    <row r="73" spans="1:145" s="15" customFormat="1" x14ac:dyDescent="0.25">
      <c r="A73" s="15">
        <v>69</v>
      </c>
      <c r="B73" s="20" t="s">
        <v>73</v>
      </c>
      <c r="C73" s="21">
        <v>13560</v>
      </c>
      <c r="D73" s="21">
        <v>1989</v>
      </c>
      <c r="E73" s="21">
        <v>7826</v>
      </c>
      <c r="F73" s="21">
        <v>3739</v>
      </c>
      <c r="G73" s="21">
        <v>6298</v>
      </c>
      <c r="H73" s="21">
        <v>7258</v>
      </c>
      <c r="I73" s="21">
        <v>4.9000000000000004</v>
      </c>
      <c r="J73" s="21">
        <v>7411</v>
      </c>
      <c r="K73" s="21">
        <v>5128</v>
      </c>
      <c r="L73" s="22">
        <f t="shared" si="2"/>
        <v>59.103596778052477</v>
      </c>
      <c r="M73" s="22">
        <f t="shared" si="3"/>
        <v>40.896403221947523</v>
      </c>
      <c r="N73" s="21">
        <v>1949</v>
      </c>
      <c r="O73" s="21">
        <v>2815</v>
      </c>
      <c r="P73" s="21">
        <v>1758</v>
      </c>
      <c r="Q73" s="21">
        <v>1830</v>
      </c>
      <c r="R73" s="21">
        <v>1436</v>
      </c>
      <c r="S73" s="21">
        <v>1211</v>
      </c>
      <c r="T73" s="21">
        <v>798</v>
      </c>
      <c r="U73" s="21">
        <v>1551</v>
      </c>
      <c r="V73" s="21">
        <v>95</v>
      </c>
      <c r="W73" s="21">
        <v>115</v>
      </c>
      <c r="X73" s="21">
        <v>0</v>
      </c>
      <c r="Y73" s="21">
        <v>13560</v>
      </c>
      <c r="Z73" s="21">
        <v>948</v>
      </c>
      <c r="AA73" s="21">
        <v>24</v>
      </c>
      <c r="AB73" s="21">
        <v>1149</v>
      </c>
      <c r="AC73" s="21">
        <v>53</v>
      </c>
      <c r="AD73" s="21">
        <v>898</v>
      </c>
      <c r="AE73" s="21">
        <v>248</v>
      </c>
      <c r="AF73" s="21">
        <v>1353</v>
      </c>
      <c r="AG73" s="21">
        <v>993</v>
      </c>
      <c r="AH73" s="21">
        <v>452</v>
      </c>
      <c r="AI73" s="21">
        <v>82</v>
      </c>
      <c r="AJ73" s="21">
        <v>153</v>
      </c>
      <c r="AK73" s="21">
        <v>109</v>
      </c>
      <c r="AL73" s="21">
        <v>426</v>
      </c>
      <c r="AM73" s="21">
        <v>453</v>
      </c>
      <c r="AN73" s="21">
        <v>809</v>
      </c>
      <c r="AO73" s="21">
        <v>1262</v>
      </c>
      <c r="AP73" s="21">
        <v>2945</v>
      </c>
      <c r="AQ73" s="21">
        <v>150</v>
      </c>
      <c r="AR73" s="21">
        <v>532</v>
      </c>
      <c r="AS73" s="21">
        <v>326</v>
      </c>
      <c r="AT73" s="21">
        <v>197</v>
      </c>
      <c r="AU73" s="21">
        <v>13560</v>
      </c>
      <c r="AV73" s="23">
        <v>5</v>
      </c>
      <c r="AW73" s="23">
        <v>35</v>
      </c>
      <c r="AX73" s="23">
        <v>0</v>
      </c>
      <c r="AY73" s="23">
        <v>0</v>
      </c>
      <c r="AZ73" s="23">
        <v>39</v>
      </c>
      <c r="BA73" s="23">
        <v>8690</v>
      </c>
      <c r="BB73" s="23">
        <v>683</v>
      </c>
      <c r="BC73" s="23">
        <v>64</v>
      </c>
      <c r="BD73" s="23">
        <v>34</v>
      </c>
      <c r="BE73" s="23">
        <v>166</v>
      </c>
      <c r="BF73" s="23">
        <v>63</v>
      </c>
      <c r="BG73" s="23">
        <v>538</v>
      </c>
      <c r="BH73" s="23">
        <v>1591</v>
      </c>
      <c r="BI73" s="23">
        <v>1541</v>
      </c>
      <c r="BJ73" s="19">
        <v>104</v>
      </c>
      <c r="BK73" s="19">
        <v>13560</v>
      </c>
      <c r="BL73" s="28" t="s">
        <v>208</v>
      </c>
      <c r="BM73" s="29">
        <v>4.4466019417475726</v>
      </c>
      <c r="BN73" s="30">
        <v>0</v>
      </c>
      <c r="BO73" s="30">
        <v>7.4407530042040256E-3</v>
      </c>
      <c r="BP73" s="30">
        <v>1.917668115571465E-2</v>
      </c>
      <c r="BQ73" s="30">
        <v>0</v>
      </c>
      <c r="BR73" s="30">
        <v>0</v>
      </c>
      <c r="BS73" s="30">
        <v>0</v>
      </c>
      <c r="BT73" s="30">
        <v>11.685241472475514</v>
      </c>
      <c r="BU73" s="30">
        <v>2.0717874346092093E-2</v>
      </c>
      <c r="BV73" s="30">
        <v>5.1506567087303634E-3</v>
      </c>
      <c r="BW73" s="30">
        <v>0</v>
      </c>
      <c r="BX73" s="30">
        <v>3.4324157341937257E-2</v>
      </c>
      <c r="BY73" s="30">
        <v>9.5568793603262071E-3</v>
      </c>
      <c r="BZ73" s="30">
        <v>3.6590274305089709E-3</v>
      </c>
      <c r="CA73" s="30">
        <v>0</v>
      </c>
      <c r="CB73" s="30">
        <v>0</v>
      </c>
      <c r="CC73" s="30">
        <v>0</v>
      </c>
      <c r="CD73" s="30">
        <v>1.491897133692632E-2</v>
      </c>
      <c r="CE73" s="30">
        <v>0</v>
      </c>
      <c r="CF73" s="30">
        <v>0</v>
      </c>
      <c r="CG73" s="30">
        <v>8.0666845926324282E-2</v>
      </c>
      <c r="CH73" s="30">
        <v>1.2249197677552122E-2</v>
      </c>
      <c r="CI73" s="30">
        <v>6.2258747354003233E-2</v>
      </c>
      <c r="CJ73" s="30">
        <v>0</v>
      </c>
      <c r="CK73" s="30">
        <v>1.1587933098999576E-2</v>
      </c>
      <c r="CL73" s="30">
        <v>8.0128205128205121E-3</v>
      </c>
      <c r="CM73" s="30">
        <v>3.4118921500891353E-3</v>
      </c>
      <c r="CN73" s="30">
        <v>0.22926892275897701</v>
      </c>
      <c r="CO73" s="30">
        <v>0</v>
      </c>
      <c r="CP73" s="30">
        <v>0</v>
      </c>
      <c r="CQ73" s="30">
        <v>1.9206497283652528E-2</v>
      </c>
      <c r="CR73" s="30">
        <v>6.1830173124484744E-2</v>
      </c>
      <c r="CS73" s="30">
        <v>1.0439503079653408E-2</v>
      </c>
      <c r="CT73" s="30">
        <v>7.2963199319293768</v>
      </c>
      <c r="CU73" s="30">
        <v>1.5646815271291702E-2</v>
      </c>
      <c r="CV73" s="30">
        <v>1.4016988590171288E-2</v>
      </c>
      <c r="CW73" s="30">
        <v>0</v>
      </c>
      <c r="CX73" s="30">
        <v>0</v>
      </c>
      <c r="CY73" s="30">
        <v>3.1961135259524417E-2</v>
      </c>
      <c r="CZ73" s="30">
        <v>1.5781831955053342E-2</v>
      </c>
      <c r="DA73" s="30">
        <v>0.67585131271120347</v>
      </c>
      <c r="DB73" s="30">
        <v>7.0703023732648293E-3</v>
      </c>
      <c r="DC73" s="30">
        <v>0</v>
      </c>
      <c r="DD73" s="30">
        <v>1.6609075036560221E-2</v>
      </c>
      <c r="DE73" s="30">
        <v>0</v>
      </c>
      <c r="DF73" s="30">
        <v>0</v>
      </c>
      <c r="DG73" s="30">
        <v>0</v>
      </c>
      <c r="DH73" s="30">
        <v>1.2383900928792571</v>
      </c>
      <c r="DI73" s="30">
        <v>1.5648635960565437E-2</v>
      </c>
      <c r="DJ73" s="30">
        <v>9.9309796911465319E-3</v>
      </c>
      <c r="DK73" s="30">
        <v>0</v>
      </c>
      <c r="DL73" s="30">
        <v>6.8127625752242536E-3</v>
      </c>
      <c r="DM73" s="30">
        <v>5.17250297418921E-3</v>
      </c>
      <c r="DN73" s="30">
        <v>5.2356020942408384E-2</v>
      </c>
      <c r="DO73" s="30">
        <v>0</v>
      </c>
      <c r="DP73" s="30">
        <v>8.4512993872807946E-2</v>
      </c>
      <c r="DQ73" s="30">
        <v>0</v>
      </c>
      <c r="DR73" s="30">
        <v>7.9035763683066584E-2</v>
      </c>
      <c r="DS73" s="30">
        <v>1.8294914013904134E-2</v>
      </c>
      <c r="DT73" s="30">
        <v>0</v>
      </c>
      <c r="DU73" s="30">
        <v>0</v>
      </c>
      <c r="DV73" s="30">
        <v>0</v>
      </c>
      <c r="DW73" s="30">
        <v>0</v>
      </c>
      <c r="DX73" s="30">
        <v>6.6666666666666671E-3</v>
      </c>
      <c r="DY73" s="30">
        <v>0.3475670307845084</v>
      </c>
      <c r="DZ73" s="30">
        <v>3.4132605171089681E-2</v>
      </c>
      <c r="EA73" s="30">
        <v>3.1678986272439286E-2</v>
      </c>
      <c r="EB73" s="30">
        <v>0.19111323459149546</v>
      </c>
      <c r="EC73" s="30">
        <v>82.875471698113216</v>
      </c>
      <c r="ED73" s="30">
        <v>2.8682882055988988E-2</v>
      </c>
      <c r="EE73" s="30">
        <v>0</v>
      </c>
      <c r="EF73" s="30">
        <v>0</v>
      </c>
      <c r="EG73" s="30">
        <v>1.215920451781999E-2</v>
      </c>
      <c r="EH73" s="30">
        <v>7.1808128680166594E-3</v>
      </c>
      <c r="EI73" s="30">
        <v>1.5981432360742707</v>
      </c>
      <c r="EJ73" s="30">
        <v>1.3780431786862654E-2</v>
      </c>
      <c r="EK73" s="30">
        <v>1.7274700122002568E-2</v>
      </c>
      <c r="EL73" s="30">
        <v>0</v>
      </c>
      <c r="EM73" s="30">
        <v>0</v>
      </c>
      <c r="EN73"/>
      <c r="EO73"/>
    </row>
    <row r="74" spans="1:145" s="15" customFormat="1" x14ac:dyDescent="0.25">
      <c r="A74" s="15">
        <v>70</v>
      </c>
      <c r="B74" s="20" t="s">
        <v>63</v>
      </c>
      <c r="C74" s="21">
        <v>17487</v>
      </c>
      <c r="D74" s="21">
        <v>2931</v>
      </c>
      <c r="E74" s="21">
        <v>10639</v>
      </c>
      <c r="F74" s="21">
        <v>3911</v>
      </c>
      <c r="G74" s="21">
        <v>7891</v>
      </c>
      <c r="H74" s="21">
        <v>9607</v>
      </c>
      <c r="I74" s="21">
        <v>1.6</v>
      </c>
      <c r="J74" s="21">
        <v>9263</v>
      </c>
      <c r="K74" s="21">
        <v>6925</v>
      </c>
      <c r="L74" s="22">
        <f t="shared" si="2"/>
        <v>57.221398566839632</v>
      </c>
      <c r="M74" s="22">
        <f t="shared" si="3"/>
        <v>42.778601433160368</v>
      </c>
      <c r="N74" s="21">
        <v>1723</v>
      </c>
      <c r="O74" s="21">
        <v>3742</v>
      </c>
      <c r="P74" s="21">
        <v>2239</v>
      </c>
      <c r="Q74" s="21">
        <v>2560</v>
      </c>
      <c r="R74" s="21">
        <v>2065</v>
      </c>
      <c r="S74" s="21">
        <v>2000</v>
      </c>
      <c r="T74" s="21">
        <v>836</v>
      </c>
      <c r="U74" s="21">
        <v>2048</v>
      </c>
      <c r="V74" s="21">
        <v>142</v>
      </c>
      <c r="W74" s="21">
        <v>133</v>
      </c>
      <c r="X74" s="21">
        <v>0</v>
      </c>
      <c r="Y74" s="21">
        <v>17487</v>
      </c>
      <c r="Z74" s="21">
        <v>237</v>
      </c>
      <c r="AA74" s="21">
        <v>12</v>
      </c>
      <c r="AB74" s="21">
        <v>961</v>
      </c>
      <c r="AC74" s="21">
        <v>296</v>
      </c>
      <c r="AD74" s="21">
        <v>1234</v>
      </c>
      <c r="AE74" s="21">
        <v>369</v>
      </c>
      <c r="AF74" s="21">
        <v>2326</v>
      </c>
      <c r="AG74" s="21">
        <v>1492</v>
      </c>
      <c r="AH74" s="21">
        <v>518</v>
      </c>
      <c r="AI74" s="21">
        <v>129</v>
      </c>
      <c r="AJ74" s="21">
        <v>314</v>
      </c>
      <c r="AK74" s="21">
        <v>194</v>
      </c>
      <c r="AL74" s="21">
        <v>774</v>
      </c>
      <c r="AM74" s="21">
        <v>402</v>
      </c>
      <c r="AN74" s="21">
        <v>976</v>
      </c>
      <c r="AO74" s="21">
        <v>1724</v>
      </c>
      <c r="AP74" s="21">
        <v>3991</v>
      </c>
      <c r="AQ74" s="21">
        <v>217</v>
      </c>
      <c r="AR74" s="21">
        <v>728</v>
      </c>
      <c r="AS74" s="21">
        <v>367</v>
      </c>
      <c r="AT74" s="21">
        <v>211</v>
      </c>
      <c r="AU74" s="21">
        <v>17487</v>
      </c>
      <c r="AV74" s="23">
        <v>24</v>
      </c>
      <c r="AW74" s="23">
        <v>76</v>
      </c>
      <c r="AX74" s="23">
        <v>4</v>
      </c>
      <c r="AY74" s="23">
        <v>6</v>
      </c>
      <c r="AZ74" s="23">
        <v>44</v>
      </c>
      <c r="BA74" s="23">
        <v>11779</v>
      </c>
      <c r="BB74" s="23">
        <v>1013</v>
      </c>
      <c r="BC74" s="23">
        <v>62</v>
      </c>
      <c r="BD74" s="23">
        <v>25</v>
      </c>
      <c r="BE74" s="23">
        <v>147</v>
      </c>
      <c r="BF74" s="23">
        <v>56</v>
      </c>
      <c r="BG74" s="23">
        <v>625</v>
      </c>
      <c r="BH74" s="23">
        <v>1519</v>
      </c>
      <c r="BI74" s="23">
        <v>2021</v>
      </c>
      <c r="BJ74" s="19">
        <v>100</v>
      </c>
      <c r="BK74" s="19">
        <v>17487</v>
      </c>
      <c r="BL74" s="28" t="s">
        <v>209</v>
      </c>
      <c r="BM74" s="29">
        <v>0</v>
      </c>
      <c r="BN74" s="30">
        <v>0.17341040462427745</v>
      </c>
      <c r="BO74" s="30">
        <v>4.464451802522415E-2</v>
      </c>
      <c r="BP74" s="30">
        <v>6.3922270519048844E-3</v>
      </c>
      <c r="BQ74" s="30">
        <v>0</v>
      </c>
      <c r="BR74" s="30">
        <v>0</v>
      </c>
      <c r="BS74" s="30">
        <v>0</v>
      </c>
      <c r="BT74" s="30">
        <v>0</v>
      </c>
      <c r="BU74" s="30">
        <v>2.0717874346092093E-2</v>
      </c>
      <c r="BV74" s="30">
        <v>0</v>
      </c>
      <c r="BW74" s="30">
        <v>0</v>
      </c>
      <c r="BX74" s="30">
        <v>0</v>
      </c>
      <c r="BY74" s="30">
        <v>1.2742505813768278E-2</v>
      </c>
      <c r="BZ74" s="30">
        <v>6.0983790508482849E-3</v>
      </c>
      <c r="CA74" s="30">
        <v>0.112943302462164</v>
      </c>
      <c r="CB74" s="30">
        <v>0.1910949742021785</v>
      </c>
      <c r="CC74" s="30">
        <v>6.0415527610716238</v>
      </c>
      <c r="CD74" s="30">
        <v>0</v>
      </c>
      <c r="CE74" s="30">
        <v>0</v>
      </c>
      <c r="CF74" s="30">
        <v>0</v>
      </c>
      <c r="CG74" s="30">
        <v>0</v>
      </c>
      <c r="CH74" s="30">
        <v>9.7993581420416954E-3</v>
      </c>
      <c r="CI74" s="30">
        <v>0.85917071348524476</v>
      </c>
      <c r="CJ74" s="30">
        <v>6.6979236436704614E-2</v>
      </c>
      <c r="CK74" s="30">
        <v>5.7939665494997879E-3</v>
      </c>
      <c r="CL74" s="30">
        <v>7.1225071225071218E-3</v>
      </c>
      <c r="CM74" s="30">
        <v>4.3501624913636482E-2</v>
      </c>
      <c r="CN74" s="30">
        <v>0</v>
      </c>
      <c r="CO74" s="30">
        <v>5.6721497447532618E-2</v>
      </c>
      <c r="CP74" s="30">
        <v>0</v>
      </c>
      <c r="CQ74" s="30">
        <v>1.0975141304944301E-2</v>
      </c>
      <c r="CR74" s="30">
        <v>8.244023083264633E-2</v>
      </c>
      <c r="CS74" s="30">
        <v>1.0439503079653408E-2</v>
      </c>
      <c r="CT74" s="30">
        <v>0</v>
      </c>
      <c r="CU74" s="30">
        <v>8.4252082230032253E-3</v>
      </c>
      <c r="CV74" s="30">
        <v>5.606795436068515E-3</v>
      </c>
      <c r="CW74" s="30">
        <v>2.9880180476290076E-2</v>
      </c>
      <c r="CX74" s="30">
        <v>0</v>
      </c>
      <c r="CY74" s="30">
        <v>0</v>
      </c>
      <c r="CZ74" s="30">
        <v>0</v>
      </c>
      <c r="DA74" s="30">
        <v>0</v>
      </c>
      <c r="DB74" s="30">
        <v>1.4140604746529659E-2</v>
      </c>
      <c r="DC74" s="30">
        <v>0</v>
      </c>
      <c r="DD74" s="30">
        <v>2.1267718034619795E-2</v>
      </c>
      <c r="DE74" s="30">
        <v>0</v>
      </c>
      <c r="DF74" s="30">
        <v>0</v>
      </c>
      <c r="DG74" s="30">
        <v>0</v>
      </c>
      <c r="DH74" s="30">
        <v>0</v>
      </c>
      <c r="DI74" s="30">
        <v>1.6518004625041292E-2</v>
      </c>
      <c r="DJ74" s="30">
        <v>7.4482347683598989E-3</v>
      </c>
      <c r="DK74" s="30">
        <v>8.2389289392378995E-2</v>
      </c>
      <c r="DL74" s="30">
        <v>0</v>
      </c>
      <c r="DM74" s="30">
        <v>0</v>
      </c>
      <c r="DN74" s="30">
        <v>0</v>
      </c>
      <c r="DO74" s="30">
        <v>25.514527845036323</v>
      </c>
      <c r="DP74" s="30">
        <v>0</v>
      </c>
      <c r="DQ74" s="30">
        <v>2.0080321285140562E-2</v>
      </c>
      <c r="DR74" s="30">
        <v>0.19758940920766646</v>
      </c>
      <c r="DS74" s="30">
        <v>1.9601693586325859E-2</v>
      </c>
      <c r="DT74" s="30">
        <v>0.18527095877721167</v>
      </c>
      <c r="DU74" s="30">
        <v>0</v>
      </c>
      <c r="DV74" s="30">
        <v>4.3047783039173483E-2</v>
      </c>
      <c r="DW74" s="30">
        <v>1.0744234800838575</v>
      </c>
      <c r="DX74" s="30">
        <v>0</v>
      </c>
      <c r="DY74" s="30">
        <v>0</v>
      </c>
      <c r="DZ74" s="30">
        <v>0</v>
      </c>
      <c r="EA74" s="30">
        <v>0</v>
      </c>
      <c r="EB74" s="30">
        <v>0</v>
      </c>
      <c r="EC74" s="30">
        <v>0</v>
      </c>
      <c r="ED74" s="30">
        <v>79.715465810004588</v>
      </c>
      <c r="EE74" s="30">
        <v>0</v>
      </c>
      <c r="EF74" s="30">
        <v>0</v>
      </c>
      <c r="EG74" s="30">
        <v>1.0808181793617769E-2</v>
      </c>
      <c r="EH74" s="30">
        <v>5.7446502944133275E-3</v>
      </c>
      <c r="EI74" s="30">
        <v>0</v>
      </c>
      <c r="EJ74" s="30">
        <v>1.607717041800643E-2</v>
      </c>
      <c r="EK74" s="30">
        <v>1.6195031364377409E-2</v>
      </c>
      <c r="EL74" s="30">
        <v>0</v>
      </c>
      <c r="EM74" s="30">
        <v>0</v>
      </c>
      <c r="EN74"/>
      <c r="EO74"/>
    </row>
    <row r="75" spans="1:145" s="15" customFormat="1" x14ac:dyDescent="0.25">
      <c r="A75" s="15">
        <v>71</v>
      </c>
      <c r="B75" s="20" t="s">
        <v>110</v>
      </c>
      <c r="C75" s="21">
        <v>17756</v>
      </c>
      <c r="D75" s="21">
        <v>2579</v>
      </c>
      <c r="E75" s="21">
        <v>10454</v>
      </c>
      <c r="F75" s="21">
        <v>4724</v>
      </c>
      <c r="G75" s="21">
        <v>9052</v>
      </c>
      <c r="H75" s="21">
        <v>8701</v>
      </c>
      <c r="I75" s="21">
        <v>4.4000000000000004</v>
      </c>
      <c r="J75" s="21">
        <v>10250</v>
      </c>
      <c r="K75" s="21">
        <v>6113</v>
      </c>
      <c r="L75" s="22">
        <f t="shared" si="2"/>
        <v>62.641324940414343</v>
      </c>
      <c r="M75" s="22">
        <f t="shared" si="3"/>
        <v>37.35867505958565</v>
      </c>
      <c r="N75" s="21">
        <v>3017</v>
      </c>
      <c r="O75" s="21">
        <v>3052</v>
      </c>
      <c r="P75" s="21">
        <v>2583</v>
      </c>
      <c r="Q75" s="21">
        <v>2496</v>
      </c>
      <c r="R75" s="21">
        <v>1665</v>
      </c>
      <c r="S75" s="21">
        <v>1441</v>
      </c>
      <c r="T75" s="21">
        <v>1049</v>
      </c>
      <c r="U75" s="21">
        <v>2083</v>
      </c>
      <c r="V75" s="21">
        <v>184</v>
      </c>
      <c r="W75" s="21">
        <v>184</v>
      </c>
      <c r="X75" s="21">
        <v>0</v>
      </c>
      <c r="Y75" s="21">
        <v>17756</v>
      </c>
      <c r="Z75" s="21">
        <v>2189</v>
      </c>
      <c r="AA75" s="21">
        <v>461</v>
      </c>
      <c r="AB75" s="21">
        <v>905</v>
      </c>
      <c r="AC75" s="21">
        <v>255</v>
      </c>
      <c r="AD75" s="21">
        <v>1517</v>
      </c>
      <c r="AE75" s="21">
        <v>276</v>
      </c>
      <c r="AF75" s="21">
        <v>1659</v>
      </c>
      <c r="AG75" s="21">
        <v>1021</v>
      </c>
      <c r="AH75" s="21">
        <v>504</v>
      </c>
      <c r="AI75" s="21">
        <v>66</v>
      </c>
      <c r="AJ75" s="21">
        <v>157</v>
      </c>
      <c r="AK75" s="21">
        <v>175</v>
      </c>
      <c r="AL75" s="21">
        <v>590</v>
      </c>
      <c r="AM75" s="21">
        <v>300</v>
      </c>
      <c r="AN75" s="21">
        <v>2015</v>
      </c>
      <c r="AO75" s="21">
        <v>1569</v>
      </c>
      <c r="AP75" s="21">
        <v>2621</v>
      </c>
      <c r="AQ75" s="21">
        <v>163</v>
      </c>
      <c r="AR75" s="21">
        <v>636</v>
      </c>
      <c r="AS75" s="21">
        <v>371</v>
      </c>
      <c r="AT75" s="21">
        <v>314</v>
      </c>
      <c r="AU75" s="21">
        <v>17756</v>
      </c>
      <c r="AV75" s="23">
        <v>19</v>
      </c>
      <c r="AW75" s="23">
        <v>44</v>
      </c>
      <c r="AX75" s="23">
        <v>4</v>
      </c>
      <c r="AY75" s="23">
        <v>0</v>
      </c>
      <c r="AZ75" s="23">
        <v>19</v>
      </c>
      <c r="BA75" s="23">
        <v>11312</v>
      </c>
      <c r="BB75" s="23">
        <v>768</v>
      </c>
      <c r="BC75" s="23">
        <v>107</v>
      </c>
      <c r="BD75" s="23">
        <v>78</v>
      </c>
      <c r="BE75" s="23">
        <v>159</v>
      </c>
      <c r="BF75" s="23">
        <v>142</v>
      </c>
      <c r="BG75" s="23">
        <v>919</v>
      </c>
      <c r="BH75" s="23">
        <v>2063</v>
      </c>
      <c r="BI75" s="23">
        <v>1963</v>
      </c>
      <c r="BJ75" s="19">
        <v>151</v>
      </c>
      <c r="BK75" s="19">
        <v>17756</v>
      </c>
      <c r="BL75" s="28" t="s">
        <v>210</v>
      </c>
      <c r="BM75" s="29">
        <v>0</v>
      </c>
      <c r="BN75" s="30">
        <v>0</v>
      </c>
      <c r="BO75" s="30">
        <v>2.046207076156107E-2</v>
      </c>
      <c r="BP75" s="30">
        <v>1.917668115571465E-2</v>
      </c>
      <c r="BQ75" s="30">
        <v>0.11925584353633328</v>
      </c>
      <c r="BR75" s="30">
        <v>0.22052412944253552</v>
      </c>
      <c r="BS75" s="30">
        <v>3.0644765873988723E-2</v>
      </c>
      <c r="BT75" s="30">
        <v>0</v>
      </c>
      <c r="BU75" s="30">
        <v>2.0717874346092093E-2</v>
      </c>
      <c r="BV75" s="30">
        <v>1.8027298480556272E-2</v>
      </c>
      <c r="BW75" s="30">
        <v>0</v>
      </c>
      <c r="BX75" s="30">
        <v>0</v>
      </c>
      <c r="BY75" s="30">
        <v>7.0083781975725526E-2</v>
      </c>
      <c r="BZ75" s="30">
        <v>2.5613192013562793E-2</v>
      </c>
      <c r="CA75" s="30">
        <v>0</v>
      </c>
      <c r="CB75" s="30">
        <v>0</v>
      </c>
      <c r="CC75" s="30">
        <v>5.4674685620557675E-2</v>
      </c>
      <c r="CD75" s="30">
        <v>1.6783842754042107E-2</v>
      </c>
      <c r="CE75" s="30">
        <v>2.4435877083569566</v>
      </c>
      <c r="CF75" s="30">
        <v>3.8599606284015903E-2</v>
      </c>
      <c r="CG75" s="30">
        <v>0</v>
      </c>
      <c r="CH75" s="30">
        <v>0</v>
      </c>
      <c r="CI75" s="30">
        <v>3.7355248412401947E-2</v>
      </c>
      <c r="CJ75" s="30">
        <v>0</v>
      </c>
      <c r="CK75" s="30">
        <v>1.1587933098999576E-2</v>
      </c>
      <c r="CL75" s="30">
        <v>2.6709401709401712E-2</v>
      </c>
      <c r="CM75" s="30">
        <v>3.4118921500891353E-3</v>
      </c>
      <c r="CN75" s="30">
        <v>0</v>
      </c>
      <c r="CO75" s="30">
        <v>0</v>
      </c>
      <c r="CP75" s="30">
        <v>0</v>
      </c>
      <c r="CQ75" s="30">
        <v>1.0975141304944301E-2</v>
      </c>
      <c r="CR75" s="30">
        <v>0</v>
      </c>
      <c r="CS75" s="30">
        <v>1.518473175222314E-2</v>
      </c>
      <c r="CT75" s="30">
        <v>0</v>
      </c>
      <c r="CU75" s="30">
        <v>2.6479225843724422E-2</v>
      </c>
      <c r="CV75" s="30">
        <v>1.6820386308205544E-2</v>
      </c>
      <c r="CW75" s="30">
        <v>4.6672841903965097</v>
      </c>
      <c r="CX75" s="30">
        <v>0</v>
      </c>
      <c r="CY75" s="30">
        <v>0</v>
      </c>
      <c r="CZ75" s="30">
        <v>0</v>
      </c>
      <c r="DA75" s="30">
        <v>7.7982843774369648E-2</v>
      </c>
      <c r="DB75" s="30">
        <v>1.4140604746529659E-2</v>
      </c>
      <c r="DC75" s="30">
        <v>2.1571249838215626E-2</v>
      </c>
      <c r="DD75" s="30">
        <v>2.3090665294730063E-2</v>
      </c>
      <c r="DE75" s="30">
        <v>0</v>
      </c>
      <c r="DF75" s="30">
        <v>0</v>
      </c>
      <c r="DG75" s="30">
        <v>0</v>
      </c>
      <c r="DH75" s="30">
        <v>0</v>
      </c>
      <c r="DI75" s="30">
        <v>3.0427903256655016E-2</v>
      </c>
      <c r="DJ75" s="30">
        <v>0</v>
      </c>
      <c r="DK75" s="30">
        <v>0</v>
      </c>
      <c r="DL75" s="30">
        <v>9.083683433632337E-3</v>
      </c>
      <c r="DM75" s="30">
        <v>3.4483353161261401E-2</v>
      </c>
      <c r="DN75" s="30">
        <v>0</v>
      </c>
      <c r="DO75" s="30">
        <v>0</v>
      </c>
      <c r="DP75" s="30">
        <v>0</v>
      </c>
      <c r="DQ75" s="30">
        <v>0</v>
      </c>
      <c r="DR75" s="30">
        <v>0</v>
      </c>
      <c r="DS75" s="30">
        <v>2.6135591448434477E-2</v>
      </c>
      <c r="DT75" s="30">
        <v>0</v>
      </c>
      <c r="DU75" s="30">
        <v>0</v>
      </c>
      <c r="DV75" s="30">
        <v>1.2397761515281962</v>
      </c>
      <c r="DW75" s="30">
        <v>0</v>
      </c>
      <c r="DX75" s="30">
        <v>5.0000000000000001E-3</v>
      </c>
      <c r="DY75" s="30">
        <v>0</v>
      </c>
      <c r="DZ75" s="30">
        <v>0</v>
      </c>
      <c r="EA75" s="30">
        <v>0</v>
      </c>
      <c r="EB75" s="30">
        <v>0</v>
      </c>
      <c r="EC75" s="30">
        <v>0</v>
      </c>
      <c r="ED75" s="30">
        <v>0</v>
      </c>
      <c r="EE75" s="30">
        <v>88.362389254072596</v>
      </c>
      <c r="EF75" s="30">
        <v>0</v>
      </c>
      <c r="EG75" s="30">
        <v>1.8914318138831095E-2</v>
      </c>
      <c r="EH75" s="30">
        <v>2.0106276030446648E-2</v>
      </c>
      <c r="EI75" s="30">
        <v>0</v>
      </c>
      <c r="EJ75" s="30">
        <v>1.0335323840146991E-2</v>
      </c>
      <c r="EK75" s="30">
        <v>2.6991718940629014E-2</v>
      </c>
      <c r="EL75" s="30">
        <v>1.10695388430118E-2</v>
      </c>
      <c r="EM75" s="30">
        <v>0</v>
      </c>
      <c r="EN75"/>
      <c r="EO75"/>
    </row>
    <row r="76" spans="1:145" s="15" customFormat="1" x14ac:dyDescent="0.25">
      <c r="A76" s="15">
        <v>72</v>
      </c>
      <c r="B76" s="20" t="s">
        <v>111</v>
      </c>
      <c r="C76" s="21">
        <v>1754</v>
      </c>
      <c r="D76" s="21">
        <v>166</v>
      </c>
      <c r="E76" s="21">
        <v>887</v>
      </c>
      <c r="F76" s="21">
        <v>701</v>
      </c>
      <c r="G76" s="21">
        <v>1018</v>
      </c>
      <c r="H76" s="21">
        <v>733</v>
      </c>
      <c r="I76" s="21">
        <v>2.5</v>
      </c>
      <c r="J76" s="21">
        <v>1115</v>
      </c>
      <c r="K76" s="21">
        <v>526</v>
      </c>
      <c r="L76" s="22">
        <f t="shared" si="2"/>
        <v>67.946374162096276</v>
      </c>
      <c r="M76" s="22">
        <f t="shared" si="3"/>
        <v>32.053625837903716</v>
      </c>
      <c r="N76" s="21">
        <v>767</v>
      </c>
      <c r="O76" s="21">
        <v>194</v>
      </c>
      <c r="P76" s="21">
        <v>137</v>
      </c>
      <c r="Q76" s="21">
        <v>122</v>
      </c>
      <c r="R76" s="21">
        <v>108</v>
      </c>
      <c r="S76" s="21">
        <v>55</v>
      </c>
      <c r="T76" s="21">
        <v>103</v>
      </c>
      <c r="U76" s="21">
        <v>236</v>
      </c>
      <c r="V76" s="21">
        <v>10</v>
      </c>
      <c r="W76" s="21">
        <v>29</v>
      </c>
      <c r="X76" s="21">
        <v>0</v>
      </c>
      <c r="Y76" s="21">
        <v>1754</v>
      </c>
      <c r="Z76" s="21">
        <v>882</v>
      </c>
      <c r="AA76" s="21">
        <v>7</v>
      </c>
      <c r="AB76" s="21">
        <v>15</v>
      </c>
      <c r="AC76" s="21">
        <v>8</v>
      </c>
      <c r="AD76" s="21">
        <v>77</v>
      </c>
      <c r="AE76" s="21">
        <v>11</v>
      </c>
      <c r="AF76" s="21">
        <v>91</v>
      </c>
      <c r="AG76" s="21">
        <v>38</v>
      </c>
      <c r="AH76" s="21">
        <v>49</v>
      </c>
      <c r="AI76" s="21">
        <v>8</v>
      </c>
      <c r="AJ76" s="21">
        <v>5</v>
      </c>
      <c r="AK76" s="21">
        <v>3</v>
      </c>
      <c r="AL76" s="21">
        <v>27</v>
      </c>
      <c r="AM76" s="21">
        <v>23</v>
      </c>
      <c r="AN76" s="21">
        <v>118</v>
      </c>
      <c r="AO76" s="21">
        <v>131</v>
      </c>
      <c r="AP76" s="21">
        <v>188</v>
      </c>
      <c r="AQ76" s="21">
        <v>7</v>
      </c>
      <c r="AR76" s="21">
        <v>27</v>
      </c>
      <c r="AS76" s="21">
        <v>10</v>
      </c>
      <c r="AT76" s="21">
        <v>30</v>
      </c>
      <c r="AU76" s="21">
        <v>1754</v>
      </c>
      <c r="AV76" s="23">
        <v>0</v>
      </c>
      <c r="AW76" s="23">
        <v>0</v>
      </c>
      <c r="AX76" s="23">
        <v>0</v>
      </c>
      <c r="AY76" s="23">
        <v>0</v>
      </c>
      <c r="AZ76" s="23">
        <v>0</v>
      </c>
      <c r="BA76" s="23">
        <v>914</v>
      </c>
      <c r="BB76" s="23">
        <v>54</v>
      </c>
      <c r="BC76" s="23">
        <v>15</v>
      </c>
      <c r="BD76" s="23">
        <v>8</v>
      </c>
      <c r="BE76" s="23">
        <v>13</v>
      </c>
      <c r="BF76" s="23">
        <v>39</v>
      </c>
      <c r="BG76" s="23">
        <v>173</v>
      </c>
      <c r="BH76" s="23">
        <v>388</v>
      </c>
      <c r="BI76" s="23">
        <v>124</v>
      </c>
      <c r="BJ76" s="19">
        <v>19</v>
      </c>
      <c r="BK76" s="19">
        <v>1754</v>
      </c>
      <c r="BL76" s="28" t="s">
        <v>211</v>
      </c>
      <c r="BM76" s="29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</v>
      </c>
      <c r="BU76" s="30">
        <v>0</v>
      </c>
      <c r="BV76" s="30">
        <v>0</v>
      </c>
      <c r="BW76" s="30">
        <v>0</v>
      </c>
      <c r="BX76" s="30">
        <v>0</v>
      </c>
      <c r="BY76" s="30">
        <v>0</v>
      </c>
      <c r="BZ76" s="30">
        <v>0</v>
      </c>
      <c r="CA76" s="30">
        <v>0</v>
      </c>
      <c r="CB76" s="30">
        <v>0</v>
      </c>
      <c r="CC76" s="30">
        <v>0</v>
      </c>
      <c r="CD76" s="30">
        <v>0</v>
      </c>
      <c r="CE76" s="30">
        <v>0</v>
      </c>
      <c r="CF76" s="30">
        <v>0</v>
      </c>
      <c r="CG76" s="30">
        <v>0</v>
      </c>
      <c r="CH76" s="30">
        <v>0</v>
      </c>
      <c r="CI76" s="30">
        <v>9.9613995766405186E-2</v>
      </c>
      <c r="CJ76" s="30">
        <v>0</v>
      </c>
      <c r="CK76" s="30">
        <v>0</v>
      </c>
      <c r="CL76" s="30">
        <v>0</v>
      </c>
      <c r="CM76" s="30">
        <v>0</v>
      </c>
      <c r="CN76" s="30">
        <v>0</v>
      </c>
      <c r="CO76" s="30">
        <v>0</v>
      </c>
      <c r="CP76" s="30">
        <v>4.1157847127996385</v>
      </c>
      <c r="CQ76" s="30">
        <v>0</v>
      </c>
      <c r="CR76" s="30">
        <v>0.75226710634789784</v>
      </c>
      <c r="CS76" s="30">
        <v>0</v>
      </c>
      <c r="CT76" s="30">
        <v>0</v>
      </c>
      <c r="CU76" s="30">
        <v>0</v>
      </c>
      <c r="CV76" s="30">
        <v>0</v>
      </c>
      <c r="CW76" s="30">
        <v>0</v>
      </c>
      <c r="CX76" s="30">
        <v>0</v>
      </c>
      <c r="CY76" s="30">
        <v>0</v>
      </c>
      <c r="CZ76" s="30">
        <v>0</v>
      </c>
      <c r="DA76" s="30">
        <v>0</v>
      </c>
      <c r="DB76" s="30">
        <v>0</v>
      </c>
      <c r="DC76" s="30">
        <v>0</v>
      </c>
      <c r="DD76" s="30">
        <v>0</v>
      </c>
      <c r="DE76" s="30">
        <v>0</v>
      </c>
      <c r="DF76" s="30">
        <v>0</v>
      </c>
      <c r="DG76" s="30">
        <v>0</v>
      </c>
      <c r="DH76" s="30">
        <v>0</v>
      </c>
      <c r="DI76" s="30">
        <v>0</v>
      </c>
      <c r="DJ76" s="30">
        <v>0</v>
      </c>
      <c r="DK76" s="30">
        <v>0</v>
      </c>
      <c r="DL76" s="30">
        <v>0</v>
      </c>
      <c r="DM76" s="30">
        <v>0</v>
      </c>
      <c r="DN76" s="30">
        <v>0</v>
      </c>
      <c r="DO76" s="30">
        <v>0</v>
      </c>
      <c r="DP76" s="30">
        <v>0</v>
      </c>
      <c r="DQ76" s="30">
        <v>0</v>
      </c>
      <c r="DR76" s="30">
        <v>0</v>
      </c>
      <c r="DS76" s="30">
        <v>0</v>
      </c>
      <c r="DT76" s="30">
        <v>0</v>
      </c>
      <c r="DU76" s="30">
        <v>0</v>
      </c>
      <c r="DV76" s="30">
        <v>0</v>
      </c>
      <c r="DW76" s="30">
        <v>0.13102725366876311</v>
      </c>
      <c r="DX76" s="30">
        <v>0</v>
      </c>
      <c r="DY76" s="30">
        <v>0</v>
      </c>
      <c r="DZ76" s="30">
        <v>0</v>
      </c>
      <c r="EA76" s="30">
        <v>0</v>
      </c>
      <c r="EB76" s="30">
        <v>0</v>
      </c>
      <c r="EC76" s="30">
        <v>0</v>
      </c>
      <c r="ED76" s="30">
        <v>0</v>
      </c>
      <c r="EE76" s="30">
        <v>0</v>
      </c>
      <c r="EF76" s="30">
        <v>87.789987789987791</v>
      </c>
      <c r="EG76" s="30">
        <v>0</v>
      </c>
      <c r="EH76" s="30">
        <v>0</v>
      </c>
      <c r="EI76" s="30">
        <v>0</v>
      </c>
      <c r="EJ76" s="30">
        <v>0</v>
      </c>
      <c r="EK76" s="30">
        <v>0</v>
      </c>
      <c r="EL76" s="30">
        <v>0</v>
      </c>
      <c r="EM76" s="30">
        <v>0.11705033164260631</v>
      </c>
      <c r="EN76"/>
      <c r="EO76"/>
    </row>
    <row r="77" spans="1:145" s="15" customFormat="1" x14ac:dyDescent="0.25">
      <c r="A77" s="15">
        <v>73</v>
      </c>
      <c r="B77" s="20" t="s">
        <v>64</v>
      </c>
      <c r="C77" s="21">
        <v>74657</v>
      </c>
      <c r="D77" s="21">
        <v>10267</v>
      </c>
      <c r="E77" s="21">
        <v>48926</v>
      </c>
      <c r="F77" s="21">
        <v>15459</v>
      </c>
      <c r="G77" s="21">
        <v>34350</v>
      </c>
      <c r="H77" s="21">
        <v>40307</v>
      </c>
      <c r="I77" s="21">
        <v>3.8</v>
      </c>
      <c r="J77" s="21">
        <v>40903</v>
      </c>
      <c r="K77" s="21">
        <v>29210</v>
      </c>
      <c r="L77" s="22">
        <f t="shared" si="2"/>
        <v>58.338681842169073</v>
      </c>
      <c r="M77" s="22">
        <f t="shared" si="3"/>
        <v>41.661318157830927</v>
      </c>
      <c r="N77" s="21">
        <v>9331</v>
      </c>
      <c r="O77" s="21">
        <v>23903</v>
      </c>
      <c r="P77" s="21">
        <v>7342</v>
      </c>
      <c r="Q77" s="21">
        <v>9128</v>
      </c>
      <c r="R77" s="21">
        <v>10661</v>
      </c>
      <c r="S77" s="21">
        <v>6459</v>
      </c>
      <c r="T77" s="21">
        <v>2116</v>
      </c>
      <c r="U77" s="21">
        <v>4391</v>
      </c>
      <c r="V77" s="21">
        <v>775</v>
      </c>
      <c r="W77" s="21">
        <v>546</v>
      </c>
      <c r="X77" s="21">
        <v>0</v>
      </c>
      <c r="Y77" s="21">
        <v>74657</v>
      </c>
      <c r="Z77" s="21">
        <v>79</v>
      </c>
      <c r="AA77" s="21">
        <v>24</v>
      </c>
      <c r="AB77" s="21">
        <v>2429</v>
      </c>
      <c r="AC77" s="21">
        <v>964</v>
      </c>
      <c r="AD77" s="21">
        <v>4670</v>
      </c>
      <c r="AE77" s="21">
        <v>2533</v>
      </c>
      <c r="AF77" s="21">
        <v>7277</v>
      </c>
      <c r="AG77" s="21">
        <v>4120</v>
      </c>
      <c r="AH77" s="21">
        <v>1359</v>
      </c>
      <c r="AI77" s="21">
        <v>1532</v>
      </c>
      <c r="AJ77" s="21">
        <v>1635</v>
      </c>
      <c r="AK77" s="21">
        <v>1318</v>
      </c>
      <c r="AL77" s="21">
        <v>5965</v>
      </c>
      <c r="AM77" s="21">
        <v>1895</v>
      </c>
      <c r="AN77" s="21">
        <v>4735</v>
      </c>
      <c r="AO77" s="21">
        <v>10069</v>
      </c>
      <c r="AP77" s="21">
        <v>16031</v>
      </c>
      <c r="AQ77" s="21">
        <v>996</v>
      </c>
      <c r="AR77" s="21">
        <v>3820</v>
      </c>
      <c r="AS77" s="21">
        <v>2221</v>
      </c>
      <c r="AT77" s="21">
        <v>968</v>
      </c>
      <c r="AU77" s="21">
        <v>74657</v>
      </c>
      <c r="AV77" s="23">
        <v>1614</v>
      </c>
      <c r="AW77" s="23">
        <v>875</v>
      </c>
      <c r="AX77" s="23">
        <v>14</v>
      </c>
      <c r="AY77" s="23">
        <v>206</v>
      </c>
      <c r="AZ77" s="23">
        <v>127</v>
      </c>
      <c r="BA77" s="23">
        <v>35991</v>
      </c>
      <c r="BB77" s="23">
        <v>2350</v>
      </c>
      <c r="BC77" s="23">
        <v>153</v>
      </c>
      <c r="BD77" s="23">
        <v>140</v>
      </c>
      <c r="BE77" s="23">
        <v>275</v>
      </c>
      <c r="BF77" s="23">
        <v>267</v>
      </c>
      <c r="BG77" s="23">
        <v>1589</v>
      </c>
      <c r="BH77" s="23">
        <v>21684</v>
      </c>
      <c r="BI77" s="23">
        <v>9080</v>
      </c>
      <c r="BJ77" s="19">
        <v>273</v>
      </c>
      <c r="BK77" s="19">
        <v>74657</v>
      </c>
      <c r="BL77" s="28" t="s">
        <v>212</v>
      </c>
      <c r="BM77" s="29">
        <v>7.7669902912621366E-2</v>
      </c>
      <c r="BN77" s="30">
        <v>0</v>
      </c>
      <c r="BO77" s="30">
        <v>6.1386212284683203E-2</v>
      </c>
      <c r="BP77" s="30">
        <v>2.2990709963351232</v>
      </c>
      <c r="BQ77" s="30">
        <v>0.18285896008904434</v>
      </c>
      <c r="BR77" s="30">
        <v>0.17436791630340018</v>
      </c>
      <c r="BS77" s="30">
        <v>0.98369698455503807</v>
      </c>
      <c r="BT77" s="30">
        <v>0</v>
      </c>
      <c r="BU77" s="30">
        <v>8.3531879629150048</v>
      </c>
      <c r="BV77" s="30">
        <v>0.36955961885140359</v>
      </c>
      <c r="BW77" s="30">
        <v>0</v>
      </c>
      <c r="BX77" s="30">
        <v>2.0594494405162353E-2</v>
      </c>
      <c r="BY77" s="30">
        <v>0.43005957121467936</v>
      </c>
      <c r="BZ77" s="30">
        <v>0.89158301723401923</v>
      </c>
      <c r="CA77" s="30">
        <v>0</v>
      </c>
      <c r="CB77" s="30">
        <v>4.7773743550544624E-2</v>
      </c>
      <c r="CC77" s="30">
        <v>0</v>
      </c>
      <c r="CD77" s="30">
        <v>1.5347891762862951</v>
      </c>
      <c r="CE77" s="30">
        <v>3.4017462297312624E-2</v>
      </c>
      <c r="CF77" s="30">
        <v>0.68900297216968387</v>
      </c>
      <c r="CG77" s="30">
        <v>0</v>
      </c>
      <c r="CH77" s="30">
        <v>1.6560915260050466</v>
      </c>
      <c r="CI77" s="30">
        <v>0</v>
      </c>
      <c r="CJ77" s="30">
        <v>0</v>
      </c>
      <c r="CK77" s="30">
        <v>5.6008343311831278E-2</v>
      </c>
      <c r="CL77" s="30">
        <v>2.1946225071225069</v>
      </c>
      <c r="CM77" s="30">
        <v>7.8473519452050125E-2</v>
      </c>
      <c r="CN77" s="30">
        <v>4.1978816843192976E-2</v>
      </c>
      <c r="CO77" s="30">
        <v>9.4535829079221034E-2</v>
      </c>
      <c r="CP77" s="30">
        <v>0</v>
      </c>
      <c r="CQ77" s="30">
        <v>0.52955056796356259</v>
      </c>
      <c r="CR77" s="30">
        <v>0</v>
      </c>
      <c r="CS77" s="30">
        <v>0.4650324099118337</v>
      </c>
      <c r="CT77" s="30">
        <v>6.381620931716657E-2</v>
      </c>
      <c r="CU77" s="30">
        <v>1.7548505127341005</v>
      </c>
      <c r="CV77" s="30">
        <v>4.9970564323960636</v>
      </c>
      <c r="CW77" s="30">
        <v>7.7688469238354207E-2</v>
      </c>
      <c r="CX77" s="30">
        <v>0</v>
      </c>
      <c r="CY77" s="30">
        <v>0.10866785988238302</v>
      </c>
      <c r="CZ77" s="30">
        <v>8.3422763714411978</v>
      </c>
      <c r="DA77" s="30">
        <v>0.25994281258123214</v>
      </c>
      <c r="DB77" s="30">
        <v>0.61747307393179518</v>
      </c>
      <c r="DC77" s="30">
        <v>6.8143578238923173</v>
      </c>
      <c r="DD77" s="30">
        <v>3.2845458633275677</v>
      </c>
      <c r="DE77" s="30">
        <v>0.18892022776861261</v>
      </c>
      <c r="DF77" s="30">
        <v>1.8009905447996397E-2</v>
      </c>
      <c r="DG77" s="30">
        <v>0.10316875460574797</v>
      </c>
      <c r="DH77" s="30">
        <v>2.9961050634175569E-2</v>
      </c>
      <c r="DI77" s="30">
        <v>5.3866082450924138</v>
      </c>
      <c r="DJ77" s="30">
        <v>0.50399721932568642</v>
      </c>
      <c r="DK77" s="30">
        <v>3.089598352214212E-2</v>
      </c>
      <c r="DL77" s="30">
        <v>0.88565913477915292</v>
      </c>
      <c r="DM77" s="30">
        <v>0.28448766358040656</v>
      </c>
      <c r="DN77" s="30">
        <v>7.8534031413612565E-2</v>
      </c>
      <c r="DO77" s="30">
        <v>9.0799031476997583E-2</v>
      </c>
      <c r="DP77" s="30">
        <v>0.2746672300866258</v>
      </c>
      <c r="DQ77" s="30">
        <v>1.1311914323962518</v>
      </c>
      <c r="DR77" s="30">
        <v>0</v>
      </c>
      <c r="DS77" s="30">
        <v>2.1561862944958445</v>
      </c>
      <c r="DT77" s="30">
        <v>0</v>
      </c>
      <c r="DU77" s="30">
        <v>0.25284450063211128</v>
      </c>
      <c r="DV77" s="30">
        <v>0.15497201894102453</v>
      </c>
      <c r="DW77" s="30">
        <v>0</v>
      </c>
      <c r="DX77" s="30">
        <v>3.4750000000000005</v>
      </c>
      <c r="DY77" s="30">
        <v>0</v>
      </c>
      <c r="DZ77" s="30">
        <v>0</v>
      </c>
      <c r="EA77" s="30">
        <v>4.2238648363252376E-2</v>
      </c>
      <c r="EB77" s="30">
        <v>0.43000477783086477</v>
      </c>
      <c r="EC77" s="30">
        <v>8.3018867924528297E-2</v>
      </c>
      <c r="ED77" s="30">
        <v>3.4419458467186782E-2</v>
      </c>
      <c r="EE77" s="30">
        <v>2.2863675335810234E-2</v>
      </c>
      <c r="EF77" s="30">
        <v>0</v>
      </c>
      <c r="EG77" s="30">
        <v>29.979194250047286</v>
      </c>
      <c r="EH77" s="30">
        <v>0.59457130547177939</v>
      </c>
      <c r="EI77" s="30">
        <v>3.3156498673740049E-2</v>
      </c>
      <c r="EJ77" s="30">
        <v>0.21474506201194307</v>
      </c>
      <c r="EK77" s="30">
        <v>3.2098552164196028</v>
      </c>
      <c r="EL77" s="30">
        <v>2.2404746618255884</v>
      </c>
      <c r="EM77" s="30">
        <v>0</v>
      </c>
      <c r="EN77"/>
      <c r="EO77"/>
    </row>
    <row r="78" spans="1:145" s="15" customFormat="1" x14ac:dyDescent="0.25">
      <c r="A78" s="15">
        <v>74</v>
      </c>
      <c r="B78" s="20" t="s">
        <v>65</v>
      </c>
      <c r="C78" s="21">
        <v>69926</v>
      </c>
      <c r="D78" s="21">
        <v>10934</v>
      </c>
      <c r="E78" s="21">
        <v>46900</v>
      </c>
      <c r="F78" s="21">
        <v>12102</v>
      </c>
      <c r="G78" s="21">
        <v>36183</v>
      </c>
      <c r="H78" s="21">
        <v>33745</v>
      </c>
      <c r="I78" s="21">
        <v>4.2</v>
      </c>
      <c r="J78" s="21">
        <v>39631</v>
      </c>
      <c r="K78" s="21">
        <v>25787</v>
      </c>
      <c r="L78" s="22">
        <f t="shared" si="2"/>
        <v>60.581185606408013</v>
      </c>
      <c r="M78" s="22">
        <f t="shared" si="3"/>
        <v>39.41881439359198</v>
      </c>
      <c r="N78" s="21">
        <v>7683</v>
      </c>
      <c r="O78" s="21">
        <v>13415</v>
      </c>
      <c r="P78" s="21">
        <v>9479</v>
      </c>
      <c r="Q78" s="21">
        <v>7996</v>
      </c>
      <c r="R78" s="21">
        <v>8159</v>
      </c>
      <c r="S78" s="21">
        <v>7898</v>
      </c>
      <c r="T78" s="21">
        <v>6090</v>
      </c>
      <c r="U78" s="21">
        <v>7733</v>
      </c>
      <c r="V78" s="21">
        <v>864</v>
      </c>
      <c r="W78" s="21">
        <v>601</v>
      </c>
      <c r="X78" s="21">
        <v>0</v>
      </c>
      <c r="Y78" s="21">
        <v>69926</v>
      </c>
      <c r="Z78" s="21">
        <v>687</v>
      </c>
      <c r="AA78" s="21">
        <v>136</v>
      </c>
      <c r="AB78" s="21">
        <v>7341</v>
      </c>
      <c r="AC78" s="21">
        <v>479</v>
      </c>
      <c r="AD78" s="21">
        <v>7992</v>
      </c>
      <c r="AE78" s="21">
        <v>2727</v>
      </c>
      <c r="AF78" s="21">
        <v>8357</v>
      </c>
      <c r="AG78" s="21">
        <v>3941</v>
      </c>
      <c r="AH78" s="21">
        <v>3835</v>
      </c>
      <c r="AI78" s="21">
        <v>479</v>
      </c>
      <c r="AJ78" s="21">
        <v>953</v>
      </c>
      <c r="AK78" s="21">
        <v>737</v>
      </c>
      <c r="AL78" s="21">
        <v>2224</v>
      </c>
      <c r="AM78" s="21">
        <v>1912</v>
      </c>
      <c r="AN78" s="21">
        <v>2699</v>
      </c>
      <c r="AO78" s="21">
        <v>6660</v>
      </c>
      <c r="AP78" s="21">
        <v>11616</v>
      </c>
      <c r="AQ78" s="21">
        <v>766</v>
      </c>
      <c r="AR78" s="21">
        <v>2334</v>
      </c>
      <c r="AS78" s="21">
        <v>2882</v>
      </c>
      <c r="AT78" s="21">
        <v>1168</v>
      </c>
      <c r="AU78" s="21">
        <v>69926</v>
      </c>
      <c r="AV78" s="23">
        <v>1021</v>
      </c>
      <c r="AW78" s="23">
        <v>721</v>
      </c>
      <c r="AX78" s="23">
        <v>23</v>
      </c>
      <c r="AY78" s="23">
        <v>84</v>
      </c>
      <c r="AZ78" s="23">
        <v>258</v>
      </c>
      <c r="BA78" s="23">
        <v>45024</v>
      </c>
      <c r="BB78" s="23">
        <v>3346</v>
      </c>
      <c r="BC78" s="23">
        <v>459</v>
      </c>
      <c r="BD78" s="23">
        <v>112</v>
      </c>
      <c r="BE78" s="23">
        <v>200</v>
      </c>
      <c r="BF78" s="23">
        <v>302</v>
      </c>
      <c r="BG78" s="23">
        <v>656</v>
      </c>
      <c r="BH78" s="23">
        <v>9771</v>
      </c>
      <c r="BI78" s="23">
        <v>7651</v>
      </c>
      <c r="BJ78" s="19">
        <v>306</v>
      </c>
      <c r="BK78" s="19">
        <v>69926</v>
      </c>
      <c r="BL78" s="28" t="s">
        <v>213</v>
      </c>
      <c r="BM78" s="29">
        <v>5.8252427184466021E-2</v>
      </c>
      <c r="BN78" s="30">
        <v>5.7803468208092491E-2</v>
      </c>
      <c r="BO78" s="30">
        <v>3.9063953272071135E-2</v>
      </c>
      <c r="BP78" s="30">
        <v>14.491178726668371</v>
      </c>
      <c r="BQ78" s="30">
        <v>2.3851168707266657E-2</v>
      </c>
      <c r="BR78" s="30">
        <v>6.1541617518847118E-2</v>
      </c>
      <c r="BS78" s="30">
        <v>0.44434910517283643</v>
      </c>
      <c r="BT78" s="30">
        <v>0.1182033096926714</v>
      </c>
      <c r="BU78" s="30">
        <v>2.0808515046356244</v>
      </c>
      <c r="BV78" s="30">
        <v>3.1393252639711564</v>
      </c>
      <c r="BW78" s="30">
        <v>0</v>
      </c>
      <c r="BX78" s="30">
        <v>0.13043179789936157</v>
      </c>
      <c r="BY78" s="30">
        <v>7.6455034882609657E-2</v>
      </c>
      <c r="BZ78" s="30">
        <v>0.17563331666443058</v>
      </c>
      <c r="CA78" s="30">
        <v>6.7765981477298398E-2</v>
      </c>
      <c r="CB78" s="30">
        <v>5.7328492260653542E-2</v>
      </c>
      <c r="CC78" s="30">
        <v>6.8343357025697105E-2</v>
      </c>
      <c r="CD78" s="30">
        <v>14.557186282005855</v>
      </c>
      <c r="CE78" s="30">
        <v>2.2678308198208413E-2</v>
      </c>
      <c r="CF78" s="30">
        <v>0.1659783070212684</v>
      </c>
      <c r="CG78" s="30">
        <v>0</v>
      </c>
      <c r="CH78" s="30">
        <v>0.53896469781229328</v>
      </c>
      <c r="CI78" s="30">
        <v>4.9806997883202593E-2</v>
      </c>
      <c r="CJ78" s="30">
        <v>6.6979236436704614E-2</v>
      </c>
      <c r="CK78" s="30">
        <v>6.9527598593997444E-2</v>
      </c>
      <c r="CL78" s="30">
        <v>0.52083333333333326</v>
      </c>
      <c r="CM78" s="30">
        <v>0.1219751443656866</v>
      </c>
      <c r="CN78" s="30">
        <v>0.17114440712994058</v>
      </c>
      <c r="CO78" s="30">
        <v>0.17016449234259784</v>
      </c>
      <c r="CP78" s="30">
        <v>0</v>
      </c>
      <c r="CQ78" s="30">
        <v>1.7340723261811994</v>
      </c>
      <c r="CR78" s="30">
        <v>0</v>
      </c>
      <c r="CS78" s="30">
        <v>11.296491377919502</v>
      </c>
      <c r="CT78" s="30">
        <v>6.381620931716657E-2</v>
      </c>
      <c r="CU78" s="30">
        <v>0.43450002407202354</v>
      </c>
      <c r="CV78" s="30">
        <v>0.84101931541027719</v>
      </c>
      <c r="CW78" s="30">
        <v>5.6772342904951145E-2</v>
      </c>
      <c r="CX78" s="30">
        <v>0</v>
      </c>
      <c r="CY78" s="30">
        <v>0.46024034773715161</v>
      </c>
      <c r="CZ78" s="30">
        <v>4.0148980493655699</v>
      </c>
      <c r="DA78" s="30">
        <v>0.1559656875487393</v>
      </c>
      <c r="DB78" s="30">
        <v>1.9372628502745632</v>
      </c>
      <c r="DC78" s="30">
        <v>1.0246343673152423</v>
      </c>
      <c r="DD78" s="30">
        <v>2.7567013566778606</v>
      </c>
      <c r="DE78" s="30">
        <v>1.4980575807567453</v>
      </c>
      <c r="DF78" s="30">
        <v>1.3507429085997299E-2</v>
      </c>
      <c r="DG78" s="30">
        <v>4.8341930729550482</v>
      </c>
      <c r="DH78" s="30">
        <v>8.9883151902526714E-2</v>
      </c>
      <c r="DI78" s="30">
        <v>0.87458487646271277</v>
      </c>
      <c r="DJ78" s="30">
        <v>3.6570832712647103</v>
      </c>
      <c r="DK78" s="30">
        <v>0.25746652935118436</v>
      </c>
      <c r="DL78" s="30">
        <v>6.2677415692063132</v>
      </c>
      <c r="DM78" s="30">
        <v>8.9656718219279646E-2</v>
      </c>
      <c r="DN78" s="30">
        <v>6.5445026178010471E-2</v>
      </c>
      <c r="DO78" s="30">
        <v>0</v>
      </c>
      <c r="DP78" s="30">
        <v>2.8945700401436723</v>
      </c>
      <c r="DQ78" s="30">
        <v>14.069611780455155</v>
      </c>
      <c r="DR78" s="30">
        <v>0.11855364552459988</v>
      </c>
      <c r="DS78" s="30">
        <v>2.0006795253776595</v>
      </c>
      <c r="DT78" s="30">
        <v>0</v>
      </c>
      <c r="DU78" s="30">
        <v>0</v>
      </c>
      <c r="DV78" s="30">
        <v>6.8876452862677573E-2</v>
      </c>
      <c r="DW78" s="30">
        <v>3.9308176100628936E-2</v>
      </c>
      <c r="DX78" s="30">
        <v>1.06</v>
      </c>
      <c r="DY78" s="30">
        <v>0.6951340615690168</v>
      </c>
      <c r="DZ78" s="30">
        <v>7.6798361634951781E-2</v>
      </c>
      <c r="EA78" s="30">
        <v>6.3357972544878571E-2</v>
      </c>
      <c r="EB78" s="30">
        <v>0</v>
      </c>
      <c r="EC78" s="30">
        <v>6.0377358490566038E-2</v>
      </c>
      <c r="ED78" s="30">
        <v>1.7209729233593391E-2</v>
      </c>
      <c r="EE78" s="30">
        <v>2.2863675335810234E-2</v>
      </c>
      <c r="EF78" s="30">
        <v>0</v>
      </c>
      <c r="EG78" s="30">
        <v>1.6347374962846877</v>
      </c>
      <c r="EH78" s="30">
        <v>49.681171908660062</v>
      </c>
      <c r="EI78" s="30">
        <v>7.2944297082228118E-2</v>
      </c>
      <c r="EJ78" s="30">
        <v>1.403307303628847</v>
      </c>
      <c r="EK78" s="30">
        <v>3.3523714924261241</v>
      </c>
      <c r="EL78" s="30">
        <v>0.56233257322499941</v>
      </c>
      <c r="EM78" s="30">
        <v>0</v>
      </c>
      <c r="EN78"/>
      <c r="EO78"/>
    </row>
    <row r="79" spans="1:145" s="15" customFormat="1" x14ac:dyDescent="0.25">
      <c r="A79" s="15">
        <v>75</v>
      </c>
      <c r="B79" s="20" t="s">
        <v>74</v>
      </c>
      <c r="C79" s="21">
        <v>21166</v>
      </c>
      <c r="D79" s="21">
        <v>3541</v>
      </c>
      <c r="E79" s="21">
        <v>13250</v>
      </c>
      <c r="F79" s="21">
        <v>4355</v>
      </c>
      <c r="G79" s="21">
        <v>11367</v>
      </c>
      <c r="H79" s="21">
        <v>9800</v>
      </c>
      <c r="I79" s="21">
        <v>5.5</v>
      </c>
      <c r="J79" s="21">
        <v>13257</v>
      </c>
      <c r="K79" s="21">
        <v>6554</v>
      </c>
      <c r="L79" s="22">
        <f t="shared" si="2"/>
        <v>66.917369138357472</v>
      </c>
      <c r="M79" s="22">
        <f t="shared" si="3"/>
        <v>33.082630861642521</v>
      </c>
      <c r="N79" s="21">
        <v>2381</v>
      </c>
      <c r="O79" s="21">
        <v>3849</v>
      </c>
      <c r="P79" s="21">
        <v>3418</v>
      </c>
      <c r="Q79" s="21">
        <v>2774</v>
      </c>
      <c r="R79" s="21">
        <v>2312</v>
      </c>
      <c r="S79" s="21">
        <v>1769</v>
      </c>
      <c r="T79" s="21">
        <v>2057</v>
      </c>
      <c r="U79" s="21">
        <v>2243</v>
      </c>
      <c r="V79" s="21">
        <v>207</v>
      </c>
      <c r="W79" s="21">
        <v>150</v>
      </c>
      <c r="X79" s="21">
        <v>0</v>
      </c>
      <c r="Y79" s="21">
        <v>21166</v>
      </c>
      <c r="Z79" s="21">
        <v>217</v>
      </c>
      <c r="AA79" s="21">
        <v>25</v>
      </c>
      <c r="AB79" s="21">
        <v>2269</v>
      </c>
      <c r="AC79" s="21">
        <v>124</v>
      </c>
      <c r="AD79" s="21">
        <v>2133</v>
      </c>
      <c r="AE79" s="21">
        <v>502</v>
      </c>
      <c r="AF79" s="21">
        <v>2241</v>
      </c>
      <c r="AG79" s="21">
        <v>1083</v>
      </c>
      <c r="AH79" s="21">
        <v>1222</v>
      </c>
      <c r="AI79" s="21">
        <v>104</v>
      </c>
      <c r="AJ79" s="21">
        <v>221</v>
      </c>
      <c r="AK79" s="21">
        <v>197</v>
      </c>
      <c r="AL79" s="21">
        <v>607</v>
      </c>
      <c r="AM79" s="21">
        <v>545</v>
      </c>
      <c r="AN79" s="21">
        <v>2575</v>
      </c>
      <c r="AO79" s="21">
        <v>2176</v>
      </c>
      <c r="AP79" s="21">
        <v>3193</v>
      </c>
      <c r="AQ79" s="21">
        <v>167</v>
      </c>
      <c r="AR79" s="21">
        <v>805</v>
      </c>
      <c r="AS79" s="21">
        <v>492</v>
      </c>
      <c r="AT79" s="21">
        <v>263</v>
      </c>
      <c r="AU79" s="21">
        <v>21166</v>
      </c>
      <c r="AV79" s="23">
        <v>8</v>
      </c>
      <c r="AW79" s="23">
        <v>92</v>
      </c>
      <c r="AX79" s="23">
        <v>14</v>
      </c>
      <c r="AY79" s="23">
        <v>0</v>
      </c>
      <c r="AZ79" s="23">
        <v>44</v>
      </c>
      <c r="BA79" s="23">
        <v>14991</v>
      </c>
      <c r="BB79" s="23">
        <v>946</v>
      </c>
      <c r="BC79" s="23">
        <v>120</v>
      </c>
      <c r="BD79" s="23">
        <v>69</v>
      </c>
      <c r="BE79" s="23">
        <v>132</v>
      </c>
      <c r="BF79" s="23">
        <v>86</v>
      </c>
      <c r="BG79" s="23">
        <v>678</v>
      </c>
      <c r="BH79" s="23">
        <v>1891</v>
      </c>
      <c r="BI79" s="23">
        <v>1982</v>
      </c>
      <c r="BJ79" s="19">
        <v>107</v>
      </c>
      <c r="BK79" s="19">
        <v>21166</v>
      </c>
      <c r="BL79" s="28" t="s">
        <v>214</v>
      </c>
      <c r="BM79" s="29">
        <v>1.145631067961165</v>
      </c>
      <c r="BN79" s="30">
        <v>0</v>
      </c>
      <c r="BO79" s="30">
        <v>7.4407530042040256E-3</v>
      </c>
      <c r="BP79" s="30">
        <v>3.6222619960794337E-2</v>
      </c>
      <c r="BQ79" s="30">
        <v>0</v>
      </c>
      <c r="BR79" s="30">
        <v>0</v>
      </c>
      <c r="BS79" s="30">
        <v>0</v>
      </c>
      <c r="BT79" s="30">
        <v>0.50658561296859173</v>
      </c>
      <c r="BU79" s="30">
        <v>1.8128140052830581E-2</v>
      </c>
      <c r="BV79" s="30">
        <v>5.1506567087303634E-3</v>
      </c>
      <c r="BW79" s="30">
        <v>0</v>
      </c>
      <c r="BX79" s="30">
        <v>6.1783483215487059E-2</v>
      </c>
      <c r="BY79" s="30">
        <v>0</v>
      </c>
      <c r="BZ79" s="30">
        <v>1.0977082291526911E-2</v>
      </c>
      <c r="CA79" s="30">
        <v>0</v>
      </c>
      <c r="CB79" s="30">
        <v>0</v>
      </c>
      <c r="CC79" s="30">
        <v>0</v>
      </c>
      <c r="CD79" s="30">
        <v>0</v>
      </c>
      <c r="CE79" s="30">
        <v>0</v>
      </c>
      <c r="CF79" s="30">
        <v>1.3509862199405566E-2</v>
      </c>
      <c r="CG79" s="30">
        <v>0</v>
      </c>
      <c r="CH79" s="30">
        <v>9.7993581420416954E-3</v>
      </c>
      <c r="CI79" s="30">
        <v>0</v>
      </c>
      <c r="CJ79" s="30">
        <v>0</v>
      </c>
      <c r="CK79" s="30">
        <v>1.9313221831665957E-2</v>
      </c>
      <c r="CL79" s="30">
        <v>9.7934472934472928E-3</v>
      </c>
      <c r="CM79" s="30">
        <v>1.0235676450267406E-2</v>
      </c>
      <c r="CN79" s="30">
        <v>6.4582795143373811E-2</v>
      </c>
      <c r="CO79" s="30">
        <v>0</v>
      </c>
      <c r="CP79" s="30">
        <v>0</v>
      </c>
      <c r="CQ79" s="30">
        <v>0</v>
      </c>
      <c r="CR79" s="30">
        <v>0</v>
      </c>
      <c r="CS79" s="30">
        <v>1.3286640283195246E-2</v>
      </c>
      <c r="CT79" s="30">
        <v>12.890874282067646</v>
      </c>
      <c r="CU79" s="30">
        <v>1.0832410572432718E-2</v>
      </c>
      <c r="CV79" s="30">
        <v>5.606795436068515E-3</v>
      </c>
      <c r="CW79" s="30">
        <v>0</v>
      </c>
      <c r="CX79" s="30">
        <v>0</v>
      </c>
      <c r="CY79" s="30">
        <v>0</v>
      </c>
      <c r="CZ79" s="30">
        <v>1.2625465564042673E-2</v>
      </c>
      <c r="DA79" s="30">
        <v>7.7982843774369648E-2</v>
      </c>
      <c r="DB79" s="30">
        <v>7.0703023732648293E-3</v>
      </c>
      <c r="DC79" s="30">
        <v>6.4713749514646885E-3</v>
      </c>
      <c r="DD79" s="30">
        <v>1.8634571992238294E-2</v>
      </c>
      <c r="DE79" s="30">
        <v>0</v>
      </c>
      <c r="DF79" s="30">
        <v>0</v>
      </c>
      <c r="DG79" s="30">
        <v>6.6322770817980839E-2</v>
      </c>
      <c r="DH79" s="30">
        <v>0.22970138819534605</v>
      </c>
      <c r="DI79" s="30">
        <v>1.477926729608958E-2</v>
      </c>
      <c r="DJ79" s="30">
        <v>1.737921445950643E-2</v>
      </c>
      <c r="DK79" s="30">
        <v>0</v>
      </c>
      <c r="DL79" s="30">
        <v>2.0438287725672761E-2</v>
      </c>
      <c r="DM79" s="30">
        <v>0</v>
      </c>
      <c r="DN79" s="30">
        <v>0</v>
      </c>
      <c r="DO79" s="30">
        <v>0</v>
      </c>
      <c r="DP79" s="30">
        <v>0</v>
      </c>
      <c r="DQ79" s="30">
        <v>0</v>
      </c>
      <c r="DR79" s="30">
        <v>0</v>
      </c>
      <c r="DS79" s="30">
        <v>1.8294914013904134E-2</v>
      </c>
      <c r="DT79" s="30">
        <v>0</v>
      </c>
      <c r="DU79" s="30">
        <v>0</v>
      </c>
      <c r="DV79" s="30">
        <v>0</v>
      </c>
      <c r="DW79" s="30">
        <v>0</v>
      </c>
      <c r="DX79" s="30">
        <v>8.3333333333333332E-3</v>
      </c>
      <c r="DY79" s="30">
        <v>0</v>
      </c>
      <c r="DZ79" s="30">
        <v>0</v>
      </c>
      <c r="EA79" s="30">
        <v>0</v>
      </c>
      <c r="EB79" s="30">
        <v>7.9789775441949358</v>
      </c>
      <c r="EC79" s="30">
        <v>1.4188679245283018</v>
      </c>
      <c r="ED79" s="30">
        <v>3.4419458467186782E-2</v>
      </c>
      <c r="EE79" s="30">
        <v>0</v>
      </c>
      <c r="EF79" s="30">
        <v>0</v>
      </c>
      <c r="EG79" s="30">
        <v>6.7551136210111055E-3</v>
      </c>
      <c r="EH79" s="30">
        <v>7.1808128680166594E-3</v>
      </c>
      <c r="EI79" s="30">
        <v>81.956233421750667</v>
      </c>
      <c r="EJ79" s="30">
        <v>6.8902158934313271E-3</v>
      </c>
      <c r="EK79" s="30">
        <v>4.3186750305006421E-3</v>
      </c>
      <c r="EL79" s="30">
        <v>8.8556310744094414E-3</v>
      </c>
      <c r="EM79" s="30">
        <v>0</v>
      </c>
      <c r="EN79"/>
      <c r="EO79"/>
    </row>
    <row r="80" spans="1:145" s="15" customFormat="1" x14ac:dyDescent="0.25">
      <c r="A80" s="15">
        <v>76</v>
      </c>
      <c r="B80" s="20" t="s">
        <v>66</v>
      </c>
      <c r="C80" s="21">
        <v>87535</v>
      </c>
      <c r="D80" s="21">
        <v>13122</v>
      </c>
      <c r="E80" s="21">
        <v>61404</v>
      </c>
      <c r="F80" s="21">
        <v>13022</v>
      </c>
      <c r="G80" s="21">
        <v>48312</v>
      </c>
      <c r="H80" s="21">
        <v>39223</v>
      </c>
      <c r="I80" s="21">
        <v>5</v>
      </c>
      <c r="J80" s="21">
        <v>51842</v>
      </c>
      <c r="K80" s="21">
        <v>29958</v>
      </c>
      <c r="L80" s="22">
        <f t="shared" si="2"/>
        <v>63.376528117359413</v>
      </c>
      <c r="M80" s="22">
        <f t="shared" si="3"/>
        <v>36.623471882640587</v>
      </c>
      <c r="N80" s="21">
        <v>9228</v>
      </c>
      <c r="O80" s="21">
        <v>15155</v>
      </c>
      <c r="P80" s="21">
        <v>9945</v>
      </c>
      <c r="Q80" s="21">
        <v>9542</v>
      </c>
      <c r="R80" s="21">
        <v>9619</v>
      </c>
      <c r="S80" s="21">
        <v>8507</v>
      </c>
      <c r="T80" s="21">
        <v>14929</v>
      </c>
      <c r="U80" s="21">
        <v>8597</v>
      </c>
      <c r="V80" s="21">
        <v>1094</v>
      </c>
      <c r="W80" s="21">
        <v>916</v>
      </c>
      <c r="X80" s="21">
        <v>0</v>
      </c>
      <c r="Y80" s="21">
        <v>87535</v>
      </c>
      <c r="Z80" s="21">
        <v>1286</v>
      </c>
      <c r="AA80" s="21">
        <v>107</v>
      </c>
      <c r="AB80" s="21">
        <v>6600</v>
      </c>
      <c r="AC80" s="21">
        <v>725</v>
      </c>
      <c r="AD80" s="21">
        <v>7927</v>
      </c>
      <c r="AE80" s="21">
        <v>3418</v>
      </c>
      <c r="AF80" s="21">
        <v>10892</v>
      </c>
      <c r="AG80" s="21">
        <v>4905</v>
      </c>
      <c r="AH80" s="21">
        <v>11573</v>
      </c>
      <c r="AI80" s="21">
        <v>739</v>
      </c>
      <c r="AJ80" s="21">
        <v>1193</v>
      </c>
      <c r="AK80" s="21">
        <v>1403</v>
      </c>
      <c r="AL80" s="21">
        <v>3288</v>
      </c>
      <c r="AM80" s="21">
        <v>2595</v>
      </c>
      <c r="AN80" s="21">
        <v>3987</v>
      </c>
      <c r="AO80" s="21">
        <v>9278</v>
      </c>
      <c r="AP80" s="21">
        <v>9219</v>
      </c>
      <c r="AQ80" s="21">
        <v>1027</v>
      </c>
      <c r="AR80" s="21">
        <v>2617</v>
      </c>
      <c r="AS80" s="21">
        <v>3197</v>
      </c>
      <c r="AT80" s="21">
        <v>1571</v>
      </c>
      <c r="AU80" s="21">
        <v>87535</v>
      </c>
      <c r="AV80" s="23">
        <v>980</v>
      </c>
      <c r="AW80" s="23">
        <v>809</v>
      </c>
      <c r="AX80" s="23">
        <v>20</v>
      </c>
      <c r="AY80" s="23">
        <v>13</v>
      </c>
      <c r="AZ80" s="23">
        <v>460</v>
      </c>
      <c r="BA80" s="23">
        <v>54421</v>
      </c>
      <c r="BB80" s="23">
        <v>4705</v>
      </c>
      <c r="BC80" s="23">
        <v>613</v>
      </c>
      <c r="BD80" s="23">
        <v>207</v>
      </c>
      <c r="BE80" s="23">
        <v>277</v>
      </c>
      <c r="BF80" s="23">
        <v>440</v>
      </c>
      <c r="BG80" s="23">
        <v>902</v>
      </c>
      <c r="BH80" s="23">
        <v>14211</v>
      </c>
      <c r="BI80" s="23">
        <v>9078</v>
      </c>
      <c r="BJ80" s="19">
        <v>393</v>
      </c>
      <c r="BK80" s="19">
        <v>87535</v>
      </c>
      <c r="BL80" s="28" t="s">
        <v>215</v>
      </c>
      <c r="BM80" s="29">
        <v>0</v>
      </c>
      <c r="BN80" s="30">
        <v>9.6339113680154145E-2</v>
      </c>
      <c r="BO80" s="30">
        <v>0.42784329774173152</v>
      </c>
      <c r="BP80" s="30">
        <v>0.73723685331969657</v>
      </c>
      <c r="BQ80" s="30">
        <v>0.11925584353633328</v>
      </c>
      <c r="BR80" s="30">
        <v>3.0770808759423559E-2</v>
      </c>
      <c r="BS80" s="30">
        <v>0.65273351311595984</v>
      </c>
      <c r="BT80" s="30">
        <v>5.0658561296859174E-2</v>
      </c>
      <c r="BU80" s="30">
        <v>1.4554306728129693</v>
      </c>
      <c r="BV80" s="30">
        <v>11.712593355652846</v>
      </c>
      <c r="BW80" s="30">
        <v>0.11650485436893204</v>
      </c>
      <c r="BX80" s="30">
        <v>6.1783483215487059E-2</v>
      </c>
      <c r="BY80" s="30">
        <v>8.9197540696377947E-2</v>
      </c>
      <c r="BZ80" s="30">
        <v>0.27686640890851211</v>
      </c>
      <c r="CA80" s="30">
        <v>9.0354641969731198E-2</v>
      </c>
      <c r="CB80" s="30">
        <v>0.26753296388304987</v>
      </c>
      <c r="CC80" s="30">
        <v>0.19136139967195187</v>
      </c>
      <c r="CD80" s="30">
        <v>1.3855994629170318</v>
      </c>
      <c r="CE80" s="30">
        <v>5.1026193445968933E-2</v>
      </c>
      <c r="CF80" s="30">
        <v>0.1679082873354692</v>
      </c>
      <c r="CG80" s="30">
        <v>0</v>
      </c>
      <c r="CH80" s="30">
        <v>0.98973517234621133</v>
      </c>
      <c r="CI80" s="30">
        <v>7.4710496824803893E-2</v>
      </c>
      <c r="CJ80" s="30">
        <v>1.0270149586961375</v>
      </c>
      <c r="CK80" s="30">
        <v>0.10042875352466298</v>
      </c>
      <c r="CL80" s="30">
        <v>0.5137108262108262</v>
      </c>
      <c r="CM80" s="30">
        <v>3.1116456408812918</v>
      </c>
      <c r="CN80" s="30">
        <v>8.0728493929217257E-2</v>
      </c>
      <c r="CO80" s="30">
        <v>0.37814331631688414</v>
      </c>
      <c r="CP80" s="30">
        <v>0</v>
      </c>
      <c r="CQ80" s="30">
        <v>21.360368764747847</v>
      </c>
      <c r="CR80" s="30">
        <v>0.13396537510305029</v>
      </c>
      <c r="CS80" s="30">
        <v>3.3207110250642975</v>
      </c>
      <c r="CT80" s="30">
        <v>0</v>
      </c>
      <c r="CU80" s="30">
        <v>0.69808868133455304</v>
      </c>
      <c r="CV80" s="30">
        <v>0.42331305542317288</v>
      </c>
      <c r="CW80" s="30">
        <v>4.4820270714435111E-2</v>
      </c>
      <c r="CX80" s="30">
        <v>0</v>
      </c>
      <c r="CY80" s="30">
        <v>0.55612375351572485</v>
      </c>
      <c r="CZ80" s="30">
        <v>0.41032763083138685</v>
      </c>
      <c r="DA80" s="30">
        <v>0</v>
      </c>
      <c r="DB80" s="30">
        <v>10.902406259574368</v>
      </c>
      <c r="DC80" s="30">
        <v>0.27826912291298156</v>
      </c>
      <c r="DD80" s="30">
        <v>5.8593575933855373</v>
      </c>
      <c r="DE80" s="30">
        <v>10.302804534085466</v>
      </c>
      <c r="DF80" s="30">
        <v>3.6019810895992793E-2</v>
      </c>
      <c r="DG80" s="30">
        <v>0.40530582166543844</v>
      </c>
      <c r="DH80" s="30">
        <v>0</v>
      </c>
      <c r="DI80" s="30">
        <v>0.99368838349590516</v>
      </c>
      <c r="DJ80" s="30">
        <v>3.7514275783306026</v>
      </c>
      <c r="DK80" s="30">
        <v>3.9546858908341913</v>
      </c>
      <c r="DL80" s="30">
        <v>1.7486090609742249</v>
      </c>
      <c r="DM80" s="30">
        <v>8.4484215245090422E-2</v>
      </c>
      <c r="DN80" s="30">
        <v>0.35340314136125656</v>
      </c>
      <c r="DO80" s="30">
        <v>0.25726392251815983</v>
      </c>
      <c r="DP80" s="30">
        <v>0.23241073315022187</v>
      </c>
      <c r="DQ80" s="30">
        <v>0.24765729585006693</v>
      </c>
      <c r="DR80" s="30">
        <v>0</v>
      </c>
      <c r="DS80" s="30">
        <v>5.0493962678375413</v>
      </c>
      <c r="DT80" s="30">
        <v>0.18527095877721167</v>
      </c>
      <c r="DU80" s="30">
        <v>0.63211125158027814</v>
      </c>
      <c r="DV80" s="30">
        <v>6.0266896254842876E-2</v>
      </c>
      <c r="DW80" s="30">
        <v>0.10482180293501049</v>
      </c>
      <c r="DX80" s="30">
        <v>1.675</v>
      </c>
      <c r="DY80" s="30">
        <v>7.4478649453823237E-2</v>
      </c>
      <c r="DZ80" s="30">
        <v>0.43519071593139347</v>
      </c>
      <c r="EA80" s="30">
        <v>0.11615628299894404</v>
      </c>
      <c r="EB80" s="30">
        <v>0</v>
      </c>
      <c r="EC80" s="30">
        <v>0</v>
      </c>
      <c r="ED80" s="30">
        <v>8.6048646167966952E-2</v>
      </c>
      <c r="EE80" s="30">
        <v>8.5738782509288375E-2</v>
      </c>
      <c r="EF80" s="30">
        <v>0</v>
      </c>
      <c r="EG80" s="30">
        <v>0.73360533924180604</v>
      </c>
      <c r="EH80" s="30">
        <v>1.4361625736033319</v>
      </c>
      <c r="EI80" s="30">
        <v>3.9787798408488062E-2</v>
      </c>
      <c r="EJ80" s="30">
        <v>57.289848415250347</v>
      </c>
      <c r="EK80" s="30">
        <v>2.7952624134915407</v>
      </c>
      <c r="EL80" s="30">
        <v>0.1439040049591534</v>
      </c>
      <c r="EM80" s="30">
        <v>0</v>
      </c>
      <c r="EN80"/>
      <c r="EO80"/>
    </row>
    <row r="81" spans="1:145" s="15" customFormat="1" x14ac:dyDescent="0.25">
      <c r="A81" s="15">
        <v>77</v>
      </c>
      <c r="B81" s="20" t="s">
        <v>67</v>
      </c>
      <c r="C81" s="21">
        <v>94588</v>
      </c>
      <c r="D81" s="21">
        <v>11053</v>
      </c>
      <c r="E81" s="21">
        <v>70695</v>
      </c>
      <c r="F81" s="21">
        <v>12842</v>
      </c>
      <c r="G81" s="21">
        <v>46031</v>
      </c>
      <c r="H81" s="21">
        <v>48562</v>
      </c>
      <c r="I81" s="21">
        <v>5.8</v>
      </c>
      <c r="J81" s="21">
        <v>60094</v>
      </c>
      <c r="K81" s="21">
        <v>28655</v>
      </c>
      <c r="L81" s="22">
        <f t="shared" si="2"/>
        <v>67.712312251405649</v>
      </c>
      <c r="M81" s="22">
        <f t="shared" si="3"/>
        <v>32.287687748594351</v>
      </c>
      <c r="N81" s="21">
        <v>16838</v>
      </c>
      <c r="O81" s="21">
        <v>35248</v>
      </c>
      <c r="P81" s="21">
        <v>8659</v>
      </c>
      <c r="Q81" s="21">
        <v>7971</v>
      </c>
      <c r="R81" s="21">
        <v>11281</v>
      </c>
      <c r="S81" s="21">
        <v>7131</v>
      </c>
      <c r="T81" s="21">
        <v>1856</v>
      </c>
      <c r="U81" s="21">
        <v>4001</v>
      </c>
      <c r="V81" s="21">
        <v>1000</v>
      </c>
      <c r="W81" s="21">
        <v>608</v>
      </c>
      <c r="X81" s="21">
        <v>0</v>
      </c>
      <c r="Y81" s="21">
        <v>94588</v>
      </c>
      <c r="Z81" s="21">
        <v>146</v>
      </c>
      <c r="AA81" s="21">
        <v>45</v>
      </c>
      <c r="AB81" s="21">
        <v>3535</v>
      </c>
      <c r="AC81" s="21">
        <v>1324</v>
      </c>
      <c r="AD81" s="21">
        <v>5083</v>
      </c>
      <c r="AE81" s="21">
        <v>2860</v>
      </c>
      <c r="AF81" s="21">
        <v>11646</v>
      </c>
      <c r="AG81" s="21">
        <v>7454</v>
      </c>
      <c r="AH81" s="21">
        <v>2499</v>
      </c>
      <c r="AI81" s="21">
        <v>3498</v>
      </c>
      <c r="AJ81" s="21">
        <v>2390</v>
      </c>
      <c r="AK81" s="21">
        <v>1589</v>
      </c>
      <c r="AL81" s="21">
        <v>15453</v>
      </c>
      <c r="AM81" s="21">
        <v>2462</v>
      </c>
      <c r="AN81" s="21">
        <v>2646</v>
      </c>
      <c r="AO81" s="21">
        <v>4791</v>
      </c>
      <c r="AP81" s="21">
        <v>17798</v>
      </c>
      <c r="AQ81" s="21">
        <v>1829</v>
      </c>
      <c r="AR81" s="21">
        <v>2836</v>
      </c>
      <c r="AS81" s="21">
        <v>3669</v>
      </c>
      <c r="AT81" s="21">
        <v>1049</v>
      </c>
      <c r="AU81" s="21">
        <v>94588</v>
      </c>
      <c r="AV81" s="23">
        <v>6558</v>
      </c>
      <c r="AW81" s="23">
        <v>707</v>
      </c>
      <c r="AX81" s="23">
        <v>26</v>
      </c>
      <c r="AY81" s="23">
        <v>2498</v>
      </c>
      <c r="AZ81" s="23">
        <v>310</v>
      </c>
      <c r="BA81" s="23">
        <v>27829</v>
      </c>
      <c r="BB81" s="23">
        <v>1540</v>
      </c>
      <c r="BC81" s="23">
        <v>106</v>
      </c>
      <c r="BD81" s="23">
        <v>297</v>
      </c>
      <c r="BE81" s="23">
        <v>2330</v>
      </c>
      <c r="BF81" s="23">
        <v>371</v>
      </c>
      <c r="BG81" s="23">
        <v>3633</v>
      </c>
      <c r="BH81" s="23">
        <v>36907</v>
      </c>
      <c r="BI81" s="23">
        <v>11137</v>
      </c>
      <c r="BJ81" s="19">
        <v>352</v>
      </c>
      <c r="BK81" s="19">
        <v>94588</v>
      </c>
      <c r="BL81" s="28" t="s">
        <v>216</v>
      </c>
      <c r="BM81" s="29">
        <v>0.11650485436893204</v>
      </c>
      <c r="BN81" s="30">
        <v>0</v>
      </c>
      <c r="BO81" s="30">
        <v>4.092414152312214E-2</v>
      </c>
      <c r="BP81" s="30">
        <v>1.8899684650132105</v>
      </c>
      <c r="BQ81" s="30">
        <v>8.745428525997774E-2</v>
      </c>
      <c r="BR81" s="30">
        <v>4.6156213139135344E-2</v>
      </c>
      <c r="BS81" s="30">
        <v>0.7385388575631282</v>
      </c>
      <c r="BT81" s="30">
        <v>8.4430935494765283E-2</v>
      </c>
      <c r="BU81" s="30">
        <v>3.149116900605998</v>
      </c>
      <c r="BV81" s="30">
        <v>0.53953129023950552</v>
      </c>
      <c r="BW81" s="30">
        <v>0</v>
      </c>
      <c r="BX81" s="30">
        <v>0</v>
      </c>
      <c r="BY81" s="30">
        <v>0.13061068459112485</v>
      </c>
      <c r="BZ81" s="30">
        <v>0.21588261840002929</v>
      </c>
      <c r="CA81" s="30">
        <v>0.1355319629545968</v>
      </c>
      <c r="CB81" s="30">
        <v>0.13376648194152493</v>
      </c>
      <c r="CC81" s="30">
        <v>4.100601421541826E-2</v>
      </c>
      <c r="CD81" s="30">
        <v>2.4448464278388005</v>
      </c>
      <c r="CE81" s="30">
        <v>6.2365347545073134E-2</v>
      </c>
      <c r="CF81" s="30">
        <v>0.20457791330528427</v>
      </c>
      <c r="CG81" s="30">
        <v>0</v>
      </c>
      <c r="CH81" s="30">
        <v>1.0558808398049928</v>
      </c>
      <c r="CI81" s="30">
        <v>0</v>
      </c>
      <c r="CJ81" s="30">
        <v>0</v>
      </c>
      <c r="CK81" s="30">
        <v>5.2145698945498087E-2</v>
      </c>
      <c r="CL81" s="30">
        <v>0.42556980056980059</v>
      </c>
      <c r="CM81" s="30">
        <v>0.1279459556283426</v>
      </c>
      <c r="CN81" s="30">
        <v>6.4582795143373811E-2</v>
      </c>
      <c r="CO81" s="30">
        <v>0.11344299489506524</v>
      </c>
      <c r="CP81" s="30">
        <v>0</v>
      </c>
      <c r="CQ81" s="30">
        <v>0.63930198101300562</v>
      </c>
      <c r="CR81" s="30">
        <v>9.274525968672713E-2</v>
      </c>
      <c r="CS81" s="30">
        <v>0.55234461748711672</v>
      </c>
      <c r="CT81" s="30">
        <v>0</v>
      </c>
      <c r="CU81" s="30">
        <v>0.51754850512734096</v>
      </c>
      <c r="CV81" s="30">
        <v>0.52003027669535484</v>
      </c>
      <c r="CW81" s="30">
        <v>6.5736397047838166E-2</v>
      </c>
      <c r="CX81" s="30">
        <v>0</v>
      </c>
      <c r="CY81" s="30">
        <v>0.1598056762976221</v>
      </c>
      <c r="CZ81" s="30">
        <v>0.98478631399532857</v>
      </c>
      <c r="DA81" s="30">
        <v>0.1559656875487393</v>
      </c>
      <c r="DB81" s="30">
        <v>1.1901675661662463</v>
      </c>
      <c r="DC81" s="30">
        <v>0.58242374563182187</v>
      </c>
      <c r="DD81" s="30">
        <v>4.3481343147541249</v>
      </c>
      <c r="DE81" s="30">
        <v>0.2208504071097866</v>
      </c>
      <c r="DF81" s="30">
        <v>2.7014858171994598E-2</v>
      </c>
      <c r="DG81" s="30">
        <v>0.16949152542372881</v>
      </c>
      <c r="DH81" s="30">
        <v>2.9961050634175569E-2</v>
      </c>
      <c r="DI81" s="30">
        <v>1.0684540886408289</v>
      </c>
      <c r="DJ81" s="30">
        <v>0.88882268235761452</v>
      </c>
      <c r="DK81" s="30">
        <v>6.1791967044284239E-2</v>
      </c>
      <c r="DL81" s="30">
        <v>2.2391279663903711</v>
      </c>
      <c r="DM81" s="30">
        <v>0.14483008327729788</v>
      </c>
      <c r="DN81" s="30">
        <v>0.11780104712041885</v>
      </c>
      <c r="DO81" s="30">
        <v>0</v>
      </c>
      <c r="DP81" s="30">
        <v>0.16902598774561589</v>
      </c>
      <c r="DQ81" s="30">
        <v>0.54886211512717542</v>
      </c>
      <c r="DR81" s="30">
        <v>7.9035763683066584E-2</v>
      </c>
      <c r="DS81" s="30">
        <v>3.1036014845015942</v>
      </c>
      <c r="DT81" s="30">
        <v>0.13895321908290875</v>
      </c>
      <c r="DU81" s="30">
        <v>0.18963337547408343</v>
      </c>
      <c r="DV81" s="30">
        <v>5.165733964700818E-2</v>
      </c>
      <c r="DW81" s="30">
        <v>3.9308176100628936E-2</v>
      </c>
      <c r="DX81" s="30">
        <v>3.0066666666666664</v>
      </c>
      <c r="DY81" s="30">
        <v>0</v>
      </c>
      <c r="DZ81" s="30">
        <v>0.13653042068435872</v>
      </c>
      <c r="EA81" s="30">
        <v>4.2238648363252376E-2</v>
      </c>
      <c r="EB81" s="30">
        <v>0</v>
      </c>
      <c r="EC81" s="30">
        <v>2.2641509433962263E-2</v>
      </c>
      <c r="ED81" s="30">
        <v>4.5892611289582379E-2</v>
      </c>
      <c r="EE81" s="30">
        <v>5.7159188339525581E-2</v>
      </c>
      <c r="EF81" s="30">
        <v>0</v>
      </c>
      <c r="EG81" s="30">
        <v>1.3091410197519522</v>
      </c>
      <c r="EH81" s="30">
        <v>0.64196467040068939</v>
      </c>
      <c r="EI81" s="30">
        <v>0</v>
      </c>
      <c r="EJ81" s="30">
        <v>0.29972439136426277</v>
      </c>
      <c r="EK81" s="30">
        <v>15.892724112242366</v>
      </c>
      <c r="EL81" s="30">
        <v>0.34094179636476346</v>
      </c>
      <c r="EM81" s="30">
        <v>0</v>
      </c>
      <c r="EN81"/>
      <c r="EO81"/>
    </row>
    <row r="82" spans="1:145" s="15" customFormat="1" x14ac:dyDescent="0.25">
      <c r="A82" s="15">
        <v>78</v>
      </c>
      <c r="B82" s="20" t="s">
        <v>112</v>
      </c>
      <c r="C82" s="21">
        <v>45331</v>
      </c>
      <c r="D82" s="21">
        <v>8204</v>
      </c>
      <c r="E82" s="21">
        <v>26580</v>
      </c>
      <c r="F82" s="21">
        <v>10547</v>
      </c>
      <c r="G82" s="21">
        <v>21847</v>
      </c>
      <c r="H82" s="21">
        <v>23483</v>
      </c>
      <c r="I82" s="21">
        <v>3.5</v>
      </c>
      <c r="J82" s="21">
        <v>22452</v>
      </c>
      <c r="K82" s="21">
        <v>19335</v>
      </c>
      <c r="L82" s="22">
        <f t="shared" si="2"/>
        <v>53.729628831933375</v>
      </c>
      <c r="M82" s="22">
        <f t="shared" si="3"/>
        <v>46.270371168066625</v>
      </c>
      <c r="N82" s="21">
        <v>5950</v>
      </c>
      <c r="O82" s="21">
        <v>7820</v>
      </c>
      <c r="P82" s="21">
        <v>7456</v>
      </c>
      <c r="Q82" s="21">
        <v>6285</v>
      </c>
      <c r="R82" s="21">
        <v>4858</v>
      </c>
      <c r="S82" s="21">
        <v>4405</v>
      </c>
      <c r="T82" s="21">
        <v>2324</v>
      </c>
      <c r="U82" s="21">
        <v>5451</v>
      </c>
      <c r="V82" s="21">
        <v>434</v>
      </c>
      <c r="W82" s="21">
        <v>343</v>
      </c>
      <c r="X82" s="21">
        <v>0</v>
      </c>
      <c r="Y82" s="21">
        <v>45331</v>
      </c>
      <c r="Z82" s="21">
        <v>2254</v>
      </c>
      <c r="AA82" s="21">
        <v>63</v>
      </c>
      <c r="AB82" s="21">
        <v>4030</v>
      </c>
      <c r="AC82" s="21">
        <v>427</v>
      </c>
      <c r="AD82" s="21">
        <v>5386</v>
      </c>
      <c r="AE82" s="21">
        <v>1179</v>
      </c>
      <c r="AF82" s="21">
        <v>5115</v>
      </c>
      <c r="AG82" s="21">
        <v>4146</v>
      </c>
      <c r="AH82" s="21">
        <v>1123</v>
      </c>
      <c r="AI82" s="21">
        <v>359</v>
      </c>
      <c r="AJ82" s="21">
        <v>525</v>
      </c>
      <c r="AK82" s="21">
        <v>484</v>
      </c>
      <c r="AL82" s="21">
        <v>2119</v>
      </c>
      <c r="AM82" s="21">
        <v>1322</v>
      </c>
      <c r="AN82" s="21">
        <v>1536</v>
      </c>
      <c r="AO82" s="21">
        <v>5180</v>
      </c>
      <c r="AP82" s="21">
        <v>5184</v>
      </c>
      <c r="AQ82" s="21">
        <v>1052</v>
      </c>
      <c r="AR82" s="21">
        <v>1949</v>
      </c>
      <c r="AS82" s="21">
        <v>1350</v>
      </c>
      <c r="AT82" s="21">
        <v>551</v>
      </c>
      <c r="AU82" s="21">
        <v>45331</v>
      </c>
      <c r="AV82" s="23">
        <v>247</v>
      </c>
      <c r="AW82" s="23">
        <v>282</v>
      </c>
      <c r="AX82" s="23">
        <v>22</v>
      </c>
      <c r="AY82" s="23">
        <v>6</v>
      </c>
      <c r="AZ82" s="23">
        <v>49</v>
      </c>
      <c r="BA82" s="23">
        <v>25545</v>
      </c>
      <c r="BB82" s="23">
        <v>2097</v>
      </c>
      <c r="BC82" s="23">
        <v>389</v>
      </c>
      <c r="BD82" s="23">
        <v>73</v>
      </c>
      <c r="BE82" s="23">
        <v>84</v>
      </c>
      <c r="BF82" s="23">
        <v>134</v>
      </c>
      <c r="BG82" s="23">
        <v>977</v>
      </c>
      <c r="BH82" s="23">
        <v>8639</v>
      </c>
      <c r="BI82" s="23">
        <v>6579</v>
      </c>
      <c r="BJ82" s="19">
        <v>194</v>
      </c>
      <c r="BK82" s="19">
        <v>45331</v>
      </c>
      <c r="BL82" s="28" t="s">
        <v>217</v>
      </c>
      <c r="BM82" s="29">
        <v>0.13592233009708737</v>
      </c>
      <c r="BN82" s="30">
        <v>5.7803468208092491E-2</v>
      </c>
      <c r="BO82" s="30">
        <v>2.9763012016816102E-2</v>
      </c>
      <c r="BP82" s="30">
        <v>1.1079860223301798</v>
      </c>
      <c r="BQ82" s="30">
        <v>0.31006519319446652</v>
      </c>
      <c r="BR82" s="30">
        <v>0.2974511513410944</v>
      </c>
      <c r="BS82" s="30">
        <v>0.39225300318705564</v>
      </c>
      <c r="BT82" s="30">
        <v>0.10131712259371835</v>
      </c>
      <c r="BU82" s="30">
        <v>2.0005697415445174</v>
      </c>
      <c r="BV82" s="30">
        <v>0.20216327581766674</v>
      </c>
      <c r="BW82" s="30">
        <v>0</v>
      </c>
      <c r="BX82" s="30">
        <v>2.7459325873549805E-2</v>
      </c>
      <c r="BY82" s="30">
        <v>2.3127648051989422</v>
      </c>
      <c r="BZ82" s="30">
        <v>1.5075193013696959</v>
      </c>
      <c r="CA82" s="30">
        <v>0</v>
      </c>
      <c r="CB82" s="30">
        <v>0</v>
      </c>
      <c r="CC82" s="30">
        <v>5.4674685620557675E-2</v>
      </c>
      <c r="CD82" s="30">
        <v>0.65456986740764223</v>
      </c>
      <c r="CE82" s="30">
        <v>7.937407869372945E-2</v>
      </c>
      <c r="CF82" s="30">
        <v>0.64075346431466396</v>
      </c>
      <c r="CG82" s="30">
        <v>0</v>
      </c>
      <c r="CH82" s="30">
        <v>0.64185795830373105</v>
      </c>
      <c r="CI82" s="30">
        <v>0</v>
      </c>
      <c r="CJ82" s="30">
        <v>6.6979236436704614E-2</v>
      </c>
      <c r="CK82" s="30">
        <v>3.4763799296998722E-2</v>
      </c>
      <c r="CL82" s="30">
        <v>2.196403133903134</v>
      </c>
      <c r="CM82" s="30">
        <v>5.8002166551515306E-2</v>
      </c>
      <c r="CN82" s="30">
        <v>2.5833118057349523E-2</v>
      </c>
      <c r="CO82" s="30">
        <v>0</v>
      </c>
      <c r="CP82" s="30">
        <v>0</v>
      </c>
      <c r="CQ82" s="30">
        <v>0.28260988860231578</v>
      </c>
      <c r="CR82" s="30">
        <v>3.0915086562242372E-2</v>
      </c>
      <c r="CS82" s="30">
        <v>0.31982841253119987</v>
      </c>
      <c r="CT82" s="30">
        <v>0.10636034886194426</v>
      </c>
      <c r="CU82" s="30">
        <v>0.98695296326609216</v>
      </c>
      <c r="CV82" s="30">
        <v>11.728014353396317</v>
      </c>
      <c r="CW82" s="30">
        <v>0.10458063166701526</v>
      </c>
      <c r="CX82" s="30">
        <v>0</v>
      </c>
      <c r="CY82" s="30">
        <v>0.13423676809000254</v>
      </c>
      <c r="CZ82" s="30">
        <v>3.4909412284577992</v>
      </c>
      <c r="DA82" s="30">
        <v>0.28593709383935534</v>
      </c>
      <c r="DB82" s="30">
        <v>0.23096321085998447</v>
      </c>
      <c r="DC82" s="30">
        <v>20.018119849864103</v>
      </c>
      <c r="DD82" s="30">
        <v>1.124150810401332</v>
      </c>
      <c r="DE82" s="30">
        <v>0.10909477941567772</v>
      </c>
      <c r="DF82" s="30">
        <v>2.7014858171994598E-2</v>
      </c>
      <c r="DG82" s="30">
        <v>0.28739867354458365</v>
      </c>
      <c r="DH82" s="30">
        <v>0</v>
      </c>
      <c r="DI82" s="30">
        <v>2.7150383391581037</v>
      </c>
      <c r="DJ82" s="30">
        <v>0.21599880828243706</v>
      </c>
      <c r="DK82" s="30">
        <v>0.10298661174047373</v>
      </c>
      <c r="DL82" s="30">
        <v>0.37243102077892587</v>
      </c>
      <c r="DM82" s="30">
        <v>0.25000431041914517</v>
      </c>
      <c r="DN82" s="30">
        <v>5.2356020942408384E-2</v>
      </c>
      <c r="DO82" s="30">
        <v>0.13619854721549635</v>
      </c>
      <c r="DP82" s="30">
        <v>3.7608282273399531</v>
      </c>
      <c r="DQ82" s="30">
        <v>1.5127175368139223</v>
      </c>
      <c r="DR82" s="30">
        <v>5.9276822762299938E-2</v>
      </c>
      <c r="DS82" s="30">
        <v>0.75139825414249128</v>
      </c>
      <c r="DT82" s="30">
        <v>0</v>
      </c>
      <c r="DU82" s="30">
        <v>0</v>
      </c>
      <c r="DV82" s="30">
        <v>0.13775290572535515</v>
      </c>
      <c r="DW82" s="30">
        <v>0</v>
      </c>
      <c r="DX82" s="30">
        <v>0.86833333333333329</v>
      </c>
      <c r="DY82" s="30">
        <v>0.1737835153922542</v>
      </c>
      <c r="DZ82" s="30">
        <v>5.1198907756634528E-2</v>
      </c>
      <c r="EA82" s="30">
        <v>8.4477296726504753E-2</v>
      </c>
      <c r="EB82" s="30">
        <v>0.1433349259436216</v>
      </c>
      <c r="EC82" s="30">
        <v>0.12075471698113208</v>
      </c>
      <c r="ED82" s="30">
        <v>1.7209729233593391E-2</v>
      </c>
      <c r="EE82" s="30">
        <v>5.7159188339525581E-2</v>
      </c>
      <c r="EF82" s="30">
        <v>0</v>
      </c>
      <c r="EG82" s="30">
        <v>5.4689399875705913</v>
      </c>
      <c r="EH82" s="30">
        <v>0.50840155105557949</v>
      </c>
      <c r="EI82" s="30">
        <v>4.6419098143236075E-2</v>
      </c>
      <c r="EJ82" s="30">
        <v>0.14354616444648599</v>
      </c>
      <c r="EK82" s="30">
        <v>1.1779186145690501</v>
      </c>
      <c r="EL82" s="30">
        <v>65.3899798534393</v>
      </c>
      <c r="EM82" s="30">
        <v>0</v>
      </c>
      <c r="EN82"/>
      <c r="EO82"/>
    </row>
    <row r="83" spans="1:145" s="15" customFormat="1" x14ac:dyDescent="0.25">
      <c r="A83" s="15">
        <v>79</v>
      </c>
      <c r="B83" s="20" t="s">
        <v>113</v>
      </c>
      <c r="C83" s="21">
        <v>2576</v>
      </c>
      <c r="D83" s="21">
        <v>297</v>
      </c>
      <c r="E83" s="21">
        <v>1310</v>
      </c>
      <c r="F83" s="21">
        <v>950</v>
      </c>
      <c r="G83" s="21">
        <v>1403</v>
      </c>
      <c r="H83" s="21">
        <v>1169</v>
      </c>
      <c r="I83" s="21">
        <v>3</v>
      </c>
      <c r="J83" s="21">
        <v>1467</v>
      </c>
      <c r="K83" s="21">
        <v>913</v>
      </c>
      <c r="L83" s="22">
        <f t="shared" si="2"/>
        <v>61.638655462184879</v>
      </c>
      <c r="M83" s="22">
        <f t="shared" si="3"/>
        <v>38.361344537815128</v>
      </c>
      <c r="N83" s="21">
        <v>716</v>
      </c>
      <c r="O83" s="21">
        <v>331</v>
      </c>
      <c r="P83" s="21">
        <v>264</v>
      </c>
      <c r="Q83" s="21">
        <v>358</v>
      </c>
      <c r="R83" s="21">
        <v>223</v>
      </c>
      <c r="S83" s="21">
        <v>164</v>
      </c>
      <c r="T83" s="21">
        <v>168</v>
      </c>
      <c r="U83" s="21">
        <v>302</v>
      </c>
      <c r="V83" s="21">
        <v>16</v>
      </c>
      <c r="W83" s="21">
        <v>33</v>
      </c>
      <c r="X83" s="21">
        <v>0</v>
      </c>
      <c r="Y83" s="21">
        <v>2576</v>
      </c>
      <c r="Z83" s="21">
        <v>764</v>
      </c>
      <c r="AA83" s="21">
        <v>7</v>
      </c>
      <c r="AB83" s="21">
        <v>80</v>
      </c>
      <c r="AC83" s="21">
        <v>21</v>
      </c>
      <c r="AD83" s="21">
        <v>108</v>
      </c>
      <c r="AE83" s="21">
        <v>97</v>
      </c>
      <c r="AF83" s="21">
        <v>177</v>
      </c>
      <c r="AG83" s="21">
        <v>77</v>
      </c>
      <c r="AH83" s="21">
        <v>108</v>
      </c>
      <c r="AI83" s="21">
        <v>12</v>
      </c>
      <c r="AJ83" s="21">
        <v>27</v>
      </c>
      <c r="AK83" s="21">
        <v>4</v>
      </c>
      <c r="AL83" s="21">
        <v>37</v>
      </c>
      <c r="AM83" s="21">
        <v>24</v>
      </c>
      <c r="AN83" s="21">
        <v>124</v>
      </c>
      <c r="AO83" s="21">
        <v>225</v>
      </c>
      <c r="AP83" s="21">
        <v>529</v>
      </c>
      <c r="AQ83" s="21">
        <v>7</v>
      </c>
      <c r="AR83" s="21">
        <v>72</v>
      </c>
      <c r="AS83" s="21">
        <v>38</v>
      </c>
      <c r="AT83" s="21">
        <v>46</v>
      </c>
      <c r="AU83" s="21">
        <v>2576</v>
      </c>
      <c r="AV83" s="23">
        <v>0</v>
      </c>
      <c r="AW83" s="23">
        <v>8</v>
      </c>
      <c r="AX83" s="23">
        <v>0</v>
      </c>
      <c r="AY83" s="23">
        <v>0</v>
      </c>
      <c r="AZ83" s="23">
        <v>0</v>
      </c>
      <c r="BA83" s="23">
        <v>1601</v>
      </c>
      <c r="BB83" s="23">
        <v>74</v>
      </c>
      <c r="BC83" s="23">
        <v>16</v>
      </c>
      <c r="BD83" s="23">
        <v>8</v>
      </c>
      <c r="BE83" s="23">
        <v>15</v>
      </c>
      <c r="BF83" s="23">
        <v>29</v>
      </c>
      <c r="BG83" s="23">
        <v>217</v>
      </c>
      <c r="BH83" s="23">
        <v>346</v>
      </c>
      <c r="BI83" s="23">
        <v>225</v>
      </c>
      <c r="BJ83" s="19">
        <v>27</v>
      </c>
      <c r="BK83" s="19">
        <v>2576</v>
      </c>
      <c r="BL83" s="28" t="s">
        <v>218</v>
      </c>
      <c r="BM83" s="29">
        <v>0</v>
      </c>
      <c r="BN83" s="30">
        <v>0.15414258188824664</v>
      </c>
      <c r="BO83" s="30">
        <v>5.5805647531530188E-3</v>
      </c>
      <c r="BP83" s="30">
        <v>0</v>
      </c>
      <c r="BQ83" s="30">
        <v>0</v>
      </c>
      <c r="BR83" s="30">
        <v>0</v>
      </c>
      <c r="BS83" s="30">
        <v>0</v>
      </c>
      <c r="BT83" s="30">
        <v>0</v>
      </c>
      <c r="BU83" s="30">
        <v>0</v>
      </c>
      <c r="BV83" s="30">
        <v>3.8629925315477724E-3</v>
      </c>
      <c r="BW83" s="30">
        <v>2.058252427184466</v>
      </c>
      <c r="BX83" s="30">
        <v>0</v>
      </c>
      <c r="BY83" s="30">
        <v>0</v>
      </c>
      <c r="BZ83" s="30">
        <v>0</v>
      </c>
      <c r="CA83" s="30">
        <v>0</v>
      </c>
      <c r="CB83" s="30">
        <v>0</v>
      </c>
      <c r="CC83" s="30">
        <v>0</v>
      </c>
      <c r="CD83" s="30">
        <v>7.4594856684631599E-3</v>
      </c>
      <c r="CE83" s="30">
        <v>0</v>
      </c>
      <c r="CF83" s="30">
        <v>0</v>
      </c>
      <c r="CG83" s="30">
        <v>0</v>
      </c>
      <c r="CH83" s="30">
        <v>0</v>
      </c>
      <c r="CI83" s="30">
        <v>0</v>
      </c>
      <c r="CJ83" s="30">
        <v>0</v>
      </c>
      <c r="CK83" s="30">
        <v>0</v>
      </c>
      <c r="CL83" s="30">
        <v>0</v>
      </c>
      <c r="CM83" s="30">
        <v>0</v>
      </c>
      <c r="CN83" s="30">
        <v>0</v>
      </c>
      <c r="CO83" s="30">
        <v>0</v>
      </c>
      <c r="CP83" s="30">
        <v>2.0805065581184983</v>
      </c>
      <c r="CQ83" s="30">
        <v>1.0975141304944301E-2</v>
      </c>
      <c r="CR83" s="30">
        <v>2.957543281121187</v>
      </c>
      <c r="CS83" s="30">
        <v>0</v>
      </c>
      <c r="CT83" s="30">
        <v>0</v>
      </c>
      <c r="CU83" s="30">
        <v>0</v>
      </c>
      <c r="CV83" s="30">
        <v>0</v>
      </c>
      <c r="CW83" s="30">
        <v>0</v>
      </c>
      <c r="CX83" s="30">
        <v>0</v>
      </c>
      <c r="CY83" s="30">
        <v>0</v>
      </c>
      <c r="CZ83" s="30">
        <v>0</v>
      </c>
      <c r="DA83" s="30">
        <v>0</v>
      </c>
      <c r="DB83" s="30">
        <v>9.4270698310197736E-3</v>
      </c>
      <c r="DC83" s="30">
        <v>0</v>
      </c>
      <c r="DD83" s="30">
        <v>6.0764908670342269E-4</v>
      </c>
      <c r="DE83" s="30">
        <v>0</v>
      </c>
      <c r="DF83" s="30">
        <v>9.0049527239981983E-2</v>
      </c>
      <c r="DG83" s="30">
        <v>0</v>
      </c>
      <c r="DH83" s="30">
        <v>0</v>
      </c>
      <c r="DI83" s="30">
        <v>0</v>
      </c>
      <c r="DJ83" s="30">
        <v>0</v>
      </c>
      <c r="DK83" s="30">
        <v>0</v>
      </c>
      <c r="DL83" s="30">
        <v>0</v>
      </c>
      <c r="DM83" s="30">
        <v>0</v>
      </c>
      <c r="DN83" s="30">
        <v>0</v>
      </c>
      <c r="DO83" s="30">
        <v>0</v>
      </c>
      <c r="DP83" s="30">
        <v>0</v>
      </c>
      <c r="DQ83" s="30">
        <v>0</v>
      </c>
      <c r="DR83" s="30">
        <v>0.81011657775143264</v>
      </c>
      <c r="DS83" s="30">
        <v>0</v>
      </c>
      <c r="DT83" s="30">
        <v>0</v>
      </c>
      <c r="DU83" s="30">
        <v>0</v>
      </c>
      <c r="DV83" s="30">
        <v>0</v>
      </c>
      <c r="DW83" s="30">
        <v>0</v>
      </c>
      <c r="DX83" s="30">
        <v>0</v>
      </c>
      <c r="DY83" s="30">
        <v>0</v>
      </c>
      <c r="DZ83" s="30">
        <v>0</v>
      </c>
      <c r="EA83" s="30">
        <v>4.2238648363252376E-2</v>
      </c>
      <c r="EB83" s="30">
        <v>0</v>
      </c>
      <c r="EC83" s="30">
        <v>0</v>
      </c>
      <c r="ED83" s="30">
        <v>0</v>
      </c>
      <c r="EE83" s="30">
        <v>0</v>
      </c>
      <c r="EF83" s="30">
        <v>0</v>
      </c>
      <c r="EG83" s="30">
        <v>0</v>
      </c>
      <c r="EH83" s="30">
        <v>0</v>
      </c>
      <c r="EI83" s="30">
        <v>0</v>
      </c>
      <c r="EJ83" s="30">
        <v>8.0385852090032149E-3</v>
      </c>
      <c r="EK83" s="30">
        <v>0</v>
      </c>
      <c r="EL83" s="30">
        <v>0</v>
      </c>
      <c r="EM83" s="30">
        <v>79.672259071400703</v>
      </c>
      <c r="EN83"/>
      <c r="EO83"/>
    </row>
    <row r="84" spans="1:145" s="15" customFormat="1" x14ac:dyDescent="0.25">
      <c r="A84" s="15">
        <v>80</v>
      </c>
      <c r="B84" s="20" t="s">
        <v>1</v>
      </c>
      <c r="C84" s="21">
        <v>3023646</v>
      </c>
      <c r="D84" s="21">
        <v>416577</v>
      </c>
      <c r="E84" s="21">
        <v>2020263</v>
      </c>
      <c r="F84" s="21">
        <v>586796</v>
      </c>
      <c r="G84" s="21">
        <v>1538659</v>
      </c>
      <c r="H84" s="21">
        <v>1484985</v>
      </c>
      <c r="I84" s="21">
        <v>4.5999999999999996</v>
      </c>
      <c r="J84" s="21">
        <v>1798336</v>
      </c>
      <c r="K84" s="21">
        <v>1023528</v>
      </c>
      <c r="L84" s="22">
        <f t="shared" si="2"/>
        <v>63.728655952235826</v>
      </c>
      <c r="M84" s="22">
        <f t="shared" si="3"/>
        <v>36.271344047764167</v>
      </c>
      <c r="N84" s="21">
        <v>431561</v>
      </c>
      <c r="O84" s="21">
        <v>772822</v>
      </c>
      <c r="P84" s="21">
        <v>352224</v>
      </c>
      <c r="Q84" s="21">
        <v>332737</v>
      </c>
      <c r="R84" s="21">
        <v>385728</v>
      </c>
      <c r="S84" s="21">
        <v>259256</v>
      </c>
      <c r="T84" s="21">
        <v>177515</v>
      </c>
      <c r="U84" s="21">
        <v>253722</v>
      </c>
      <c r="V84" s="21">
        <v>34118</v>
      </c>
      <c r="W84" s="21">
        <v>23966</v>
      </c>
      <c r="X84" s="21">
        <v>0</v>
      </c>
      <c r="Y84" s="21">
        <v>3023646</v>
      </c>
      <c r="Z84" s="21">
        <v>63777</v>
      </c>
      <c r="AA84" s="21">
        <v>8010</v>
      </c>
      <c r="AB84" s="21">
        <v>218668</v>
      </c>
      <c r="AC84" s="21">
        <v>34969</v>
      </c>
      <c r="AD84" s="21">
        <v>244309</v>
      </c>
      <c r="AE84" s="21">
        <v>87671</v>
      </c>
      <c r="AF84" s="21">
        <v>294515</v>
      </c>
      <c r="AG84" s="21">
        <v>192896</v>
      </c>
      <c r="AH84" s="21">
        <v>139068</v>
      </c>
      <c r="AI84" s="21">
        <v>47679</v>
      </c>
      <c r="AJ84" s="21">
        <v>126629</v>
      </c>
      <c r="AK84" s="21">
        <v>45266</v>
      </c>
      <c r="AL84" s="21">
        <v>258825</v>
      </c>
      <c r="AM84" s="21">
        <v>85941</v>
      </c>
      <c r="AN84" s="21">
        <v>174371</v>
      </c>
      <c r="AO84" s="21">
        <v>272474</v>
      </c>
      <c r="AP84" s="21">
        <v>432140</v>
      </c>
      <c r="AQ84" s="21">
        <v>52524</v>
      </c>
      <c r="AR84" s="21">
        <v>105757</v>
      </c>
      <c r="AS84" s="21">
        <v>96262</v>
      </c>
      <c r="AT84" s="21">
        <v>41910</v>
      </c>
      <c r="AU84" s="21">
        <v>3023646</v>
      </c>
      <c r="AV84" s="23">
        <v>89044</v>
      </c>
      <c r="AW84" s="23">
        <v>23300</v>
      </c>
      <c r="AX84" s="23">
        <v>1010</v>
      </c>
      <c r="AY84" s="23">
        <v>22744</v>
      </c>
      <c r="AZ84" s="23">
        <v>7285</v>
      </c>
      <c r="BA84" s="23">
        <v>1504937</v>
      </c>
      <c r="BB84" s="23">
        <v>105335</v>
      </c>
      <c r="BC84" s="23">
        <v>12784</v>
      </c>
      <c r="BD84" s="23">
        <v>7471</v>
      </c>
      <c r="BE84" s="23">
        <v>21959</v>
      </c>
      <c r="BF84" s="23">
        <v>12136</v>
      </c>
      <c r="BG84" s="23">
        <v>70610</v>
      </c>
      <c r="BH84" s="23">
        <v>795269</v>
      </c>
      <c r="BI84" s="23">
        <v>335302</v>
      </c>
      <c r="BJ84" s="19">
        <v>14458</v>
      </c>
      <c r="BK84" s="19">
        <v>3023646</v>
      </c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</row>
    <row r="85" spans="1:145" s="15" customFormat="1" x14ac:dyDescent="0.25">
      <c r="A85" s="15">
        <v>81</v>
      </c>
      <c r="B85" s="15" t="s">
        <v>2</v>
      </c>
      <c r="C85" s="21">
        <v>2357118</v>
      </c>
      <c r="D85" s="21">
        <v>315394</v>
      </c>
      <c r="E85" s="21">
        <v>1621078</v>
      </c>
      <c r="F85" s="21">
        <v>420646</v>
      </c>
      <c r="G85" s="15">
        <f t="shared" ref="G85:N85" si="4">SUM(G8,G11,G13:G14,G17:G18,G22,G24,G26,G30,G35,G37,G39:G40,G44,G46:G49,G53:G54,G56:G57,G61,G63,G68,G77:G78,G80:G82)</f>
        <v>1210835</v>
      </c>
      <c r="H85" s="15">
        <f t="shared" si="4"/>
        <v>1146248</v>
      </c>
      <c r="I85" s="15">
        <v>4.5</v>
      </c>
      <c r="J85" s="15">
        <f t="shared" si="4"/>
        <v>1431940</v>
      </c>
      <c r="K85" s="15">
        <f t="shared" si="4"/>
        <v>773145</v>
      </c>
      <c r="L85" s="22">
        <f t="shared" si="2"/>
        <v>64.938086286923181</v>
      </c>
      <c r="M85" s="22">
        <f t="shared" si="3"/>
        <v>35.061913713076819</v>
      </c>
      <c r="N85" s="15">
        <f t="shared" si="4"/>
        <v>335156</v>
      </c>
      <c r="O85" s="15">
        <f t="shared" ref="O85:Y85" si="5">SUM(O8,O11,O13:O14,O17:O18,O22,O24,O26,O30,O35,O37,O39:O40,O44,O46:O49,O53:O54,O56:O57,O61,O63,O68,O77:O78,O80:O82)</f>
        <v>646674</v>
      </c>
      <c r="P85" s="15">
        <f t="shared" si="5"/>
        <v>262384</v>
      </c>
      <c r="Q85" s="15">
        <f t="shared" si="5"/>
        <v>244884</v>
      </c>
      <c r="R85" s="15">
        <f t="shared" si="5"/>
        <v>312359</v>
      </c>
      <c r="S85" s="15">
        <f t="shared" si="5"/>
        <v>198640</v>
      </c>
      <c r="T85" s="15">
        <f t="shared" si="5"/>
        <v>136611</v>
      </c>
      <c r="U85" s="15">
        <f t="shared" si="5"/>
        <v>174248</v>
      </c>
      <c r="V85" s="15">
        <f t="shared" si="5"/>
        <v>28031</v>
      </c>
      <c r="W85" s="15">
        <f t="shared" si="5"/>
        <v>18057</v>
      </c>
      <c r="X85" s="15">
        <f t="shared" si="5"/>
        <v>0</v>
      </c>
      <c r="Y85" s="15">
        <f t="shared" si="5"/>
        <v>2357077</v>
      </c>
      <c r="Z85" s="15">
        <f>SUM(Z8,Z11,Z13:Z14,Z17:Z18,Z22,Z24,Z26,Z30,Z35,Z37,Z39:Z40,Z44,Z46:Z49,Z53:Z54,Z56:Z57,Z61,Z63,Z68,Z77:Z78,Z80:Z82)</f>
        <v>13916</v>
      </c>
      <c r="AA85" s="15">
        <f t="shared" ref="AA85:AU85" si="6">SUM(AA8,AA11,AA13:AA14,AA17:AA18,AA22,AA24,AA26,AA30,AA35,AA37,AA39:AA40,AA44,AA46:AA49,AA53:AA54,AA56:AA57,AA61,AA63,AA68,AA77:AA78,AA80:AA82)</f>
        <v>3647</v>
      </c>
      <c r="AB85" s="15">
        <f t="shared" si="6"/>
        <v>168443</v>
      </c>
      <c r="AC85" s="15">
        <f t="shared" si="6"/>
        <v>25449</v>
      </c>
      <c r="AD85" s="15">
        <f t="shared" si="6"/>
        <v>187744</v>
      </c>
      <c r="AE85" s="15">
        <f t="shared" si="6"/>
        <v>73805</v>
      </c>
      <c r="AF85" s="15">
        <f t="shared" si="6"/>
        <v>225810</v>
      </c>
      <c r="AG85" s="15">
        <f t="shared" si="6"/>
        <v>144819</v>
      </c>
      <c r="AH85" s="15">
        <f t="shared" si="6"/>
        <v>116129</v>
      </c>
      <c r="AI85" s="15">
        <f t="shared" si="6"/>
        <v>42792</v>
      </c>
      <c r="AJ85" s="15">
        <f t="shared" si="6"/>
        <v>115257</v>
      </c>
      <c r="AK85" s="15">
        <f t="shared" si="6"/>
        <v>38469</v>
      </c>
      <c r="AL85" s="15">
        <f t="shared" si="6"/>
        <v>231445</v>
      </c>
      <c r="AM85" s="15">
        <f t="shared" si="6"/>
        <v>70310</v>
      </c>
      <c r="AN85" s="15">
        <f t="shared" si="6"/>
        <v>133023</v>
      </c>
      <c r="AO85" s="15">
        <f t="shared" si="6"/>
        <v>210735</v>
      </c>
      <c r="AP85" s="15">
        <f t="shared" si="6"/>
        <v>318278</v>
      </c>
      <c r="AQ85" s="15">
        <f t="shared" si="6"/>
        <v>43029</v>
      </c>
      <c r="AR85" s="15">
        <f t="shared" si="6"/>
        <v>80980</v>
      </c>
      <c r="AS85" s="15">
        <f t="shared" si="6"/>
        <v>81003</v>
      </c>
      <c r="AT85" s="15">
        <f t="shared" si="6"/>
        <v>31986</v>
      </c>
      <c r="AU85" s="15">
        <f t="shared" si="6"/>
        <v>2357077</v>
      </c>
      <c r="AV85" s="15">
        <f>SUM(AV8,AV11,AV13:AV14,AV17:AV18,AV22,AV24,AV26,AV30,AV35,AV37,AV39:AV40,AV44,AV46:AV49,AV53:AV54,AV56:AV57,AV61,AV63,AV68,AV77:AV78,AV80:AV82)</f>
        <v>87635</v>
      </c>
      <c r="AW85" s="15">
        <f t="shared" ref="AW85:BI85" si="7">SUM(AW8,AW11,AW13:AW14,AW17:AW18,AW22,AW24,AW26,AW30,AW35,AW37,AW39:AW40,AW44,AW46:AW49,AW53:AW54,AW56:AW57,AW61,AW63,AW68,AW77:AW78,AW80:AW82)</f>
        <v>19950</v>
      </c>
      <c r="AX85" s="15">
        <f t="shared" si="7"/>
        <v>751</v>
      </c>
      <c r="AY85" s="15">
        <f t="shared" si="7"/>
        <v>22664</v>
      </c>
      <c r="AZ85" s="15">
        <f t="shared" si="7"/>
        <v>6080</v>
      </c>
      <c r="BA85" s="15">
        <f t="shared" si="7"/>
        <v>1083483</v>
      </c>
      <c r="BB85" s="15">
        <f t="shared" si="7"/>
        <v>73867</v>
      </c>
      <c r="BC85" s="15">
        <f t="shared" si="7"/>
        <v>9104</v>
      </c>
      <c r="BD85" s="15">
        <f t="shared" si="7"/>
        <v>5631</v>
      </c>
      <c r="BE85" s="15">
        <f t="shared" si="7"/>
        <v>17861</v>
      </c>
      <c r="BF85" s="15">
        <f t="shared" si="7"/>
        <v>9401</v>
      </c>
      <c r="BG85" s="15">
        <f t="shared" si="7"/>
        <v>46949</v>
      </c>
      <c r="BH85" s="15">
        <f t="shared" si="7"/>
        <v>702485</v>
      </c>
      <c r="BI85" s="15">
        <f t="shared" si="7"/>
        <v>261569</v>
      </c>
      <c r="BJ85" s="19">
        <f t="shared" ref="BJ85" si="8">SUM(AV85:BG85)</f>
        <v>1383376</v>
      </c>
      <c r="BK85" s="19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</row>
    <row r="86" spans="1:145" x14ac:dyDescent="0.25"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</row>
    <row r="87" spans="1:145" x14ac:dyDescent="0.25">
      <c r="A87" s="4"/>
      <c r="B87" s="4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</row>
    <row r="89" spans="1:145" x14ac:dyDescent="0.25">
      <c r="A89" s="4"/>
      <c r="B89" s="4"/>
    </row>
    <row r="90" spans="1:145" x14ac:dyDescent="0.25">
      <c r="A90" s="4"/>
      <c r="B90" s="4"/>
    </row>
    <row r="91" spans="1:145" x14ac:dyDescent="0.25">
      <c r="A91" s="4"/>
      <c r="B91" s="4"/>
    </row>
    <row r="92" spans="1:145" x14ac:dyDescent="0.25">
      <c r="A92" s="4"/>
      <c r="B92" s="4"/>
    </row>
    <row r="98" spans="1:145" s="1" customFormat="1" x14ac:dyDescent="0.25">
      <c r="A98" s="5"/>
      <c r="EN98"/>
      <c r="EO98"/>
    </row>
  </sheetData>
  <sheetProtection sheet="1" objects="1" scenarios="1"/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3EBC-E7A4-47F5-ADC4-79FE477DF1C2}">
  <sheetPr>
    <pageSetUpPr fitToPage="1"/>
  </sheetPr>
  <dimension ref="A1:CD93"/>
  <sheetViews>
    <sheetView showGridLines="0" showRowColHeaders="0" tabSelected="1" zoomScale="55" zoomScaleNormal="55" workbookViewId="0"/>
  </sheetViews>
  <sheetFormatPr defaultColWidth="9.08984375" defaultRowHeight="14.5" x14ac:dyDescent="0.35"/>
  <cols>
    <col min="1" max="1" width="5.1796875" style="32" customWidth="1"/>
    <col min="2" max="2" width="2.7265625" style="32" customWidth="1"/>
    <col min="3" max="3" width="7.90625" style="32" customWidth="1"/>
    <col min="4" max="8" width="7.1796875" style="32" customWidth="1"/>
    <col min="9" max="9" width="8.54296875" style="32" customWidth="1"/>
    <col min="10" max="10" width="7.90625" style="32" customWidth="1"/>
    <col min="11" max="11" width="3.81640625" style="32" customWidth="1"/>
    <col min="12" max="12" width="8.453125" style="32" customWidth="1"/>
    <col min="13" max="15" width="7.1796875" style="32" customWidth="1"/>
    <col min="16" max="16" width="9.453125" style="35" customWidth="1"/>
    <col min="17" max="17" width="4.453125" style="35" customWidth="1"/>
    <col min="18" max="18" width="9.453125" style="36" customWidth="1"/>
    <col min="19" max="22" width="9.453125" style="35" customWidth="1"/>
    <col min="23" max="23" width="4.36328125" style="35" customWidth="1"/>
    <col min="24" max="32" width="9.453125" style="35" customWidth="1"/>
    <col min="33" max="33" width="4.36328125" style="35" customWidth="1"/>
    <col min="34" max="35" width="9.453125" style="35" customWidth="1"/>
    <col min="36" max="36" width="9.453125" style="52" customWidth="1"/>
    <col min="37" max="37" width="9.453125" style="35" customWidth="1"/>
    <col min="38" max="39" width="9.453125" style="42" customWidth="1"/>
    <col min="40" max="40" width="9.453125" style="51" customWidth="1"/>
    <col min="41" max="43" width="9.453125" style="35" customWidth="1"/>
    <col min="44" max="58" width="9.453125" style="32" customWidth="1"/>
    <col min="59" max="16384" width="9.08984375" style="32"/>
  </cols>
  <sheetData>
    <row r="1" spans="1:82" ht="32" customHeight="1" x14ac:dyDescent="0.35">
      <c r="C1" s="110" t="str" cm="1">
        <f t="array" ref="C1">CONCATENATE("Employment within ",INDEX(Data!B5:B85,Infographic!G3))</f>
        <v>Employment within Greater Dandenong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2"/>
    </row>
    <row r="2" spans="1:82" ht="15" thickBot="1" x14ac:dyDescent="0.4">
      <c r="C2" s="80"/>
      <c r="D2" s="109" t="s">
        <v>256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81"/>
    </row>
    <row r="3" spans="1:82" ht="15" thickTop="1" x14ac:dyDescent="0.35">
      <c r="C3" s="80"/>
      <c r="G3" s="107">
        <v>26</v>
      </c>
      <c r="O3" s="81"/>
      <c r="R3" s="46"/>
      <c r="S3" s="47" t="s">
        <v>219</v>
      </c>
      <c r="T3" s="48"/>
      <c r="U3" s="48"/>
      <c r="X3" s="46"/>
      <c r="Y3" s="47" t="s">
        <v>225</v>
      </c>
      <c r="Z3" s="48"/>
      <c r="AA3" s="48"/>
      <c r="AD3" s="36" t="s">
        <v>117</v>
      </c>
      <c r="AE3" s="36" t="s">
        <v>118</v>
      </c>
      <c r="AH3" s="46"/>
      <c r="AI3" s="47" t="s">
        <v>226</v>
      </c>
      <c r="AJ3" s="53"/>
      <c r="AK3" s="48"/>
      <c r="AN3" s="36" t="s">
        <v>118</v>
      </c>
    </row>
    <row r="4" spans="1:82" s="33" customFormat="1" ht="19.5" customHeight="1" x14ac:dyDescent="0.45">
      <c r="A4" s="32"/>
      <c r="B4" s="32"/>
      <c r="C4" s="125" t="str" cm="1">
        <f t="array" ref="C4">CONCATENATE("Persons Employed within ",INDEX(Data!B5:B85,Infographic!G3))</f>
        <v>Persons Employed within Greater Dandenong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32"/>
      <c r="O4" s="81"/>
      <c r="P4" s="35"/>
      <c r="Q4" s="35"/>
      <c r="R4" s="36"/>
      <c r="S4" s="35"/>
      <c r="T4" s="36" t="s">
        <v>117</v>
      </c>
      <c r="U4" s="36" t="s">
        <v>118</v>
      </c>
      <c r="V4" s="38"/>
      <c r="W4" s="49">
        <v>1</v>
      </c>
      <c r="X4" s="36">
        <v>48</v>
      </c>
      <c r="Y4" s="39" t="s">
        <v>120</v>
      </c>
      <c r="Z4" s="45">
        <f>VLOOKUP($G$3,Data!$A$5:$EN$87,X4)</f>
        <v>1819</v>
      </c>
      <c r="AA4" s="50">
        <f>Z4+0.00001*W4</f>
        <v>1819.00001</v>
      </c>
      <c r="AB4" s="42">
        <f>RANK(AA4,AA$4:AA$17)</f>
        <v>5</v>
      </c>
      <c r="AC4" s="42" t="str">
        <f>VLOOKUP(MATCH(W4,AB$4:AB$17,0),$W$4:$Z$17,3)</f>
        <v>Car, as driver</v>
      </c>
      <c r="AD4" s="42">
        <f>VLOOKUP(MATCH(W4,AB$4:AB$17,0),$W$4:$Z$17,4)</f>
        <v>79117</v>
      </c>
      <c r="AE4" s="51">
        <f>AD4/SUM(AD$4:AD$17)*100</f>
        <v>70.218242169818851</v>
      </c>
      <c r="AF4" s="35"/>
      <c r="AG4" s="49">
        <v>1</v>
      </c>
      <c r="AH4" s="36">
        <v>65</v>
      </c>
      <c r="AI4" s="39" t="s">
        <v>140</v>
      </c>
      <c r="AJ4" s="54">
        <f>VLOOKUP($G$3,Data!$A$5:$EM$87,AH4)</f>
        <v>0</v>
      </c>
      <c r="AK4" s="51">
        <f>AJ4+0.00001*AH4</f>
        <v>6.5000000000000008E-4</v>
      </c>
      <c r="AL4" s="42">
        <f>RANK(AK4,AK$4:AK$82)</f>
        <v>79</v>
      </c>
      <c r="AM4" s="42" t="str">
        <f>VLOOKUP(MATCH(AG4,AL$4:AL$82,0),$AG$4:$AJ$82,3)</f>
        <v xml:space="preserve">G. Dandenong </v>
      </c>
      <c r="AN4" s="51">
        <f>VLOOKUP(MATCH(AG4,AL$4:AL$82,0),$AG$4:$AJ$82,4)</f>
        <v>20.101495726495727</v>
      </c>
      <c r="AO4" s="35"/>
      <c r="AP4" s="35"/>
      <c r="AQ4" s="35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</row>
    <row r="5" spans="1:82" ht="14.5" customHeight="1" x14ac:dyDescent="0.35">
      <c r="C5" s="120" t="str" cm="1">
        <f t="array" ref="C5">CONCATENATE("Number of people employed within ",INDEX(Data!B5:B85,Infographic!G3))</f>
        <v>Number of people employed within Greater Dandenong</v>
      </c>
      <c r="D5" s="121"/>
      <c r="E5" s="121"/>
      <c r="F5" s="122">
        <f>T5</f>
        <v>113178</v>
      </c>
      <c r="G5" s="123"/>
      <c r="I5" s="108" t="s">
        <v>139</v>
      </c>
      <c r="J5" s="106" t="str">
        <f>CONCATENATE(ROUNDUP(U10,1),"%")</f>
        <v>38.3%</v>
      </c>
      <c r="L5" s="108" t="s">
        <v>246</v>
      </c>
      <c r="M5" s="106" t="str">
        <f>CONCATENATE(ROUNDUP(T16,1),"%")</f>
        <v>71.9%</v>
      </c>
      <c r="N5" s="34"/>
      <c r="O5" s="81"/>
      <c r="R5" s="36">
        <v>3</v>
      </c>
      <c r="S5" s="39" t="s">
        <v>0</v>
      </c>
      <c r="T5" s="45">
        <f>VLOOKUP($G$3,Data!$A$5:$EN$87,R5)</f>
        <v>113178</v>
      </c>
      <c r="U5" s="38"/>
      <c r="V5" s="38"/>
      <c r="W5" s="49">
        <v>2</v>
      </c>
      <c r="X5" s="36">
        <v>49</v>
      </c>
      <c r="Y5" s="39" t="s">
        <v>121</v>
      </c>
      <c r="Z5" s="45">
        <f>VLOOKUP($G$3,Data!$A$5:$EN$87,X5)</f>
        <v>1132</v>
      </c>
      <c r="AA5" s="50">
        <f t="shared" ref="AA5:AA17" si="0">Z5+0.00001*W5</f>
        <v>1132.0000199999999</v>
      </c>
      <c r="AB5" s="42">
        <f t="shared" ref="AB5:AB17" si="1">RANK(AA5,AA$4:AA$17)</f>
        <v>6</v>
      </c>
      <c r="AC5" s="42" t="str">
        <f t="shared" ref="AC5:AC17" si="2">VLOOKUP(MATCH(W5,AB$4:AB$17,0),$W$4:$Z$17,3)</f>
        <v>Worked at home</v>
      </c>
      <c r="AD5" s="42">
        <f t="shared" ref="AD5:AD17" si="3">VLOOKUP(MATCH(W5,AB$4:AB$17,0),$W$4:$Z$17,4)</f>
        <v>14647</v>
      </c>
      <c r="AE5" s="51">
        <f t="shared" ref="AE5:AE17" si="4">AD5/SUM(AD$4:AD$17)*100</f>
        <v>12.999565113203696</v>
      </c>
      <c r="AG5" s="49">
        <v>2</v>
      </c>
      <c r="AH5" s="36">
        <v>66</v>
      </c>
      <c r="AI5" s="39" t="s">
        <v>141</v>
      </c>
      <c r="AJ5" s="54">
        <f>VLOOKUP($G$3,Data!$A$5:$EM$87,AH5)</f>
        <v>0</v>
      </c>
      <c r="AK5" s="51">
        <f t="shared" ref="AK5:AK68" si="5">AJ5+0.00001*AH5</f>
        <v>6.600000000000001E-4</v>
      </c>
      <c r="AL5" s="42">
        <f t="shared" ref="AL5:AL68" si="6">RANK(AK5,AK$4:AK$82)</f>
        <v>78</v>
      </c>
      <c r="AM5" s="42" t="str">
        <f t="shared" ref="AM5:AM68" si="7">VLOOKUP(MATCH(AG5,AL$4:AL$82,0),$AG$4:$AJ$82,3)</f>
        <v xml:space="preserve">Kingston </v>
      </c>
      <c r="AN5" s="51">
        <f t="shared" ref="AN5:AN68" si="8">VLOOKUP(MATCH(AG5,AL$4:AL$82,0),$AG$4:$AJ$82,4)</f>
        <v>9.1786625583746577</v>
      </c>
    </row>
    <row r="6" spans="1:82" ht="14.5" customHeight="1" x14ac:dyDescent="0.35">
      <c r="C6" s="120"/>
      <c r="D6" s="121"/>
      <c r="E6" s="121"/>
      <c r="F6" s="123"/>
      <c r="G6" s="123"/>
      <c r="I6" s="108" t="s">
        <v>138</v>
      </c>
      <c r="J6" s="106" t="str">
        <f>CONCATENATE(ROUNDUP(U9,1),"%")</f>
        <v>61.8%</v>
      </c>
      <c r="L6" s="108" t="s">
        <v>247</v>
      </c>
      <c r="M6" s="106" t="str">
        <f>CONCATENATE(ROUNDUP(T17,1),"%")</f>
        <v>28.2%</v>
      </c>
      <c r="N6" s="55"/>
      <c r="O6" s="82"/>
      <c r="R6" s="36">
        <v>4</v>
      </c>
      <c r="S6" s="39" t="s">
        <v>133</v>
      </c>
      <c r="T6" s="45">
        <f>VLOOKUP($G$3,Data!$A$5:$EN$87,R6)</f>
        <v>12615</v>
      </c>
      <c r="U6" s="38"/>
      <c r="V6" s="38"/>
      <c r="W6" s="49">
        <v>3</v>
      </c>
      <c r="X6" s="36">
        <v>50</v>
      </c>
      <c r="Y6" s="39" t="s">
        <v>122</v>
      </c>
      <c r="Z6" s="45">
        <f>VLOOKUP($G$3,Data!$A$5:$EN$87,X6)</f>
        <v>36</v>
      </c>
      <c r="AA6" s="50">
        <f t="shared" si="0"/>
        <v>36.000030000000002</v>
      </c>
      <c r="AB6" s="42">
        <f t="shared" si="1"/>
        <v>13</v>
      </c>
      <c r="AC6" s="42" t="str">
        <f t="shared" si="2"/>
        <v>Did not go to work</v>
      </c>
      <c r="AD6" s="42">
        <f t="shared" si="3"/>
        <v>8087</v>
      </c>
      <c r="AE6" s="51">
        <f t="shared" si="4"/>
        <v>7.1774071871699512</v>
      </c>
      <c r="AG6" s="49">
        <v>3</v>
      </c>
      <c r="AH6" s="36">
        <v>67</v>
      </c>
      <c r="AI6" s="39" t="s">
        <v>142</v>
      </c>
      <c r="AJ6" s="54">
        <f>VLOOKUP($G$3,Data!$A$5:$EM$87,AH6)</f>
        <v>2.4182447263663084E-2</v>
      </c>
      <c r="AK6" s="51">
        <f t="shared" si="5"/>
        <v>2.4852447263663084E-2</v>
      </c>
      <c r="AL6" s="42">
        <f t="shared" si="6"/>
        <v>59</v>
      </c>
      <c r="AM6" s="42" t="str">
        <f t="shared" si="7"/>
        <v xml:space="preserve">Monash </v>
      </c>
      <c r="AN6" s="51">
        <f t="shared" si="8"/>
        <v>6.4011614765357399</v>
      </c>
    </row>
    <row r="7" spans="1:82" ht="14.5" customHeight="1" x14ac:dyDescent="0.35">
      <c r="C7" s="80"/>
      <c r="N7" s="55"/>
      <c r="O7" s="82"/>
      <c r="R7" s="36">
        <v>5</v>
      </c>
      <c r="S7" s="39" t="s">
        <v>134</v>
      </c>
      <c r="T7" s="45">
        <f>VLOOKUP($G$3,Data!$A$5:$EN$87,R7)</f>
        <v>76473</v>
      </c>
      <c r="U7" s="38"/>
      <c r="V7" s="38"/>
      <c r="W7" s="49">
        <v>4</v>
      </c>
      <c r="X7" s="36">
        <v>51</v>
      </c>
      <c r="Y7" s="39" t="s">
        <v>123</v>
      </c>
      <c r="Z7" s="45">
        <f>VLOOKUP($G$3,Data!$A$5:$EN$87,X7)</f>
        <v>31</v>
      </c>
      <c r="AA7" s="50">
        <f t="shared" si="0"/>
        <v>31.000039999999998</v>
      </c>
      <c r="AB7" s="42">
        <f t="shared" si="1"/>
        <v>14</v>
      </c>
      <c r="AC7" s="42" t="str">
        <f t="shared" si="2"/>
        <v>Car, as passenger</v>
      </c>
      <c r="AD7" s="42">
        <f t="shared" si="3"/>
        <v>4885</v>
      </c>
      <c r="AE7" s="51">
        <f t="shared" si="4"/>
        <v>4.3355551019321394</v>
      </c>
      <c r="AG7" s="49">
        <v>4</v>
      </c>
      <c r="AH7" s="36">
        <v>68</v>
      </c>
      <c r="AI7" s="39" t="s">
        <v>143</v>
      </c>
      <c r="AJ7" s="54">
        <f>VLOOKUP($G$3,Data!$A$5:$EM$87,AH7)</f>
        <v>0.34944174550413365</v>
      </c>
      <c r="AK7" s="51">
        <f t="shared" si="5"/>
        <v>0.35012174550413366</v>
      </c>
      <c r="AL7" s="42">
        <f t="shared" si="6"/>
        <v>22</v>
      </c>
      <c r="AM7" s="42" t="str">
        <f t="shared" si="7"/>
        <v xml:space="preserve">Casey </v>
      </c>
      <c r="AN7" s="51">
        <f t="shared" si="8"/>
        <v>4.3627803729768626</v>
      </c>
    </row>
    <row r="8" spans="1:82" ht="20" customHeight="1" x14ac:dyDescent="0.45">
      <c r="C8" s="113" t="s">
        <v>251</v>
      </c>
      <c r="D8" s="114"/>
      <c r="E8" s="114"/>
      <c r="F8" s="114"/>
      <c r="G8" s="114"/>
      <c r="H8" s="114"/>
      <c r="L8" s="105" t="s">
        <v>259</v>
      </c>
      <c r="M8" s="56"/>
      <c r="N8" s="56"/>
      <c r="O8" s="83"/>
      <c r="R8" s="36">
        <v>6</v>
      </c>
      <c r="S8" s="39" t="s">
        <v>135</v>
      </c>
      <c r="T8" s="45">
        <f>VLOOKUP($G$3,Data!$A$5:$EN$87,R8)</f>
        <v>24089</v>
      </c>
      <c r="U8" s="38"/>
      <c r="V8" s="38"/>
      <c r="W8" s="49">
        <v>5</v>
      </c>
      <c r="X8" s="36">
        <v>52</v>
      </c>
      <c r="Y8" s="39" t="s">
        <v>242</v>
      </c>
      <c r="Z8" s="45">
        <f>VLOOKUP($G$3,Data!$A$5:$EN$87,X8)</f>
        <v>384</v>
      </c>
      <c r="AA8" s="50">
        <f t="shared" si="0"/>
        <v>384.00004999999999</v>
      </c>
      <c r="AB8" s="42">
        <f t="shared" si="1"/>
        <v>10</v>
      </c>
      <c r="AC8" s="42" t="str">
        <f t="shared" si="2"/>
        <v>Train</v>
      </c>
      <c r="AD8" s="42">
        <f t="shared" si="3"/>
        <v>1819</v>
      </c>
      <c r="AE8" s="51">
        <f t="shared" si="4"/>
        <v>1.6144062907706374</v>
      </c>
      <c r="AG8" s="49">
        <v>5</v>
      </c>
      <c r="AH8" s="36">
        <v>69</v>
      </c>
      <c r="AI8" s="39" t="s">
        <v>144</v>
      </c>
      <c r="AJ8" s="54">
        <f>VLOOKUP($G$3,Data!$A$5:$EM$87,AH8)</f>
        <v>0.15105740181268881</v>
      </c>
      <c r="AK8" s="51">
        <f t="shared" si="5"/>
        <v>0.15174740181268881</v>
      </c>
      <c r="AL8" s="42">
        <f t="shared" si="6"/>
        <v>34</v>
      </c>
      <c r="AM8" s="42" t="str">
        <f t="shared" si="7"/>
        <v xml:space="preserve">Knox </v>
      </c>
      <c r="AN8" s="51">
        <f t="shared" si="8"/>
        <v>3.8364497771298813</v>
      </c>
    </row>
    <row r="9" spans="1:82" ht="21" x14ac:dyDescent="0.35">
      <c r="C9" s="80"/>
      <c r="E9" s="57"/>
      <c r="F9" s="57"/>
      <c r="J9" s="58"/>
      <c r="L9" s="59"/>
      <c r="M9" s="124" t="str">
        <f>CONCATENATE(ROUNDUP(T13,1),"%")</f>
        <v>7.6%</v>
      </c>
      <c r="N9" s="124"/>
      <c r="O9" s="84"/>
      <c r="R9" s="36">
        <v>7</v>
      </c>
      <c r="S9" s="39" t="s">
        <v>138</v>
      </c>
      <c r="T9" s="45">
        <f>VLOOKUP($G$3,Data!$A$5:$EN$87,R9)</f>
        <v>69890</v>
      </c>
      <c r="U9" s="38">
        <f>T9/SUM(T9:T10)*100</f>
        <v>61.755012237901262</v>
      </c>
      <c r="V9" s="38"/>
      <c r="W9" s="49">
        <v>6</v>
      </c>
      <c r="X9" s="36">
        <v>53</v>
      </c>
      <c r="Y9" s="39" t="s">
        <v>125</v>
      </c>
      <c r="Z9" s="45">
        <f>VLOOKUP($G$3,Data!$A$5:$EN$87,X9)</f>
        <v>79117</v>
      </c>
      <c r="AA9" s="50">
        <f t="shared" si="0"/>
        <v>79117.000060000006</v>
      </c>
      <c r="AB9" s="42">
        <f t="shared" si="1"/>
        <v>1</v>
      </c>
      <c r="AC9" s="42" t="str">
        <f t="shared" si="2"/>
        <v>Bus</v>
      </c>
      <c r="AD9" s="42">
        <f t="shared" si="3"/>
        <v>1132</v>
      </c>
      <c r="AE9" s="51">
        <f t="shared" si="4"/>
        <v>1.004677251870457</v>
      </c>
      <c r="AG9" s="49">
        <v>6</v>
      </c>
      <c r="AH9" s="36">
        <v>70</v>
      </c>
      <c r="AI9" s="39" t="s">
        <v>145</v>
      </c>
      <c r="AJ9" s="54">
        <f>VLOOKUP($G$3,Data!$A$5:$EM$87,AH9)</f>
        <v>0.26155187445510025</v>
      </c>
      <c r="AK9" s="51">
        <f t="shared" si="5"/>
        <v>0.26225187445510023</v>
      </c>
      <c r="AL9" s="42">
        <f t="shared" si="6"/>
        <v>27</v>
      </c>
      <c r="AM9" s="42" t="str">
        <f t="shared" si="7"/>
        <v xml:space="preserve">Glen Eira </v>
      </c>
      <c r="AN9" s="51">
        <f t="shared" si="8"/>
        <v>3.6257625125554278</v>
      </c>
    </row>
    <row r="10" spans="1:82" ht="21" x14ac:dyDescent="0.35">
      <c r="C10" s="85"/>
      <c r="J10" s="60"/>
      <c r="L10" s="59"/>
      <c r="M10" s="124"/>
      <c r="N10" s="124"/>
      <c r="O10" s="84"/>
      <c r="R10" s="36">
        <v>8</v>
      </c>
      <c r="S10" s="39" t="s">
        <v>139</v>
      </c>
      <c r="T10" s="45">
        <f>VLOOKUP($G$3,Data!$A$5:$EN$87,R10)</f>
        <v>43283</v>
      </c>
      <c r="U10" s="38">
        <f>100-U9</f>
        <v>38.244987762098738</v>
      </c>
      <c r="V10" s="38"/>
      <c r="W10" s="49">
        <v>7</v>
      </c>
      <c r="X10" s="36">
        <v>54</v>
      </c>
      <c r="Y10" s="39" t="s">
        <v>126</v>
      </c>
      <c r="Z10" s="45">
        <f>VLOOKUP($G$3,Data!$A$5:$EN$87,X10)</f>
        <v>4885</v>
      </c>
      <c r="AA10" s="50">
        <f t="shared" si="0"/>
        <v>4885.0000700000001</v>
      </c>
      <c r="AB10" s="42">
        <f t="shared" si="1"/>
        <v>4</v>
      </c>
      <c r="AC10" s="42" t="str">
        <f t="shared" si="2"/>
        <v>Truck</v>
      </c>
      <c r="AD10" s="42">
        <f t="shared" si="3"/>
        <v>763</v>
      </c>
      <c r="AE10" s="51">
        <f t="shared" si="4"/>
        <v>0.67718086853105897</v>
      </c>
      <c r="AG10" s="49">
        <v>7</v>
      </c>
      <c r="AH10" s="36">
        <v>71</v>
      </c>
      <c r="AI10" s="39" t="s">
        <v>146</v>
      </c>
      <c r="AJ10" s="54">
        <f>VLOOKUP($G$3,Data!$A$5:$EM$87,AH10)</f>
        <v>3.4168913949497428</v>
      </c>
      <c r="AK10" s="51">
        <f t="shared" si="5"/>
        <v>3.417601394949743</v>
      </c>
      <c r="AL10" s="42">
        <f t="shared" si="6"/>
        <v>7</v>
      </c>
      <c r="AM10" s="42" t="str">
        <f t="shared" si="7"/>
        <v xml:space="preserve">Bayside </v>
      </c>
      <c r="AN10" s="51">
        <f t="shared" si="8"/>
        <v>3.4168913949497428</v>
      </c>
    </row>
    <row r="11" spans="1:82" ht="15" thickBot="1" x14ac:dyDescent="0.4">
      <c r="C11" s="80"/>
      <c r="G11" s="61"/>
      <c r="H11" s="61"/>
      <c r="I11" s="61"/>
      <c r="J11" s="61"/>
      <c r="L11" s="59"/>
      <c r="M11" s="59"/>
      <c r="N11" s="59"/>
      <c r="O11" s="84"/>
      <c r="S11" s="37"/>
      <c r="T11" s="41"/>
      <c r="U11" s="38"/>
      <c r="V11" s="38"/>
      <c r="W11" s="49">
        <v>8</v>
      </c>
      <c r="X11" s="36">
        <v>55</v>
      </c>
      <c r="Y11" s="39" t="s">
        <v>127</v>
      </c>
      <c r="Z11" s="45">
        <f>VLOOKUP($G$3,Data!$A$5:$EN$87,X11)</f>
        <v>763</v>
      </c>
      <c r="AA11" s="50">
        <f t="shared" si="0"/>
        <v>763.00008000000003</v>
      </c>
      <c r="AB11" s="42">
        <f t="shared" si="1"/>
        <v>7</v>
      </c>
      <c r="AC11" s="42" t="str">
        <f t="shared" si="2"/>
        <v>Walked only</v>
      </c>
      <c r="AD11" s="42">
        <f t="shared" si="3"/>
        <v>686</v>
      </c>
      <c r="AE11" s="51">
        <f t="shared" si="4"/>
        <v>0.60884151482608961</v>
      </c>
      <c r="AG11" s="49">
        <v>8</v>
      </c>
      <c r="AH11" s="36">
        <v>72</v>
      </c>
      <c r="AI11" s="39" t="s">
        <v>147</v>
      </c>
      <c r="AJ11" s="54">
        <f>VLOOKUP($G$3,Data!$A$5:$EM$87,AH11)</f>
        <v>6.7544748395812232E-2</v>
      </c>
      <c r="AK11" s="51">
        <f t="shared" si="5"/>
        <v>6.826474839581223E-2</v>
      </c>
      <c r="AL11" s="42">
        <f t="shared" si="6"/>
        <v>42</v>
      </c>
      <c r="AM11" s="42" t="str">
        <f t="shared" si="7"/>
        <v xml:space="preserve">Frankston </v>
      </c>
      <c r="AN11" s="51">
        <f t="shared" si="8"/>
        <v>3.20376732157332</v>
      </c>
    </row>
    <row r="12" spans="1:82" ht="32.65" customHeight="1" thickTop="1" x14ac:dyDescent="0.35">
      <c r="C12" s="80"/>
      <c r="G12" s="61"/>
      <c r="H12" s="61"/>
      <c r="I12" s="61"/>
      <c r="J12" s="62"/>
      <c r="K12" s="63"/>
      <c r="L12" s="63"/>
      <c r="M12" s="63"/>
      <c r="N12" s="63"/>
      <c r="O12" s="86"/>
      <c r="R12" s="46"/>
      <c r="S12" s="47" t="s">
        <v>220</v>
      </c>
      <c r="T12" s="48"/>
      <c r="U12" s="48"/>
      <c r="W12" s="49">
        <v>9</v>
      </c>
      <c r="X12" s="36">
        <v>56</v>
      </c>
      <c r="Y12" s="39" t="s">
        <v>243</v>
      </c>
      <c r="Z12" s="45">
        <f>VLOOKUP($G$3,Data!$A$5:$EN$87,X12)</f>
        <v>331</v>
      </c>
      <c r="AA12" s="50">
        <f t="shared" si="0"/>
        <v>331.00009</v>
      </c>
      <c r="AB12" s="42">
        <f t="shared" si="1"/>
        <v>11</v>
      </c>
      <c r="AC12" s="42" t="str">
        <f t="shared" si="2"/>
        <v>Other Mode</v>
      </c>
      <c r="AD12" s="42">
        <f t="shared" si="3"/>
        <v>516</v>
      </c>
      <c r="AE12" s="51">
        <f t="shared" si="4"/>
        <v>0.45796242223070305</v>
      </c>
      <c r="AG12" s="49">
        <v>9</v>
      </c>
      <c r="AH12" s="36">
        <v>73</v>
      </c>
      <c r="AI12" s="39" t="s">
        <v>148</v>
      </c>
      <c r="AJ12" s="54">
        <f>VLOOKUP($G$3,Data!$A$5:$EM$87,AH12)</f>
        <v>1.2637903351116175</v>
      </c>
      <c r="AK12" s="51">
        <f t="shared" si="5"/>
        <v>1.2645203351116174</v>
      </c>
      <c r="AL12" s="42">
        <f t="shared" si="6"/>
        <v>15</v>
      </c>
      <c r="AM12" s="42" t="str">
        <f t="shared" si="7"/>
        <v xml:space="preserve">Stonnington </v>
      </c>
      <c r="AN12" s="51">
        <f t="shared" si="8"/>
        <v>2.7050000000000001</v>
      </c>
    </row>
    <row r="13" spans="1:82" s="33" customFormat="1" ht="20.5" customHeight="1" x14ac:dyDescent="0.45">
      <c r="A13" s="32"/>
      <c r="B13" s="32"/>
      <c r="C13" s="87"/>
      <c r="D13" s="32"/>
      <c r="E13" s="32"/>
      <c r="F13" s="32"/>
      <c r="G13" s="32"/>
      <c r="H13" s="32"/>
      <c r="I13" s="32"/>
      <c r="J13" s="115" t="s">
        <v>115</v>
      </c>
      <c r="K13" s="115"/>
      <c r="L13" s="115"/>
      <c r="M13" s="115"/>
      <c r="N13" s="115"/>
      <c r="O13" s="81"/>
      <c r="P13" s="35"/>
      <c r="Q13" s="35"/>
      <c r="R13" s="36">
        <v>9</v>
      </c>
      <c r="S13" s="39" t="s">
        <v>221</v>
      </c>
      <c r="T13" s="38">
        <f>VLOOKUP($G$3,Data!$A$5:$EN$87,R13)</f>
        <v>7.6</v>
      </c>
      <c r="U13" s="35"/>
      <c r="V13" s="35"/>
      <c r="W13" s="49">
        <v>10</v>
      </c>
      <c r="X13" s="36">
        <v>57</v>
      </c>
      <c r="Y13" s="39" t="s">
        <v>129</v>
      </c>
      <c r="Z13" s="45">
        <f>VLOOKUP($G$3,Data!$A$5:$EN$87,X13)</f>
        <v>239</v>
      </c>
      <c r="AA13" s="50">
        <f t="shared" si="0"/>
        <v>239.0001</v>
      </c>
      <c r="AB13" s="42">
        <f t="shared" si="1"/>
        <v>12</v>
      </c>
      <c r="AC13" s="42" t="str">
        <f t="shared" si="2"/>
        <v>Taxi/ride-share</v>
      </c>
      <c r="AD13" s="42">
        <f t="shared" si="3"/>
        <v>384</v>
      </c>
      <c r="AE13" s="51">
        <f t="shared" si="4"/>
        <v>0.34080924445075572</v>
      </c>
      <c r="AF13" s="35"/>
      <c r="AG13" s="49">
        <v>10</v>
      </c>
      <c r="AH13" s="36">
        <v>74</v>
      </c>
      <c r="AI13" s="39" t="s">
        <v>149</v>
      </c>
      <c r="AJ13" s="54">
        <f>VLOOKUP($G$3,Data!$A$5:$EM$87,AH13)</f>
        <v>0.22920422353850117</v>
      </c>
      <c r="AK13" s="51">
        <f t="shared" si="5"/>
        <v>0.22994422353850116</v>
      </c>
      <c r="AL13" s="42">
        <f t="shared" si="6"/>
        <v>29</v>
      </c>
      <c r="AM13" s="42" t="str">
        <f t="shared" si="7"/>
        <v xml:space="preserve">Cardinia </v>
      </c>
      <c r="AN13" s="51">
        <f t="shared" si="8"/>
        <v>1.9400465101462201</v>
      </c>
      <c r="AO13" s="35"/>
      <c r="AP13" s="35"/>
      <c r="AQ13" s="35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</row>
    <row r="14" spans="1:82" ht="14.25" customHeight="1" thickBot="1" x14ac:dyDescent="0.4">
      <c r="C14" s="88"/>
      <c r="D14" s="66"/>
      <c r="E14" s="66"/>
      <c r="F14" s="66"/>
      <c r="L14" s="65"/>
      <c r="M14" s="66"/>
      <c r="N14" s="66"/>
      <c r="O14" s="89"/>
      <c r="T14" s="39"/>
      <c r="U14" s="38"/>
      <c r="V14" s="38"/>
      <c r="W14" s="49">
        <v>11</v>
      </c>
      <c r="X14" s="36">
        <v>58</v>
      </c>
      <c r="Y14" s="39" t="s">
        <v>130</v>
      </c>
      <c r="Z14" s="45">
        <f>VLOOKUP($G$3,Data!$A$5:$EN$87,X14)</f>
        <v>516</v>
      </c>
      <c r="AA14" s="50">
        <f t="shared" si="0"/>
        <v>516.00010999999995</v>
      </c>
      <c r="AB14" s="42">
        <f t="shared" si="1"/>
        <v>9</v>
      </c>
      <c r="AC14" s="42" t="str">
        <f t="shared" si="2"/>
        <v>Motorbike</v>
      </c>
      <c r="AD14" s="42">
        <f t="shared" si="3"/>
        <v>331</v>
      </c>
      <c r="AE14" s="51">
        <f t="shared" si="4"/>
        <v>0.29377046852395872</v>
      </c>
      <c r="AG14" s="49">
        <v>11</v>
      </c>
      <c r="AH14" s="36">
        <v>75</v>
      </c>
      <c r="AI14" s="39" t="s">
        <v>150</v>
      </c>
      <c r="AJ14" s="54">
        <f>VLOOKUP($G$3,Data!$A$5:$EM$87,AH14)</f>
        <v>0</v>
      </c>
      <c r="AK14" s="51">
        <f t="shared" si="5"/>
        <v>7.5000000000000002E-4</v>
      </c>
      <c r="AL14" s="42">
        <f t="shared" si="6"/>
        <v>77</v>
      </c>
      <c r="AM14" s="42" t="str">
        <f t="shared" si="7"/>
        <v xml:space="preserve">Whitehorse </v>
      </c>
      <c r="AN14" s="51">
        <f t="shared" si="8"/>
        <v>1.9319624956091761</v>
      </c>
    </row>
    <row r="15" spans="1:82" ht="24" thickTop="1" x14ac:dyDescent="0.35">
      <c r="C15" s="88"/>
      <c r="D15" s="66"/>
      <c r="E15" s="66"/>
      <c r="F15" s="66"/>
      <c r="L15" s="65"/>
      <c r="M15" s="66"/>
      <c r="N15" s="66"/>
      <c r="O15" s="89"/>
      <c r="R15" s="46"/>
      <c r="S15" s="47" t="s">
        <v>222</v>
      </c>
      <c r="T15" s="48"/>
      <c r="U15" s="48"/>
      <c r="W15" s="49">
        <v>12</v>
      </c>
      <c r="X15" s="36">
        <v>59</v>
      </c>
      <c r="Y15" s="39" t="s">
        <v>131</v>
      </c>
      <c r="Z15" s="45">
        <f>VLOOKUP($G$3,Data!$A$5:$EN$87,X15)</f>
        <v>686</v>
      </c>
      <c r="AA15" s="50">
        <f t="shared" si="0"/>
        <v>686.00012000000004</v>
      </c>
      <c r="AB15" s="42">
        <f t="shared" si="1"/>
        <v>8</v>
      </c>
      <c r="AC15" s="42" t="str">
        <f t="shared" si="2"/>
        <v>Bicycle</v>
      </c>
      <c r="AD15" s="42">
        <f t="shared" si="3"/>
        <v>239</v>
      </c>
      <c r="AE15" s="51">
        <f t="shared" si="4"/>
        <v>0.21211825370763179</v>
      </c>
      <c r="AG15" s="49">
        <v>12</v>
      </c>
      <c r="AH15" s="36">
        <v>76</v>
      </c>
      <c r="AI15" s="39" t="s">
        <v>151</v>
      </c>
      <c r="AJ15" s="54">
        <f>VLOOKUP($G$3,Data!$A$5:$EM$87,AH15)</f>
        <v>5.491865174709961E-2</v>
      </c>
      <c r="AK15" s="51">
        <f t="shared" si="5"/>
        <v>5.5678651747099607E-2</v>
      </c>
      <c r="AL15" s="42">
        <f t="shared" si="6"/>
        <v>45</v>
      </c>
      <c r="AM15" s="42" t="str">
        <f t="shared" si="7"/>
        <v xml:space="preserve">Maroondah </v>
      </c>
      <c r="AN15" s="51">
        <f t="shared" si="8"/>
        <v>1.5574442383191682</v>
      </c>
    </row>
    <row r="16" spans="1:82" x14ac:dyDescent="0.35">
      <c r="C16" s="80"/>
      <c r="D16" s="66"/>
      <c r="E16" s="66"/>
      <c r="F16" s="66"/>
      <c r="M16" s="66"/>
      <c r="N16" s="66"/>
      <c r="O16" s="89"/>
      <c r="R16" s="36">
        <v>12</v>
      </c>
      <c r="S16" s="39" t="s">
        <v>223</v>
      </c>
      <c r="T16" s="38">
        <f>VLOOKUP($G$3,Data!$A$5:$EN$87,R16)</f>
        <v>71.835555141232405</v>
      </c>
      <c r="U16" s="38"/>
      <c r="V16" s="38"/>
      <c r="W16" s="49">
        <v>13</v>
      </c>
      <c r="X16" s="36">
        <v>60</v>
      </c>
      <c r="Y16" s="39" t="s">
        <v>132</v>
      </c>
      <c r="Z16" s="45">
        <f>VLOOKUP($G$3,Data!$A$5:$EN$87,X16)</f>
        <v>14647</v>
      </c>
      <c r="AA16" s="50">
        <f t="shared" si="0"/>
        <v>14647.00013</v>
      </c>
      <c r="AB16" s="42">
        <f t="shared" si="1"/>
        <v>2</v>
      </c>
      <c r="AC16" s="42" t="str">
        <f t="shared" si="2"/>
        <v>Ferry</v>
      </c>
      <c r="AD16" s="42">
        <f t="shared" si="3"/>
        <v>36</v>
      </c>
      <c r="AE16" s="51">
        <f t="shared" si="4"/>
        <v>3.1950866667258347E-2</v>
      </c>
      <c r="AG16" s="49">
        <v>13</v>
      </c>
      <c r="AH16" s="36">
        <v>77</v>
      </c>
      <c r="AI16" s="39" t="s">
        <v>152</v>
      </c>
      <c r="AJ16" s="54">
        <f>VLOOKUP($G$3,Data!$A$5:$EM$87,AH16)</f>
        <v>1.9400465101462201</v>
      </c>
      <c r="AK16" s="51">
        <f t="shared" si="5"/>
        <v>1.94081651014622</v>
      </c>
      <c r="AL16" s="42">
        <f t="shared" si="6"/>
        <v>10</v>
      </c>
      <c r="AM16" s="42" t="str">
        <f t="shared" si="7"/>
        <v>Mornington Pen.</v>
      </c>
      <c r="AN16" s="51">
        <f t="shared" si="8"/>
        <v>1.451749168089105</v>
      </c>
    </row>
    <row r="17" spans="1:82" x14ac:dyDescent="0.35">
      <c r="C17" s="80"/>
      <c r="O17" s="81"/>
      <c r="R17" s="36">
        <v>13</v>
      </c>
      <c r="S17" s="39" t="s">
        <v>224</v>
      </c>
      <c r="T17" s="38">
        <f>VLOOKUP($G$3,Data!$A$5:$EN$87,R17)</f>
        <v>28.164444858767595</v>
      </c>
      <c r="U17" s="38"/>
      <c r="V17" s="38"/>
      <c r="W17" s="49">
        <v>14</v>
      </c>
      <c r="X17" s="36">
        <v>61</v>
      </c>
      <c r="Y17" s="39" t="s">
        <v>119</v>
      </c>
      <c r="Z17" s="45">
        <f>VLOOKUP($G$3,Data!$A$5:$EN$87,X17)</f>
        <v>8087</v>
      </c>
      <c r="AA17" s="50">
        <f t="shared" si="0"/>
        <v>8087.0001400000001</v>
      </c>
      <c r="AB17" s="42">
        <f t="shared" si="1"/>
        <v>3</v>
      </c>
      <c r="AC17" s="42" t="str">
        <f t="shared" si="2"/>
        <v>Tram/light rail</v>
      </c>
      <c r="AD17" s="42">
        <f t="shared" si="3"/>
        <v>31</v>
      </c>
      <c r="AE17" s="51">
        <f t="shared" si="4"/>
        <v>2.7513246296805804E-2</v>
      </c>
      <c r="AG17" s="49">
        <v>14</v>
      </c>
      <c r="AH17" s="36">
        <v>78</v>
      </c>
      <c r="AI17" s="39" t="s">
        <v>153</v>
      </c>
      <c r="AJ17" s="54">
        <f>VLOOKUP($G$3,Data!$A$5:$EM$87,AH17)</f>
        <v>4.3627803729768626</v>
      </c>
      <c r="AK17" s="51">
        <f t="shared" si="5"/>
        <v>4.3635603729768624</v>
      </c>
      <c r="AL17" s="42">
        <f t="shared" si="6"/>
        <v>4</v>
      </c>
      <c r="AM17" s="42" t="str">
        <f t="shared" si="7"/>
        <v xml:space="preserve">Port Phillip </v>
      </c>
      <c r="AN17" s="51">
        <f t="shared" si="8"/>
        <v>1.4191626156499921</v>
      </c>
    </row>
    <row r="18" spans="1:82" ht="15" thickBot="1" x14ac:dyDescent="0.4">
      <c r="C18" s="80"/>
      <c r="O18" s="81"/>
      <c r="S18" s="39"/>
      <c r="T18" s="41"/>
      <c r="U18" s="38"/>
      <c r="V18" s="38"/>
      <c r="AG18" s="49">
        <v>15</v>
      </c>
      <c r="AH18" s="36">
        <v>79</v>
      </c>
      <c r="AI18" s="39" t="s">
        <v>154</v>
      </c>
      <c r="AJ18" s="54">
        <f>VLOOKUP($G$3,Data!$A$5:$EM$87,AH18)</f>
        <v>6.7765981477298398E-2</v>
      </c>
      <c r="AK18" s="51">
        <f t="shared" si="5"/>
        <v>6.8555981477298397E-2</v>
      </c>
      <c r="AL18" s="42">
        <f t="shared" si="6"/>
        <v>41</v>
      </c>
      <c r="AM18" s="42" t="str">
        <f t="shared" si="7"/>
        <v xml:space="preserve">Boroondara </v>
      </c>
      <c r="AN18" s="51">
        <f t="shared" si="8"/>
        <v>1.2637903351116175</v>
      </c>
    </row>
    <row r="19" spans="1:82" ht="15" thickTop="1" x14ac:dyDescent="0.35">
      <c r="C19" s="80"/>
      <c r="O19" s="81"/>
      <c r="R19" s="46"/>
      <c r="S19" s="47" t="s">
        <v>115</v>
      </c>
      <c r="T19" s="48"/>
      <c r="U19" s="48"/>
      <c r="X19" s="36" t="s">
        <v>117</v>
      </c>
      <c r="Y19" s="36" t="s">
        <v>118</v>
      </c>
      <c r="AG19" s="49">
        <v>16</v>
      </c>
      <c r="AH19" s="36">
        <v>80</v>
      </c>
      <c r="AI19" s="39" t="s">
        <v>155</v>
      </c>
      <c r="AJ19" s="54">
        <f>VLOOKUP($G$3,Data!$A$5:$EM$87,AH19)</f>
        <v>2.8664246130326771E-2</v>
      </c>
      <c r="AK19" s="51">
        <f t="shared" si="5"/>
        <v>2.946424613032677E-2</v>
      </c>
      <c r="AL19" s="42">
        <f t="shared" si="6"/>
        <v>58</v>
      </c>
      <c r="AM19" s="42" t="str">
        <f t="shared" si="7"/>
        <v xml:space="preserve">Melbourne </v>
      </c>
      <c r="AN19" s="51">
        <f t="shared" si="8"/>
        <v>1.1810672748558859</v>
      </c>
    </row>
    <row r="20" spans="1:82" x14ac:dyDescent="0.35">
      <c r="C20" s="80"/>
      <c r="O20" s="81"/>
      <c r="Q20" s="49">
        <v>1</v>
      </c>
      <c r="R20" s="36">
        <v>14</v>
      </c>
      <c r="S20" s="39" t="s">
        <v>7</v>
      </c>
      <c r="T20" s="45">
        <f>VLOOKUP($G$3,Data!$A$5:$EN$87,R20)</f>
        <v>14947</v>
      </c>
      <c r="U20" s="38">
        <f>T20+0.0001*Q20</f>
        <v>14947.000099999999</v>
      </c>
      <c r="V20" s="50">
        <f>RANK(U20,U$20:U$27)</f>
        <v>5</v>
      </c>
      <c r="W20" s="39" t="str">
        <f>VLOOKUP(MATCH(Q20,V$20:V$27,0),$Q$20:$T$27,3)</f>
        <v>Machinery Operators</v>
      </c>
      <c r="X20" s="45">
        <f>VLOOKUP(MATCH(Q20,V$20:V$27,0),$Q$20:$T$27,4)</f>
        <v>17525</v>
      </c>
      <c r="Y20" s="51">
        <f>X20/SUM(X$20:X$27)*100</f>
        <v>15.851981836930367</v>
      </c>
      <c r="AG20" s="49">
        <v>17</v>
      </c>
      <c r="AH20" s="36">
        <v>81</v>
      </c>
      <c r="AI20" s="39" t="s">
        <v>156</v>
      </c>
      <c r="AJ20" s="54">
        <f>VLOOKUP($G$3,Data!$A$5:$EM$87,AH20)</f>
        <v>4.100601421541826E-2</v>
      </c>
      <c r="AK20" s="51">
        <f t="shared" si="5"/>
        <v>4.1816014215418258E-2</v>
      </c>
      <c r="AL20" s="42">
        <f t="shared" si="6"/>
        <v>52</v>
      </c>
      <c r="AM20" s="42" t="str">
        <f t="shared" si="7"/>
        <v xml:space="preserve">Yarra Ranges </v>
      </c>
      <c r="AN20" s="51">
        <f t="shared" si="8"/>
        <v>1.0980982532267707</v>
      </c>
    </row>
    <row r="21" spans="1:82" x14ac:dyDescent="0.35">
      <c r="C21" s="80"/>
      <c r="G21" s="61"/>
      <c r="H21" s="61"/>
      <c r="I21" s="61"/>
      <c r="J21" s="61"/>
      <c r="O21" s="81"/>
      <c r="Q21" s="49">
        <v>2</v>
      </c>
      <c r="R21" s="36">
        <v>15</v>
      </c>
      <c r="S21" s="39" t="s">
        <v>8</v>
      </c>
      <c r="T21" s="45">
        <f>VLOOKUP($G$3,Data!$A$5:$EN$87,R21)</f>
        <v>17209</v>
      </c>
      <c r="U21" s="38">
        <f t="shared" ref="U21:U27" si="9">T21+0.0001*Q21</f>
        <v>17209.000199999999</v>
      </c>
      <c r="V21" s="50">
        <f t="shared" ref="V21:V27" si="10">RANK(U21,U$20:U$27)</f>
        <v>2</v>
      </c>
      <c r="W21" s="39" t="str">
        <f t="shared" ref="W21:W27" si="11">VLOOKUP(MATCH(Q21,V$20:V$27,0),$Q$20:$T$27,3)</f>
        <v>Professionals</v>
      </c>
      <c r="X21" s="45">
        <f t="shared" ref="X21:X27" si="12">VLOOKUP(MATCH(Q21,V$20:V$27,0),$Q$20:$T$27,4)</f>
        <v>17209</v>
      </c>
      <c r="Y21" s="51">
        <f t="shared" ref="Y21:Y27" si="13">X21/SUM(X$20:X$27)*100</f>
        <v>15.566148669428514</v>
      </c>
      <c r="AG21" s="49">
        <v>18</v>
      </c>
      <c r="AH21" s="36">
        <v>82</v>
      </c>
      <c r="AI21" s="39" t="s">
        <v>157</v>
      </c>
      <c r="AJ21" s="54">
        <f>VLOOKUP($G$3,Data!$A$5:$EM$87,AH21)</f>
        <v>0.33754172649795799</v>
      </c>
      <c r="AK21" s="51">
        <f t="shared" si="5"/>
        <v>0.33836172649795798</v>
      </c>
      <c r="AL21" s="42">
        <f t="shared" si="6"/>
        <v>24</v>
      </c>
      <c r="AM21" s="42" t="str">
        <f t="shared" si="7"/>
        <v xml:space="preserve">Yarra </v>
      </c>
      <c r="AN21" s="51">
        <f t="shared" si="8"/>
        <v>0.92527612528476266</v>
      </c>
    </row>
    <row r="22" spans="1:82" ht="33.4" customHeight="1" x14ac:dyDescent="0.35">
      <c r="C22" s="80"/>
      <c r="G22" s="61"/>
      <c r="H22" s="61"/>
      <c r="I22" s="61"/>
      <c r="J22" s="61"/>
      <c r="O22" s="81"/>
      <c r="Q22" s="49">
        <v>3</v>
      </c>
      <c r="R22" s="36">
        <v>16</v>
      </c>
      <c r="S22" s="39" t="s">
        <v>229</v>
      </c>
      <c r="T22" s="45">
        <f>VLOOKUP($G$3,Data!$A$5:$EN$87,R22)</f>
        <v>16049</v>
      </c>
      <c r="U22" s="38">
        <f t="shared" si="9"/>
        <v>16049.0003</v>
      </c>
      <c r="V22" s="50">
        <f t="shared" si="10"/>
        <v>3</v>
      </c>
      <c r="W22" s="39" t="str">
        <f t="shared" si="11"/>
        <v>Technicians &amp; Trades</v>
      </c>
      <c r="X22" s="45">
        <f t="shared" si="12"/>
        <v>16049</v>
      </c>
      <c r="Y22" s="51">
        <f t="shared" si="13"/>
        <v>14.516887674801454</v>
      </c>
      <c r="AG22" s="49">
        <v>19</v>
      </c>
      <c r="AH22" s="36">
        <v>83</v>
      </c>
      <c r="AI22" s="39" t="s">
        <v>158</v>
      </c>
      <c r="AJ22" s="54">
        <f>VLOOKUP($G$3,Data!$A$5:$EM$87,AH22)</f>
        <v>2.2678308198208413E-2</v>
      </c>
      <c r="AK22" s="51">
        <f t="shared" si="5"/>
        <v>2.3508308198208414E-2</v>
      </c>
      <c r="AL22" s="42">
        <f t="shared" si="6"/>
        <v>60</v>
      </c>
      <c r="AM22" s="42" t="str">
        <f t="shared" si="7"/>
        <v xml:space="preserve">Manningham </v>
      </c>
      <c r="AN22" s="51">
        <f t="shared" si="8"/>
        <v>0.80487342970772047</v>
      </c>
    </row>
    <row r="23" spans="1:82" s="33" customFormat="1" ht="20.5" x14ac:dyDescent="0.45">
      <c r="A23" s="32"/>
      <c r="B23" s="32"/>
      <c r="C23" s="87"/>
      <c r="D23" s="32"/>
      <c r="E23" s="32"/>
      <c r="F23" s="32"/>
      <c r="G23" s="32"/>
      <c r="H23" s="32"/>
      <c r="I23" s="32"/>
      <c r="J23" s="32"/>
      <c r="K23" s="32"/>
      <c r="L23" s="64"/>
      <c r="M23" s="67"/>
      <c r="N23" s="32"/>
      <c r="O23" s="81"/>
      <c r="P23" s="35"/>
      <c r="Q23" s="49">
        <v>4</v>
      </c>
      <c r="R23" s="36">
        <v>17</v>
      </c>
      <c r="S23" s="39" t="s">
        <v>230</v>
      </c>
      <c r="T23" s="45">
        <f>VLOOKUP($G$3,Data!$A$5:$EN$87,R23)</f>
        <v>7597</v>
      </c>
      <c r="U23" s="38">
        <f t="shared" si="9"/>
        <v>7597.0003999999999</v>
      </c>
      <c r="V23" s="50">
        <f t="shared" si="10"/>
        <v>8</v>
      </c>
      <c r="W23" s="39" t="str">
        <f t="shared" si="11"/>
        <v>Clerical and Admin</v>
      </c>
      <c r="X23" s="45">
        <f t="shared" si="12"/>
        <v>15855</v>
      </c>
      <c r="Y23" s="51">
        <f t="shared" si="13"/>
        <v>14.34140781880348</v>
      </c>
      <c r="Z23" s="35"/>
      <c r="AA23" s="35"/>
      <c r="AB23" s="35"/>
      <c r="AC23" s="35"/>
      <c r="AD23" s="35"/>
      <c r="AE23" s="35"/>
      <c r="AF23" s="35"/>
      <c r="AG23" s="49">
        <v>20</v>
      </c>
      <c r="AH23" s="36">
        <v>84</v>
      </c>
      <c r="AI23" s="39" t="s">
        <v>159</v>
      </c>
      <c r="AJ23" s="54">
        <f>VLOOKUP($G$3,Data!$A$5:$EM$87,AH23)</f>
        <v>3.20376732157332</v>
      </c>
      <c r="AK23" s="51">
        <f t="shared" si="5"/>
        <v>3.2046073215733202</v>
      </c>
      <c r="AL23" s="42">
        <f t="shared" si="6"/>
        <v>8</v>
      </c>
      <c r="AM23" s="42" t="str">
        <f t="shared" si="7"/>
        <v xml:space="preserve">Maribyrnong </v>
      </c>
      <c r="AN23" s="51">
        <f t="shared" si="8"/>
        <v>0.4124343051071151</v>
      </c>
      <c r="AO23" s="35"/>
      <c r="AP23" s="35"/>
      <c r="AQ23" s="35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</row>
    <row r="24" spans="1:82" ht="23.5" x14ac:dyDescent="0.35">
      <c r="C24" s="88"/>
      <c r="D24" s="66"/>
      <c r="E24" s="66"/>
      <c r="F24" s="66"/>
      <c r="L24" s="65"/>
      <c r="M24" s="68"/>
      <c r="N24" s="68"/>
      <c r="O24" s="90"/>
      <c r="Q24" s="49">
        <v>5</v>
      </c>
      <c r="R24" s="36">
        <v>18</v>
      </c>
      <c r="S24" s="39" t="s">
        <v>227</v>
      </c>
      <c r="T24" s="45">
        <f>VLOOKUP($G$3,Data!$A$5:$EN$87,R24)</f>
        <v>15855</v>
      </c>
      <c r="U24" s="38">
        <f t="shared" si="9"/>
        <v>15855.0005</v>
      </c>
      <c r="V24" s="50">
        <f t="shared" si="10"/>
        <v>4</v>
      </c>
      <c r="W24" s="39" t="str">
        <f t="shared" si="11"/>
        <v>Managers</v>
      </c>
      <c r="X24" s="45">
        <f t="shared" si="12"/>
        <v>14947</v>
      </c>
      <c r="Y24" s="51">
        <f t="shared" si="13"/>
        <v>13.520089729905749</v>
      </c>
      <c r="AG24" s="49">
        <v>21</v>
      </c>
      <c r="AH24" s="36">
        <v>85</v>
      </c>
      <c r="AI24" s="39" t="s">
        <v>160</v>
      </c>
      <c r="AJ24" s="54">
        <f>VLOOKUP($G$3,Data!$A$5:$EM$87,AH24)</f>
        <v>8.0666845926324282E-2</v>
      </c>
      <c r="AK24" s="51">
        <f t="shared" si="5"/>
        <v>8.1516845926324286E-2</v>
      </c>
      <c r="AL24" s="42">
        <f t="shared" si="6"/>
        <v>39</v>
      </c>
      <c r="AM24" s="42" t="str">
        <f t="shared" si="7"/>
        <v xml:space="preserve">Murrindindi </v>
      </c>
      <c r="AN24" s="51">
        <f t="shared" si="8"/>
        <v>0.35918022395943378</v>
      </c>
    </row>
    <row r="25" spans="1:82" ht="23.5" x14ac:dyDescent="0.35">
      <c r="C25" s="88"/>
      <c r="D25" s="66"/>
      <c r="E25" s="66"/>
      <c r="F25" s="66"/>
      <c r="L25" s="65"/>
      <c r="M25" s="68"/>
      <c r="N25" s="68"/>
      <c r="O25" s="90"/>
      <c r="Q25" s="49">
        <v>6</v>
      </c>
      <c r="R25" s="36">
        <v>19</v>
      </c>
      <c r="S25" s="39" t="s">
        <v>228</v>
      </c>
      <c r="T25" s="45">
        <f>VLOOKUP($G$3,Data!$A$5:$EN$87,R25)</f>
        <v>8420</v>
      </c>
      <c r="U25" s="38">
        <f t="shared" si="9"/>
        <v>8420.0005999999994</v>
      </c>
      <c r="V25" s="50">
        <f t="shared" si="10"/>
        <v>7</v>
      </c>
      <c r="W25" s="39" t="str">
        <f t="shared" si="11"/>
        <v>Labourers</v>
      </c>
      <c r="X25" s="45">
        <f t="shared" si="12"/>
        <v>12952</v>
      </c>
      <c r="Y25" s="51">
        <f t="shared" si="13"/>
        <v>11.715541726215244</v>
      </c>
      <c r="AG25" s="49">
        <v>22</v>
      </c>
      <c r="AH25" s="36">
        <v>86</v>
      </c>
      <c r="AI25" s="39" t="s">
        <v>161</v>
      </c>
      <c r="AJ25" s="54">
        <f>VLOOKUP($G$3,Data!$A$5:$EM$87,AH25)</f>
        <v>3.6257625125554278</v>
      </c>
      <c r="AK25" s="51">
        <f t="shared" si="5"/>
        <v>3.6266225125554277</v>
      </c>
      <c r="AL25" s="42">
        <f t="shared" si="6"/>
        <v>6</v>
      </c>
      <c r="AM25" s="42" t="str">
        <f t="shared" si="7"/>
        <v xml:space="preserve">Banyule </v>
      </c>
      <c r="AN25" s="51">
        <f t="shared" si="8"/>
        <v>0.34944174550413365</v>
      </c>
    </row>
    <row r="26" spans="1:82" x14ac:dyDescent="0.35">
      <c r="C26" s="80"/>
      <c r="D26" s="66"/>
      <c r="E26" s="66"/>
      <c r="F26" s="66"/>
      <c r="M26" s="68"/>
      <c r="N26" s="68"/>
      <c r="O26" s="90"/>
      <c r="Q26" s="49">
        <v>7</v>
      </c>
      <c r="R26" s="36">
        <v>20</v>
      </c>
      <c r="S26" s="39" t="s">
        <v>244</v>
      </c>
      <c r="T26" s="45">
        <f>VLOOKUP($G$3,Data!$A$5:$EN$87,R26)</f>
        <v>17525</v>
      </c>
      <c r="U26" s="38">
        <f t="shared" si="9"/>
        <v>17525.000700000001</v>
      </c>
      <c r="V26" s="50">
        <f t="shared" si="10"/>
        <v>1</v>
      </c>
      <c r="W26" s="39" t="str">
        <f t="shared" si="11"/>
        <v>Sales</v>
      </c>
      <c r="X26" s="45">
        <f t="shared" si="12"/>
        <v>8420</v>
      </c>
      <c r="Y26" s="51">
        <f t="shared" si="13"/>
        <v>7.6161875644481434</v>
      </c>
      <c r="AG26" s="49">
        <v>23</v>
      </c>
      <c r="AH26" s="36">
        <v>87</v>
      </c>
      <c r="AI26" s="39" t="s">
        <v>162</v>
      </c>
      <c r="AJ26" s="54">
        <f>VLOOKUP($G$3,Data!$A$5:$EM$87,AH26)</f>
        <v>3.7355248412401947E-2</v>
      </c>
      <c r="AK26" s="51">
        <f t="shared" si="5"/>
        <v>3.8225248412401949E-2</v>
      </c>
      <c r="AL26" s="42">
        <f t="shared" si="6"/>
        <v>54</v>
      </c>
      <c r="AM26" s="42" t="str">
        <f t="shared" si="7"/>
        <v xml:space="preserve">Hobsons Bay </v>
      </c>
      <c r="AN26" s="51">
        <f t="shared" si="8"/>
        <v>0.34571695110574552</v>
      </c>
    </row>
    <row r="27" spans="1:82" x14ac:dyDescent="0.35">
      <c r="C27" s="80"/>
      <c r="D27" s="66"/>
      <c r="E27" s="66"/>
      <c r="F27" s="66"/>
      <c r="O27" s="81"/>
      <c r="Q27" s="49">
        <v>8</v>
      </c>
      <c r="R27" s="36">
        <v>21</v>
      </c>
      <c r="S27" s="39" t="s">
        <v>14</v>
      </c>
      <c r="T27" s="45">
        <f>VLOOKUP($G$3,Data!$A$5:$EN$87,R27)</f>
        <v>12952</v>
      </c>
      <c r="U27" s="38">
        <f t="shared" si="9"/>
        <v>12952.0008</v>
      </c>
      <c r="V27" s="50">
        <f t="shared" si="10"/>
        <v>6</v>
      </c>
      <c r="W27" s="39" t="str">
        <f t="shared" si="11"/>
        <v>Comm. &amp; Personal Service</v>
      </c>
      <c r="X27" s="45">
        <f t="shared" si="12"/>
        <v>7597</v>
      </c>
      <c r="Y27" s="51">
        <f t="shared" si="13"/>
        <v>6.8717549794670472</v>
      </c>
      <c r="AG27" s="49">
        <v>24</v>
      </c>
      <c r="AH27" s="36">
        <v>88</v>
      </c>
      <c r="AI27" s="39" t="s">
        <v>163</v>
      </c>
      <c r="AJ27" s="54">
        <f>VLOOKUP($G$3,Data!$A$5:$EM$87,AH27)</f>
        <v>0</v>
      </c>
      <c r="AK27" s="51">
        <f t="shared" si="5"/>
        <v>8.8000000000000003E-4</v>
      </c>
      <c r="AL27" s="42">
        <f t="shared" si="6"/>
        <v>76</v>
      </c>
      <c r="AM27" s="42" t="str">
        <f t="shared" si="7"/>
        <v xml:space="preserve">Darebin </v>
      </c>
      <c r="AN27" s="51">
        <f t="shared" si="8"/>
        <v>0.33754172649795799</v>
      </c>
    </row>
    <row r="28" spans="1:82" ht="19" thickBot="1" x14ac:dyDescent="0.5">
      <c r="C28" s="116" t="s">
        <v>245</v>
      </c>
      <c r="D28" s="117"/>
      <c r="E28" s="117"/>
      <c r="F28" s="117"/>
      <c r="G28" s="117"/>
      <c r="H28" s="117"/>
      <c r="I28" s="118" t="s">
        <v>257</v>
      </c>
      <c r="J28" s="118"/>
      <c r="K28" s="118"/>
      <c r="L28" s="118"/>
      <c r="M28" s="118"/>
      <c r="N28" s="118"/>
      <c r="O28" s="119"/>
      <c r="Q28" s="78"/>
      <c r="S28" s="79"/>
      <c r="T28" s="40"/>
      <c r="U28" s="38"/>
      <c r="V28" s="38"/>
      <c r="AG28" s="49">
        <v>25</v>
      </c>
      <c r="AH28" s="36">
        <v>89</v>
      </c>
      <c r="AI28" s="39" t="s">
        <v>252</v>
      </c>
      <c r="AJ28" s="54">
        <f>VLOOKUP($G$3,Data!$A$5:$EM$87,AH28)</f>
        <v>3.0901154930665531E-2</v>
      </c>
      <c r="AK28" s="51">
        <f t="shared" si="5"/>
        <v>3.1791154930665533E-2</v>
      </c>
      <c r="AL28" s="42">
        <f t="shared" si="6"/>
        <v>56</v>
      </c>
      <c r="AM28" s="42" t="str">
        <f t="shared" si="7"/>
        <v xml:space="preserve">Moreland </v>
      </c>
      <c r="AN28" s="51">
        <f t="shared" si="8"/>
        <v>0.28386510730101056</v>
      </c>
    </row>
    <row r="29" spans="1:82" ht="15" thickTop="1" x14ac:dyDescent="0.35">
      <c r="C29" s="80"/>
      <c r="O29" s="81"/>
      <c r="R29" s="46"/>
      <c r="S29" s="47" t="s">
        <v>116</v>
      </c>
      <c r="T29" s="48"/>
      <c r="U29" s="48"/>
      <c r="X29" s="36" t="s">
        <v>117</v>
      </c>
      <c r="Y29" s="36" t="s">
        <v>118</v>
      </c>
      <c r="AG29" s="49">
        <v>26</v>
      </c>
      <c r="AH29" s="36">
        <v>90</v>
      </c>
      <c r="AI29" s="39" t="s">
        <v>253</v>
      </c>
      <c r="AJ29" s="54">
        <f>VLOOKUP($G$3,Data!$A$5:$EM$87,AH29)</f>
        <v>20.101495726495727</v>
      </c>
      <c r="AK29" s="51">
        <f t="shared" si="5"/>
        <v>20.102395726495729</v>
      </c>
      <c r="AL29" s="42">
        <f t="shared" si="6"/>
        <v>1</v>
      </c>
      <c r="AM29" s="42" t="str">
        <f t="shared" si="7"/>
        <v xml:space="preserve">Wyndham </v>
      </c>
      <c r="AN29" s="51">
        <f t="shared" si="8"/>
        <v>0.26182820395039047</v>
      </c>
    </row>
    <row r="30" spans="1:82" x14ac:dyDescent="0.35">
      <c r="C30" s="91"/>
      <c r="D30" s="69"/>
      <c r="E30" s="69"/>
      <c r="F30" s="69"/>
      <c r="G30" s="69"/>
      <c r="H30" s="69"/>
      <c r="O30" s="81"/>
      <c r="Q30" s="49">
        <v>1</v>
      </c>
      <c r="R30" s="36">
        <v>26</v>
      </c>
      <c r="S30" s="39" t="s">
        <v>231</v>
      </c>
      <c r="T30" s="45">
        <f>VLOOKUP($G$3,Data!$A$5:$EN$87,R30)</f>
        <v>535</v>
      </c>
      <c r="U30" s="50">
        <f t="shared" ref="U30:U48" si="14">T30+0.00001*Q30</f>
        <v>535.00000999999997</v>
      </c>
      <c r="V30" s="50">
        <f>RANK(U30,U$30:U$48)</f>
        <v>18</v>
      </c>
      <c r="W30" s="39" t="str">
        <f>VLOOKUP(MATCH(Q30,V$30:V$48,0),$Q$30:$T$48,3)</f>
        <v>Manufacturing</v>
      </c>
      <c r="X30" s="45">
        <f>VLOOKUP(MATCH(Q30,V$30:V$48,0),$Q$30:$T$48,4)</f>
        <v>23486</v>
      </c>
      <c r="Y30" s="51">
        <f>X30/SUM(X$30:X$48)*100</f>
        <v>22.553416238536514</v>
      </c>
      <c r="AG30" s="49">
        <v>27</v>
      </c>
      <c r="AH30" s="36">
        <v>91</v>
      </c>
      <c r="AI30" s="39" t="s">
        <v>254</v>
      </c>
      <c r="AJ30" s="54">
        <f>VLOOKUP($G$3,Data!$A$5:$EM$87,AH30)</f>
        <v>4.7766490101247901E-2</v>
      </c>
      <c r="AK30" s="51">
        <f t="shared" si="5"/>
        <v>4.8676490101247902E-2</v>
      </c>
      <c r="AL30" s="42">
        <f t="shared" si="6"/>
        <v>49</v>
      </c>
      <c r="AM30" s="42" t="str">
        <f t="shared" si="7"/>
        <v xml:space="preserve">Baw Baw </v>
      </c>
      <c r="AN30" s="51">
        <f t="shared" si="8"/>
        <v>0.26155187445510025</v>
      </c>
    </row>
    <row r="31" spans="1:82" ht="14.5" customHeight="1" x14ac:dyDescent="0.35">
      <c r="C31" s="91"/>
      <c r="D31" s="69"/>
      <c r="E31" s="69"/>
      <c r="F31" s="69"/>
      <c r="G31" s="69"/>
      <c r="H31" s="69"/>
      <c r="I31" s="61"/>
      <c r="J31" s="61"/>
      <c r="O31" s="81"/>
      <c r="Q31" s="49">
        <v>2</v>
      </c>
      <c r="R31" s="36">
        <v>27</v>
      </c>
      <c r="S31" s="39" t="s">
        <v>18</v>
      </c>
      <c r="T31" s="45">
        <f>VLOOKUP($G$3,Data!$A$5:$EN$87,R31)</f>
        <v>92</v>
      </c>
      <c r="U31" s="50">
        <f t="shared" si="14"/>
        <v>92.000020000000006</v>
      </c>
      <c r="V31" s="50">
        <f t="shared" ref="V31:V48" si="15">RANK(U31,U$30:U$48)</f>
        <v>19</v>
      </c>
      <c r="W31" s="39" t="str">
        <f t="shared" ref="W31:W48" si="16">VLOOKUP(MATCH(Q31,V$30:V$48,0),$Q$30:$T$48,3)</f>
        <v>Health Care &amp; Social Assist</v>
      </c>
      <c r="X31" s="45">
        <f t="shared" ref="X31:X48" si="17">VLOOKUP(MATCH(Q31,V$30:V$48,0),$Q$30:$T$48,4)</f>
        <v>10979</v>
      </c>
      <c r="Y31" s="51">
        <f t="shared" ref="Y31:Y48" si="18">X31/SUM(X$30:X$48)*100</f>
        <v>10.543045085706055</v>
      </c>
      <c r="AG31" s="49">
        <v>28</v>
      </c>
      <c r="AH31" s="36">
        <v>92</v>
      </c>
      <c r="AI31" s="39" t="s">
        <v>255</v>
      </c>
      <c r="AJ31" s="54">
        <f>VLOOKUP($G$3,Data!$A$5:$EM$87,AH31)</f>
        <v>4.5207956600361664E-2</v>
      </c>
      <c r="AK31" s="51">
        <f t="shared" si="5"/>
        <v>4.6127956600361661E-2</v>
      </c>
      <c r="AL31" s="42">
        <f t="shared" si="6"/>
        <v>50</v>
      </c>
      <c r="AM31" s="42" t="str">
        <f t="shared" si="7"/>
        <v xml:space="preserve">Moonee Valley </v>
      </c>
      <c r="AN31" s="51">
        <f t="shared" si="8"/>
        <v>0.24579174735587664</v>
      </c>
    </row>
    <row r="32" spans="1:82" ht="20" customHeight="1" x14ac:dyDescent="0.35">
      <c r="C32" s="92"/>
      <c r="D32" s="70"/>
      <c r="E32" s="70"/>
      <c r="F32" s="70"/>
      <c r="G32" s="70"/>
      <c r="H32" s="59"/>
      <c r="I32" s="61"/>
      <c r="J32" s="61"/>
      <c r="O32" s="81"/>
      <c r="Q32" s="49">
        <v>3</v>
      </c>
      <c r="R32" s="36">
        <v>28</v>
      </c>
      <c r="S32" s="39" t="s">
        <v>19</v>
      </c>
      <c r="T32" s="45">
        <f>VLOOKUP($G$3,Data!$A$5:$EN$87,R32)</f>
        <v>23486</v>
      </c>
      <c r="U32" s="50">
        <f t="shared" si="14"/>
        <v>23486.000029999999</v>
      </c>
      <c r="V32" s="50">
        <f t="shared" si="15"/>
        <v>1</v>
      </c>
      <c r="W32" s="39" t="str">
        <f t="shared" si="16"/>
        <v>Construction</v>
      </c>
      <c r="X32" s="45">
        <f t="shared" si="17"/>
        <v>10468</v>
      </c>
      <c r="Y32" s="51">
        <f t="shared" si="18"/>
        <v>10.052335910116675</v>
      </c>
      <c r="AG32" s="49">
        <v>29</v>
      </c>
      <c r="AH32" s="36">
        <v>93</v>
      </c>
      <c r="AI32" s="39" t="s">
        <v>168</v>
      </c>
      <c r="AJ32" s="54">
        <f>VLOOKUP($G$3,Data!$A$5:$EM$87,AH32)</f>
        <v>7.5628663263376819E-2</v>
      </c>
      <c r="AK32" s="51">
        <f t="shared" si="5"/>
        <v>7.6558663263376819E-2</v>
      </c>
      <c r="AL32" s="42">
        <f t="shared" si="6"/>
        <v>40</v>
      </c>
      <c r="AM32" s="42" t="str">
        <f t="shared" si="7"/>
        <v xml:space="preserve">Brimbank </v>
      </c>
      <c r="AN32" s="51">
        <f t="shared" si="8"/>
        <v>0.22920422353850117</v>
      </c>
    </row>
    <row r="33" spans="1:82" s="33" customFormat="1" ht="15.5" x14ac:dyDescent="0.35">
      <c r="A33" s="32"/>
      <c r="B33" s="32"/>
      <c r="C33" s="93"/>
      <c r="D33" s="32"/>
      <c r="E33" s="32"/>
      <c r="F33" s="32"/>
      <c r="G33" s="32"/>
      <c r="H33" s="32"/>
      <c r="I33" s="32"/>
      <c r="J33" s="71"/>
      <c r="K33" s="71"/>
      <c r="L33" s="71"/>
      <c r="M33" s="71"/>
      <c r="N33" s="71"/>
      <c r="O33" s="81"/>
      <c r="P33" s="35"/>
      <c r="Q33" s="49">
        <v>4</v>
      </c>
      <c r="R33" s="36">
        <v>29</v>
      </c>
      <c r="S33" s="39" t="s">
        <v>248</v>
      </c>
      <c r="T33" s="45">
        <f>VLOOKUP($G$3,Data!$A$5:$EN$87,R33)</f>
        <v>2046</v>
      </c>
      <c r="U33" s="50">
        <f t="shared" si="14"/>
        <v>2046.0000399999999</v>
      </c>
      <c r="V33" s="50">
        <f t="shared" si="15"/>
        <v>13</v>
      </c>
      <c r="W33" s="39" t="str">
        <f t="shared" si="16"/>
        <v>Retail Trade</v>
      </c>
      <c r="X33" s="45">
        <f t="shared" si="17"/>
        <v>10033</v>
      </c>
      <c r="Y33" s="51">
        <f t="shared" si="18"/>
        <v>9.6346089211120187</v>
      </c>
      <c r="Z33" s="35"/>
      <c r="AA33" s="35"/>
      <c r="AB33" s="35"/>
      <c r="AC33" s="35"/>
      <c r="AD33" s="35"/>
      <c r="AE33" s="35"/>
      <c r="AF33" s="35"/>
      <c r="AG33" s="49">
        <v>30</v>
      </c>
      <c r="AH33" s="36">
        <v>94</v>
      </c>
      <c r="AI33" s="39" t="s">
        <v>169</v>
      </c>
      <c r="AJ33" s="54">
        <f>VLOOKUP($G$3,Data!$A$5:$EM$87,AH33)</f>
        <v>0</v>
      </c>
      <c r="AK33" s="51">
        <f t="shared" si="5"/>
        <v>9.4000000000000008E-4</v>
      </c>
      <c r="AL33" s="42">
        <f t="shared" si="6"/>
        <v>75</v>
      </c>
      <c r="AM33" s="42" t="str">
        <f t="shared" si="7"/>
        <v xml:space="preserve">Hume </v>
      </c>
      <c r="AN33" s="51">
        <f t="shared" si="8"/>
        <v>0.21068815306209604</v>
      </c>
      <c r="AO33" s="35"/>
      <c r="AP33" s="35"/>
      <c r="AQ33" s="35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</row>
    <row r="34" spans="1:82" ht="23.5" x14ac:dyDescent="0.35">
      <c r="C34" s="94"/>
      <c r="D34" s="69"/>
      <c r="E34" s="69"/>
      <c r="F34" s="69"/>
      <c r="G34" s="72"/>
      <c r="H34" s="66"/>
      <c r="I34" s="66"/>
      <c r="J34" s="66"/>
      <c r="L34" s="72"/>
      <c r="M34" s="73"/>
      <c r="N34" s="73"/>
      <c r="O34" s="95"/>
      <c r="Q34" s="49">
        <v>5</v>
      </c>
      <c r="R34" s="36">
        <v>30</v>
      </c>
      <c r="S34" s="39" t="s">
        <v>21</v>
      </c>
      <c r="T34" s="45">
        <f>VLOOKUP($G$3,Data!$A$5:$EN$87,R34)</f>
        <v>10468</v>
      </c>
      <c r="U34" s="50">
        <f t="shared" si="14"/>
        <v>10468.000050000001</v>
      </c>
      <c r="V34" s="50">
        <f t="shared" si="15"/>
        <v>3</v>
      </c>
      <c r="W34" s="39" t="str">
        <f t="shared" si="16"/>
        <v>Transport, Post, Warehouse</v>
      </c>
      <c r="X34" s="45">
        <f t="shared" si="17"/>
        <v>8997</v>
      </c>
      <c r="Y34" s="51">
        <f t="shared" si="18"/>
        <v>8.6397464829308124</v>
      </c>
      <c r="AG34" s="49">
        <v>31</v>
      </c>
      <c r="AH34" s="36">
        <v>95</v>
      </c>
      <c r="AI34" s="39" t="s">
        <v>170</v>
      </c>
      <c r="AJ34" s="54">
        <f>VLOOKUP($G$3,Data!$A$5:$EM$87,AH34)</f>
        <v>0.34571695110574552</v>
      </c>
      <c r="AK34" s="51">
        <f t="shared" si="5"/>
        <v>0.34666695110574552</v>
      </c>
      <c r="AL34" s="42">
        <f t="shared" si="6"/>
        <v>23</v>
      </c>
      <c r="AM34" s="42" t="str">
        <f t="shared" si="7"/>
        <v xml:space="preserve">Whittlesea </v>
      </c>
      <c r="AN34" s="51">
        <f t="shared" si="8"/>
        <v>0.20967973574608645</v>
      </c>
    </row>
    <row r="35" spans="1:82" ht="23.5" x14ac:dyDescent="0.35">
      <c r="C35" s="96"/>
      <c r="D35" s="69"/>
      <c r="E35" s="69"/>
      <c r="F35" s="69"/>
      <c r="G35" s="72"/>
      <c r="H35" s="66"/>
      <c r="I35" s="66"/>
      <c r="J35" s="66"/>
      <c r="L35" s="72"/>
      <c r="M35" s="73"/>
      <c r="N35" s="73"/>
      <c r="O35" s="95"/>
      <c r="Q35" s="49">
        <v>6</v>
      </c>
      <c r="R35" s="36">
        <v>31</v>
      </c>
      <c r="S35" s="39" t="s">
        <v>22</v>
      </c>
      <c r="T35" s="45">
        <f>VLOOKUP($G$3,Data!$A$5:$EN$87,R35)</f>
        <v>8530</v>
      </c>
      <c r="U35" s="50">
        <f t="shared" si="14"/>
        <v>8530.0000600000003</v>
      </c>
      <c r="V35" s="50">
        <f t="shared" si="15"/>
        <v>6</v>
      </c>
      <c r="W35" s="39" t="str">
        <f t="shared" si="16"/>
        <v>Wholesale Trade</v>
      </c>
      <c r="X35" s="45">
        <f t="shared" si="17"/>
        <v>8530</v>
      </c>
      <c r="Y35" s="51">
        <f t="shared" si="18"/>
        <v>8.1912901522062711</v>
      </c>
      <c r="AG35" s="49">
        <v>32</v>
      </c>
      <c r="AH35" s="36">
        <v>96</v>
      </c>
      <c r="AI35" s="39" t="s">
        <v>171</v>
      </c>
      <c r="AJ35" s="54">
        <f>VLOOKUP($G$3,Data!$A$5:$EM$87,AH35)</f>
        <v>5.1525144270403951E-2</v>
      </c>
      <c r="AK35" s="51">
        <f t="shared" si="5"/>
        <v>5.2485144270403954E-2</v>
      </c>
      <c r="AL35" s="42">
        <f t="shared" si="6"/>
        <v>48</v>
      </c>
      <c r="AM35" s="42" t="str">
        <f t="shared" si="7"/>
        <v xml:space="preserve">Latrobe </v>
      </c>
      <c r="AN35" s="51">
        <f t="shared" si="8"/>
        <v>0.16434099261959542</v>
      </c>
    </row>
    <row r="36" spans="1:82" ht="27.4" customHeight="1" x14ac:dyDescent="0.35">
      <c r="C36" s="80"/>
      <c r="D36" s="69"/>
      <c r="E36" s="69"/>
      <c r="F36" s="69"/>
      <c r="O36" s="81"/>
      <c r="Q36" s="49">
        <v>7</v>
      </c>
      <c r="R36" s="36">
        <v>32</v>
      </c>
      <c r="S36" s="39" t="s">
        <v>23</v>
      </c>
      <c r="T36" s="45">
        <f>VLOOKUP($G$3,Data!$A$5:$EN$87,R36)</f>
        <v>10033</v>
      </c>
      <c r="U36" s="50">
        <f t="shared" si="14"/>
        <v>10033.00007</v>
      </c>
      <c r="V36" s="50">
        <f t="shared" si="15"/>
        <v>4</v>
      </c>
      <c r="W36" s="39" t="str">
        <f t="shared" si="16"/>
        <v>Education &amp; Training</v>
      </c>
      <c r="X36" s="45">
        <f t="shared" si="17"/>
        <v>5910</v>
      </c>
      <c r="Y36" s="51">
        <f t="shared" si="18"/>
        <v>5.6753252988908622</v>
      </c>
      <c r="AG36" s="49">
        <v>33</v>
      </c>
      <c r="AH36" s="36">
        <v>97</v>
      </c>
      <c r="AI36" s="39" t="s">
        <v>172</v>
      </c>
      <c r="AJ36" s="54">
        <f>VLOOKUP($G$3,Data!$A$5:$EM$87,AH36)</f>
        <v>0.21068815306209604</v>
      </c>
      <c r="AK36" s="51">
        <f t="shared" si="5"/>
        <v>0.21165815306209604</v>
      </c>
      <c r="AL36" s="42">
        <f t="shared" si="6"/>
        <v>30</v>
      </c>
      <c r="AM36" s="42" t="str">
        <f t="shared" si="7"/>
        <v xml:space="preserve">Melton </v>
      </c>
      <c r="AN36" s="51">
        <f t="shared" si="8"/>
        <v>0.15699004842743866</v>
      </c>
    </row>
    <row r="37" spans="1:82" ht="27.4" customHeight="1" x14ac:dyDescent="0.35">
      <c r="C37" s="80"/>
      <c r="O37" s="81"/>
      <c r="Q37" s="49">
        <v>8</v>
      </c>
      <c r="R37" s="36">
        <v>33</v>
      </c>
      <c r="S37" s="39" t="s">
        <v>232</v>
      </c>
      <c r="T37" s="45">
        <f>VLOOKUP($G$3,Data!$A$5:$EN$87,R37)</f>
        <v>3502</v>
      </c>
      <c r="U37" s="50">
        <f t="shared" si="14"/>
        <v>3502.0000799999998</v>
      </c>
      <c r="V37" s="50">
        <f t="shared" si="15"/>
        <v>11</v>
      </c>
      <c r="W37" s="39" t="str">
        <f t="shared" si="16"/>
        <v>Public Admin &amp; Safety</v>
      </c>
      <c r="X37" s="45">
        <f t="shared" si="17"/>
        <v>4643</v>
      </c>
      <c r="Y37" s="51">
        <f t="shared" si="18"/>
        <v>4.4586354251692519</v>
      </c>
      <c r="AG37" s="49">
        <v>34</v>
      </c>
      <c r="AH37" s="36">
        <v>98</v>
      </c>
      <c r="AI37" s="39" t="s">
        <v>173</v>
      </c>
      <c r="AJ37" s="54">
        <f>VLOOKUP($G$3,Data!$A$5:$EM$87,AH37)</f>
        <v>0</v>
      </c>
      <c r="AK37" s="51">
        <f t="shared" si="5"/>
        <v>9.8000000000000019E-4</v>
      </c>
      <c r="AL37" s="42">
        <f t="shared" si="6"/>
        <v>74</v>
      </c>
      <c r="AM37" s="42" t="str">
        <f t="shared" si="7"/>
        <v xml:space="preserve">Bass Coast </v>
      </c>
      <c r="AN37" s="51">
        <f t="shared" si="8"/>
        <v>0.15105740181268881</v>
      </c>
    </row>
    <row r="38" spans="1:82" x14ac:dyDescent="0.35">
      <c r="C38" s="80"/>
      <c r="L38" s="66"/>
      <c r="M38" s="66"/>
      <c r="N38" s="66"/>
      <c r="O38" s="89"/>
      <c r="Q38" s="49">
        <v>9</v>
      </c>
      <c r="R38" s="36">
        <v>34</v>
      </c>
      <c r="S38" s="39" t="s">
        <v>249</v>
      </c>
      <c r="T38" s="45">
        <f>VLOOKUP($G$3,Data!$A$5:$EN$87,R38)</f>
        <v>8997</v>
      </c>
      <c r="U38" s="50">
        <f t="shared" si="14"/>
        <v>8997.0000899999995</v>
      </c>
      <c r="V38" s="50">
        <f t="shared" si="15"/>
        <v>5</v>
      </c>
      <c r="W38" s="39" t="str">
        <f t="shared" si="16"/>
        <v>Other Services</v>
      </c>
      <c r="X38" s="45">
        <f t="shared" si="17"/>
        <v>4399</v>
      </c>
      <c r="Y38" s="51">
        <f t="shared" si="18"/>
        <v>4.2243241945551446</v>
      </c>
      <c r="AG38" s="49">
        <v>35</v>
      </c>
      <c r="AH38" s="36">
        <v>99</v>
      </c>
      <c r="AI38" s="39" t="s">
        <v>174</v>
      </c>
      <c r="AJ38" s="54">
        <f>VLOOKUP($G$3,Data!$A$5:$EM$87,AH38)</f>
        <v>9.1786625583746577</v>
      </c>
      <c r="AK38" s="51">
        <f t="shared" si="5"/>
        <v>9.1796525583746575</v>
      </c>
      <c r="AL38" s="42">
        <f t="shared" si="6"/>
        <v>2</v>
      </c>
      <c r="AM38" s="42" t="str">
        <f t="shared" si="7"/>
        <v xml:space="preserve">South Gippsland </v>
      </c>
      <c r="AN38" s="51">
        <f t="shared" si="8"/>
        <v>0.12053379250968575</v>
      </c>
    </row>
    <row r="39" spans="1:82" x14ac:dyDescent="0.35">
      <c r="C39" s="80"/>
      <c r="L39" s="66"/>
      <c r="M39" s="66"/>
      <c r="N39" s="66"/>
      <c r="O39" s="89"/>
      <c r="Q39" s="49">
        <v>10</v>
      </c>
      <c r="R39" s="36">
        <v>35</v>
      </c>
      <c r="S39" s="39" t="s">
        <v>240</v>
      </c>
      <c r="T39" s="45">
        <f>VLOOKUP($G$3,Data!$A$5:$EN$87,R39)</f>
        <v>673</v>
      </c>
      <c r="U39" s="50">
        <f t="shared" si="14"/>
        <v>673.00009999999997</v>
      </c>
      <c r="V39" s="50">
        <f t="shared" si="15"/>
        <v>16</v>
      </c>
      <c r="W39" s="39" t="str">
        <f t="shared" si="16"/>
        <v>Professional &amp; Tech</v>
      </c>
      <c r="X39" s="45">
        <f t="shared" si="17"/>
        <v>3840</v>
      </c>
      <c r="Y39" s="51">
        <f t="shared" si="18"/>
        <v>3.6875210063859418</v>
      </c>
      <c r="AG39" s="49">
        <v>36</v>
      </c>
      <c r="AH39" s="36">
        <v>100</v>
      </c>
      <c r="AI39" s="39" t="s">
        <v>175</v>
      </c>
      <c r="AJ39" s="54">
        <f>VLOOKUP($G$3,Data!$A$5:$EM$87,AH39)</f>
        <v>3.8364497771298813</v>
      </c>
      <c r="AK39" s="51">
        <f t="shared" si="5"/>
        <v>3.8374497771298812</v>
      </c>
      <c r="AL39" s="42">
        <f t="shared" si="6"/>
        <v>5</v>
      </c>
      <c r="AM39" s="42" t="str">
        <f t="shared" si="7"/>
        <v xml:space="preserve">Moorabool </v>
      </c>
      <c r="AN39" s="51">
        <f t="shared" si="8"/>
        <v>0.10298661174047373</v>
      </c>
    </row>
    <row r="40" spans="1:82" ht="18.75" customHeight="1" x14ac:dyDescent="0.35">
      <c r="C40" s="80"/>
      <c r="L40" s="74"/>
      <c r="M40" s="75"/>
      <c r="N40" s="76"/>
      <c r="O40" s="81"/>
      <c r="Q40" s="49">
        <v>11</v>
      </c>
      <c r="R40" s="36">
        <v>36</v>
      </c>
      <c r="S40" s="39" t="s">
        <v>233</v>
      </c>
      <c r="T40" s="45">
        <f>VLOOKUP($G$3,Data!$A$5:$EN$87,R40)</f>
        <v>1324</v>
      </c>
      <c r="U40" s="50">
        <f t="shared" si="14"/>
        <v>1324.0001099999999</v>
      </c>
      <c r="V40" s="50">
        <f t="shared" si="15"/>
        <v>15</v>
      </c>
      <c r="W40" s="39" t="str">
        <f t="shared" si="16"/>
        <v>Accommodation &amp; Food</v>
      </c>
      <c r="X40" s="45">
        <f t="shared" si="17"/>
        <v>3502</v>
      </c>
      <c r="Y40" s="51">
        <f t="shared" si="18"/>
        <v>3.3629423344696789</v>
      </c>
      <c r="AG40" s="49">
        <v>37</v>
      </c>
      <c r="AH40" s="36">
        <v>101</v>
      </c>
      <c r="AI40" s="39" t="s">
        <v>176</v>
      </c>
      <c r="AJ40" s="54">
        <f>VLOOKUP($G$3,Data!$A$5:$EM$87,AH40)</f>
        <v>0.16434099261959542</v>
      </c>
      <c r="AK40" s="51">
        <f t="shared" si="5"/>
        <v>0.16535099261959543</v>
      </c>
      <c r="AL40" s="42">
        <f t="shared" si="6"/>
        <v>32</v>
      </c>
      <c r="AM40" s="42" t="str">
        <f t="shared" si="7"/>
        <v xml:space="preserve">Nillumbik </v>
      </c>
      <c r="AN40" s="51">
        <f t="shared" si="8"/>
        <v>0.1004016064257028</v>
      </c>
    </row>
    <row r="41" spans="1:82" ht="17.649999999999999" customHeight="1" x14ac:dyDescent="0.35">
      <c r="B41" s="34"/>
      <c r="C41" s="97"/>
      <c r="D41" s="66"/>
      <c r="E41" s="66"/>
      <c r="F41" s="66"/>
      <c r="G41" s="66"/>
      <c r="H41" s="34"/>
      <c r="L41" s="77"/>
      <c r="M41" s="77"/>
      <c r="N41" s="77"/>
      <c r="O41" s="98"/>
      <c r="Q41" s="49">
        <v>12</v>
      </c>
      <c r="R41" s="36">
        <v>37</v>
      </c>
      <c r="S41" s="39" t="s">
        <v>234</v>
      </c>
      <c r="T41" s="45">
        <f>VLOOKUP($G$3,Data!$A$5:$EN$87,R41)</f>
        <v>1417</v>
      </c>
      <c r="U41" s="50">
        <f t="shared" si="14"/>
        <v>1417.0001199999999</v>
      </c>
      <c r="V41" s="50">
        <f t="shared" si="15"/>
        <v>14</v>
      </c>
      <c r="W41" s="39" t="str">
        <f t="shared" si="16"/>
        <v>Admin &amp; Support</v>
      </c>
      <c r="X41" s="45">
        <f t="shared" si="17"/>
        <v>2626</v>
      </c>
      <c r="Y41" s="51">
        <f t="shared" si="18"/>
        <v>2.5217266048878857</v>
      </c>
      <c r="AG41" s="49">
        <v>38</v>
      </c>
      <c r="AH41" s="36">
        <v>102</v>
      </c>
      <c r="AI41" s="39" t="s">
        <v>177</v>
      </c>
      <c r="AJ41" s="54">
        <f>VLOOKUP($G$3,Data!$A$5:$EM$87,AH41)</f>
        <v>0</v>
      </c>
      <c r="AK41" s="51">
        <f t="shared" si="5"/>
        <v>1.0200000000000001E-3</v>
      </c>
      <c r="AL41" s="42">
        <f t="shared" si="6"/>
        <v>73</v>
      </c>
      <c r="AM41" s="42" t="str">
        <f t="shared" si="7"/>
        <v xml:space="preserve">Mitchell </v>
      </c>
      <c r="AN41" s="51">
        <f t="shared" si="8"/>
        <v>8.1061164333087687E-2</v>
      </c>
    </row>
    <row r="42" spans="1:82" ht="16.5" customHeight="1" x14ac:dyDescent="0.35">
      <c r="B42" s="34"/>
      <c r="C42" s="99"/>
      <c r="D42" s="100"/>
      <c r="E42" s="100"/>
      <c r="F42" s="100"/>
      <c r="G42" s="100"/>
      <c r="H42" s="101"/>
      <c r="I42" s="102"/>
      <c r="J42" s="102"/>
      <c r="K42" s="102"/>
      <c r="L42" s="103"/>
      <c r="M42" s="103"/>
      <c r="N42" s="103"/>
      <c r="O42" s="104"/>
      <c r="Q42" s="49">
        <v>13</v>
      </c>
      <c r="R42" s="36">
        <v>38</v>
      </c>
      <c r="S42" s="39" t="s">
        <v>241</v>
      </c>
      <c r="T42" s="45">
        <f>VLOOKUP($G$3,Data!$A$5:$EN$87,R42)</f>
        <v>3840</v>
      </c>
      <c r="U42" s="50">
        <f t="shared" si="14"/>
        <v>3840.0001299999999</v>
      </c>
      <c r="V42" s="50">
        <f t="shared" si="15"/>
        <v>10</v>
      </c>
      <c r="W42" s="39" t="str">
        <f t="shared" si="16"/>
        <v>Electricity, Gas, Water, Waste</v>
      </c>
      <c r="X42" s="45">
        <f t="shared" si="17"/>
        <v>2046</v>
      </c>
      <c r="Y42" s="51">
        <f t="shared" si="18"/>
        <v>1.9647572862150093</v>
      </c>
      <c r="AG42" s="49">
        <v>39</v>
      </c>
      <c r="AH42" s="36">
        <v>103</v>
      </c>
      <c r="AI42" s="39" t="s">
        <v>178</v>
      </c>
      <c r="AJ42" s="54">
        <f>VLOOKUP($G$3,Data!$A$5:$EM$87,AH42)</f>
        <v>5.7530043467143951E-2</v>
      </c>
      <c r="AK42" s="51">
        <f t="shared" si="5"/>
        <v>5.8560043467143955E-2</v>
      </c>
      <c r="AL42" s="42">
        <f t="shared" si="6"/>
        <v>44</v>
      </c>
      <c r="AM42" s="42" t="str">
        <f t="shared" si="7"/>
        <v xml:space="preserve">Gannawarra </v>
      </c>
      <c r="AN42" s="51">
        <f t="shared" si="8"/>
        <v>8.0666845926324282E-2</v>
      </c>
    </row>
    <row r="43" spans="1:82" ht="14.25" customHeight="1" x14ac:dyDescent="0.35">
      <c r="Q43" s="49">
        <v>14</v>
      </c>
      <c r="R43" s="36">
        <v>39</v>
      </c>
      <c r="S43" s="39" t="s">
        <v>235</v>
      </c>
      <c r="T43" s="45">
        <f>VLOOKUP($G$3,Data!$A$5:$EN$87,R43)</f>
        <v>2626</v>
      </c>
      <c r="U43" s="50">
        <f t="shared" si="14"/>
        <v>2626.0001400000001</v>
      </c>
      <c r="V43" s="50">
        <f t="shared" si="15"/>
        <v>12</v>
      </c>
      <c r="W43" s="39" t="str">
        <f t="shared" si="16"/>
        <v>Rental, Hiring &amp; Real Estate</v>
      </c>
      <c r="X43" s="45">
        <f t="shared" si="17"/>
        <v>1417</v>
      </c>
      <c r="Y43" s="51">
        <f t="shared" si="18"/>
        <v>1.3607336630335622</v>
      </c>
      <c r="AG43" s="49">
        <v>40</v>
      </c>
      <c r="AH43" s="36">
        <v>104</v>
      </c>
      <c r="AI43" s="39" t="s">
        <v>179</v>
      </c>
      <c r="AJ43" s="54">
        <f>VLOOKUP($G$3,Data!$A$5:$EM$87,AH43)</f>
        <v>0.80487342970772047</v>
      </c>
      <c r="AK43" s="51">
        <f t="shared" si="5"/>
        <v>0.80591342970772051</v>
      </c>
      <c r="AL43" s="42">
        <f t="shared" si="6"/>
        <v>19</v>
      </c>
      <c r="AM43" s="42" t="str">
        <f t="shared" si="7"/>
        <v xml:space="preserve">Hepburn </v>
      </c>
      <c r="AN43" s="51">
        <f t="shared" si="8"/>
        <v>7.5628663263376819E-2</v>
      </c>
    </row>
    <row r="44" spans="1:82" x14ac:dyDescent="0.35">
      <c r="Q44" s="49">
        <v>15</v>
      </c>
      <c r="R44" s="36">
        <v>40</v>
      </c>
      <c r="S44" s="39" t="s">
        <v>236</v>
      </c>
      <c r="T44" s="45">
        <f>VLOOKUP($G$3,Data!$A$5:$EN$87,R44)</f>
        <v>4643</v>
      </c>
      <c r="U44" s="50">
        <f t="shared" si="14"/>
        <v>4643.0001499999998</v>
      </c>
      <c r="V44" s="50">
        <f t="shared" si="15"/>
        <v>8</v>
      </c>
      <c r="W44" s="39" t="str">
        <f t="shared" si="16"/>
        <v>Financial &amp; Insurance</v>
      </c>
      <c r="X44" s="45">
        <f t="shared" si="17"/>
        <v>1324</v>
      </c>
      <c r="Y44" s="51">
        <f t="shared" si="18"/>
        <v>1.2714265136601528</v>
      </c>
      <c r="AG44" s="49">
        <v>41</v>
      </c>
      <c r="AH44" s="36">
        <v>105</v>
      </c>
      <c r="AI44" s="39" t="s">
        <v>180</v>
      </c>
      <c r="AJ44" s="54">
        <f>VLOOKUP($G$3,Data!$A$5:$EM$87,AH44)</f>
        <v>0</v>
      </c>
      <c r="AK44" s="51">
        <f t="shared" si="5"/>
        <v>1.0500000000000002E-3</v>
      </c>
      <c r="AL44" s="42">
        <f t="shared" si="6"/>
        <v>72</v>
      </c>
      <c r="AM44" s="42" t="str">
        <f t="shared" si="7"/>
        <v xml:space="preserve">Central Goldfields </v>
      </c>
      <c r="AN44" s="51">
        <f t="shared" si="8"/>
        <v>6.7765981477298398E-2</v>
      </c>
    </row>
    <row r="45" spans="1:82" x14ac:dyDescent="0.35">
      <c r="Q45" s="49">
        <v>16</v>
      </c>
      <c r="R45" s="36">
        <v>41</v>
      </c>
      <c r="S45" s="39" t="s">
        <v>237</v>
      </c>
      <c r="T45" s="45">
        <f>VLOOKUP($G$3,Data!$A$5:$EN$87,R45)</f>
        <v>5910</v>
      </c>
      <c r="U45" s="50">
        <f t="shared" si="14"/>
        <v>5910.0001599999996</v>
      </c>
      <c r="V45" s="50">
        <f t="shared" si="15"/>
        <v>7</v>
      </c>
      <c r="W45" s="39" t="str">
        <f t="shared" si="16"/>
        <v>Info. Media &amp; Telecom.</v>
      </c>
      <c r="X45" s="45">
        <f t="shared" si="17"/>
        <v>673</v>
      </c>
      <c r="Y45" s="51">
        <f t="shared" si="18"/>
        <v>0.64627646804628602</v>
      </c>
      <c r="AG45" s="49">
        <v>42</v>
      </c>
      <c r="AH45" s="36">
        <v>106</v>
      </c>
      <c r="AI45" s="39" t="s">
        <v>181</v>
      </c>
      <c r="AJ45" s="54">
        <f>VLOOKUP($G$3,Data!$A$5:$EM$87,AH45)</f>
        <v>0.4124343051071151</v>
      </c>
      <c r="AK45" s="51">
        <f t="shared" si="5"/>
        <v>0.4134943051071151</v>
      </c>
      <c r="AL45" s="42">
        <f t="shared" si="6"/>
        <v>20</v>
      </c>
      <c r="AM45" s="42" t="str">
        <f t="shared" si="7"/>
        <v xml:space="preserve">Benalla </v>
      </c>
      <c r="AN45" s="51">
        <f t="shared" si="8"/>
        <v>6.7544748395812232E-2</v>
      </c>
    </row>
    <row r="46" spans="1:82" x14ac:dyDescent="0.35">
      <c r="Q46" s="49">
        <v>17</v>
      </c>
      <c r="R46" s="36">
        <v>42</v>
      </c>
      <c r="S46" s="39" t="s">
        <v>238</v>
      </c>
      <c r="T46" s="45">
        <f>VLOOKUP($G$3,Data!$A$5:$EN$87,R46)</f>
        <v>10979</v>
      </c>
      <c r="U46" s="50">
        <f t="shared" si="14"/>
        <v>10979.000169999999</v>
      </c>
      <c r="V46" s="50">
        <f t="shared" si="15"/>
        <v>2</v>
      </c>
      <c r="W46" s="39" t="str">
        <f t="shared" si="16"/>
        <v>Arts &amp; Recreation</v>
      </c>
      <c r="X46" s="45">
        <f t="shared" si="17"/>
        <v>635</v>
      </c>
      <c r="Y46" s="51">
        <f t="shared" si="18"/>
        <v>0.60978537475392525</v>
      </c>
      <c r="AG46" s="49">
        <v>43</v>
      </c>
      <c r="AH46" s="36">
        <v>107</v>
      </c>
      <c r="AI46" s="39" t="s">
        <v>182</v>
      </c>
      <c r="AJ46" s="54">
        <f>VLOOKUP($G$3,Data!$A$5:$EM$87,AH46)</f>
        <v>1.5574442383191682</v>
      </c>
      <c r="AK46" s="51">
        <f t="shared" si="5"/>
        <v>1.5585142383191681</v>
      </c>
      <c r="AL46" s="42">
        <f t="shared" si="6"/>
        <v>12</v>
      </c>
      <c r="AM46" s="42" t="str">
        <f t="shared" si="7"/>
        <v xml:space="preserve">Moira </v>
      </c>
      <c r="AN46" s="51">
        <f t="shared" si="8"/>
        <v>5.9922101268351138E-2</v>
      </c>
    </row>
    <row r="47" spans="1:82" x14ac:dyDescent="0.35">
      <c r="Q47" s="49">
        <v>18</v>
      </c>
      <c r="R47" s="36">
        <v>43</v>
      </c>
      <c r="S47" s="39" t="s">
        <v>239</v>
      </c>
      <c r="T47" s="45">
        <f>VLOOKUP($G$3,Data!$A$5:$EN$87,R47)</f>
        <v>635</v>
      </c>
      <c r="U47" s="50">
        <f t="shared" si="14"/>
        <v>635.00018</v>
      </c>
      <c r="V47" s="50">
        <f t="shared" si="15"/>
        <v>17</v>
      </c>
      <c r="W47" s="39" t="str">
        <f t="shared" si="16"/>
        <v>Agriculture</v>
      </c>
      <c r="X47" s="45">
        <f t="shared" si="17"/>
        <v>535</v>
      </c>
      <c r="Y47" s="51">
        <f t="shared" si="18"/>
        <v>0.51375618187929128</v>
      </c>
      <c r="AG47" s="49">
        <v>44</v>
      </c>
      <c r="AH47" s="36">
        <v>108</v>
      </c>
      <c r="AI47" s="39" t="s">
        <v>183</v>
      </c>
      <c r="AJ47" s="54">
        <f>VLOOKUP($G$3,Data!$A$5:$EM$87,AH47)</f>
        <v>1.1810672748558859</v>
      </c>
      <c r="AK47" s="51">
        <f t="shared" si="5"/>
        <v>1.1821472748558859</v>
      </c>
      <c r="AL47" s="42">
        <f t="shared" si="6"/>
        <v>16</v>
      </c>
      <c r="AM47" s="42" t="str">
        <f t="shared" si="7"/>
        <v xml:space="preserve">Macedon Ranges </v>
      </c>
      <c r="AN47" s="51">
        <f t="shared" si="8"/>
        <v>5.7530043467143951E-2</v>
      </c>
    </row>
    <row r="48" spans="1:82" x14ac:dyDescent="0.35">
      <c r="Q48" s="49">
        <v>19</v>
      </c>
      <c r="R48" s="36">
        <v>44</v>
      </c>
      <c r="S48" s="39" t="s">
        <v>35</v>
      </c>
      <c r="T48" s="45">
        <f>VLOOKUP($G$3,Data!$A$5:$EN$87,R48)</f>
        <v>4399</v>
      </c>
      <c r="U48" s="50">
        <f t="shared" si="14"/>
        <v>4399.0001899999997</v>
      </c>
      <c r="V48" s="50">
        <f t="shared" si="15"/>
        <v>9</v>
      </c>
      <c r="W48" s="39" t="str">
        <f t="shared" si="16"/>
        <v>Mining</v>
      </c>
      <c r="X48" s="45">
        <f t="shared" si="17"/>
        <v>92</v>
      </c>
      <c r="Y48" s="51">
        <f t="shared" si="18"/>
        <v>8.8346857444663168E-2</v>
      </c>
      <c r="AG48" s="49">
        <v>45</v>
      </c>
      <c r="AH48" s="36">
        <v>109</v>
      </c>
      <c r="AI48" s="39" t="s">
        <v>184</v>
      </c>
      <c r="AJ48" s="54">
        <f>VLOOKUP($G$3,Data!$A$5:$EM$87,AH48)</f>
        <v>0.15699004842743866</v>
      </c>
      <c r="AK48" s="51">
        <f t="shared" si="5"/>
        <v>0.15808004842743867</v>
      </c>
      <c r="AL48" s="42">
        <f t="shared" si="6"/>
        <v>33</v>
      </c>
      <c r="AM48" s="42" t="str">
        <f t="shared" si="7"/>
        <v xml:space="preserve">Campaspe </v>
      </c>
      <c r="AN48" s="51">
        <f t="shared" si="8"/>
        <v>5.491865174709961E-2</v>
      </c>
    </row>
    <row r="49" spans="19:40" x14ac:dyDescent="0.35">
      <c r="S49" s="43"/>
      <c r="T49" s="44"/>
      <c r="U49" s="44"/>
      <c r="V49" s="44"/>
      <c r="AG49" s="49">
        <v>46</v>
      </c>
      <c r="AH49" s="36">
        <v>110</v>
      </c>
      <c r="AI49" s="39" t="s">
        <v>185</v>
      </c>
      <c r="AJ49" s="54">
        <f>VLOOKUP($G$3,Data!$A$5:$EM$87,AH49)</f>
        <v>0</v>
      </c>
      <c r="AK49" s="51">
        <f t="shared" si="5"/>
        <v>1.1000000000000001E-3</v>
      </c>
      <c r="AL49" s="42">
        <f t="shared" si="6"/>
        <v>71</v>
      </c>
      <c r="AM49" s="42" t="str">
        <f t="shared" si="7"/>
        <v xml:space="preserve">Swan Hill </v>
      </c>
      <c r="AN49" s="51">
        <f t="shared" si="8"/>
        <v>5.2798310454065467E-2</v>
      </c>
    </row>
    <row r="50" spans="19:40" x14ac:dyDescent="0.35">
      <c r="S50" s="43"/>
      <c r="T50" s="44"/>
      <c r="U50" s="44"/>
      <c r="V50" s="44"/>
      <c r="AG50" s="49">
        <v>47</v>
      </c>
      <c r="AH50" s="36">
        <v>111</v>
      </c>
      <c r="AI50" s="39" t="s">
        <v>186</v>
      </c>
      <c r="AJ50" s="54">
        <f>VLOOKUP($G$3,Data!$A$5:$EM$87,AH50)</f>
        <v>8.1061164333087687E-2</v>
      </c>
      <c r="AK50" s="51">
        <f t="shared" si="5"/>
        <v>8.2171164333087687E-2</v>
      </c>
      <c r="AL50" s="42">
        <f t="shared" si="6"/>
        <v>38</v>
      </c>
      <c r="AM50" s="42" t="str">
        <f t="shared" si="7"/>
        <v xml:space="preserve">Mount Alexander </v>
      </c>
      <c r="AN50" s="51">
        <f t="shared" si="8"/>
        <v>5.2356020942408384E-2</v>
      </c>
    </row>
    <row r="51" spans="19:40" x14ac:dyDescent="0.35">
      <c r="S51" s="43"/>
      <c r="T51" s="44"/>
      <c r="U51" s="44"/>
      <c r="V51" s="44"/>
      <c r="AG51" s="49">
        <v>48</v>
      </c>
      <c r="AH51" s="36">
        <v>112</v>
      </c>
      <c r="AI51" s="39" t="s">
        <v>187</v>
      </c>
      <c r="AJ51" s="54">
        <f>VLOOKUP($G$3,Data!$A$5:$EM$87,AH51)</f>
        <v>5.9922101268351138E-2</v>
      </c>
      <c r="AK51" s="51">
        <f t="shared" si="5"/>
        <v>6.1042101268351141E-2</v>
      </c>
      <c r="AL51" s="42">
        <f t="shared" si="6"/>
        <v>43</v>
      </c>
      <c r="AM51" s="42" t="str">
        <f t="shared" si="7"/>
        <v xml:space="preserve">Horsham </v>
      </c>
      <c r="AN51" s="51">
        <f t="shared" si="8"/>
        <v>5.1525144270403951E-2</v>
      </c>
    </row>
    <row r="52" spans="19:40" x14ac:dyDescent="0.35">
      <c r="S52" s="43"/>
      <c r="T52" s="44"/>
      <c r="U52" s="44"/>
      <c r="V52" s="44"/>
      <c r="AG52" s="49">
        <v>49</v>
      </c>
      <c r="AH52" s="36">
        <v>113</v>
      </c>
      <c r="AI52" s="39" t="s">
        <v>188</v>
      </c>
      <c r="AJ52" s="54">
        <f>VLOOKUP($G$3,Data!$A$5:$EM$87,AH52)</f>
        <v>6.4011614765357399</v>
      </c>
      <c r="AK52" s="51">
        <f t="shared" si="5"/>
        <v>6.4022914765357397</v>
      </c>
      <c r="AL52" s="42">
        <f t="shared" si="6"/>
        <v>3</v>
      </c>
      <c r="AM52" s="42" t="str">
        <f t="shared" si="7"/>
        <v xml:space="preserve">G. Geelong </v>
      </c>
      <c r="AN52" s="51">
        <f t="shared" si="8"/>
        <v>4.7766490101247901E-2</v>
      </c>
    </row>
    <row r="53" spans="19:40" x14ac:dyDescent="0.35">
      <c r="S53" s="43"/>
      <c r="T53" s="44"/>
      <c r="U53" s="44"/>
      <c r="V53" s="44"/>
      <c r="AG53" s="49">
        <v>50</v>
      </c>
      <c r="AH53" s="36">
        <v>114</v>
      </c>
      <c r="AI53" s="39" t="s">
        <v>189</v>
      </c>
      <c r="AJ53" s="54">
        <f>VLOOKUP($G$3,Data!$A$5:$EM$87,AH53)</f>
        <v>0.24579174735587664</v>
      </c>
      <c r="AK53" s="51">
        <f t="shared" si="5"/>
        <v>0.24693174735587664</v>
      </c>
      <c r="AL53" s="42">
        <f t="shared" si="6"/>
        <v>28</v>
      </c>
      <c r="AM53" s="42" t="str">
        <f t="shared" si="7"/>
        <v xml:space="preserve">G. Shepparton </v>
      </c>
      <c r="AN53" s="51">
        <f t="shared" si="8"/>
        <v>4.5207956600361664E-2</v>
      </c>
    </row>
    <row r="54" spans="19:40" x14ac:dyDescent="0.35">
      <c r="S54" s="43"/>
      <c r="T54" s="44"/>
      <c r="U54" s="44"/>
      <c r="V54" s="44"/>
      <c r="AG54" s="49">
        <v>51</v>
      </c>
      <c r="AH54" s="36">
        <v>115</v>
      </c>
      <c r="AI54" s="39" t="s">
        <v>190</v>
      </c>
      <c r="AJ54" s="54">
        <f>VLOOKUP($G$3,Data!$A$5:$EM$87,AH54)</f>
        <v>0.10298661174047373</v>
      </c>
      <c r="AK54" s="51">
        <f t="shared" si="5"/>
        <v>0.10413661174047373</v>
      </c>
      <c r="AL54" s="42">
        <f t="shared" si="6"/>
        <v>36</v>
      </c>
      <c r="AM54" s="42" t="str">
        <f t="shared" si="7"/>
        <v xml:space="preserve">Surf Coast </v>
      </c>
      <c r="AN54" s="51">
        <f t="shared" si="8"/>
        <v>4.2665756463862108E-2</v>
      </c>
    </row>
    <row r="55" spans="19:40" x14ac:dyDescent="0.35">
      <c r="S55" s="43"/>
      <c r="T55" s="44"/>
      <c r="U55" s="44"/>
      <c r="V55" s="44"/>
      <c r="AG55" s="49">
        <v>52</v>
      </c>
      <c r="AH55" s="36">
        <v>116</v>
      </c>
      <c r="AI55" s="39" t="s">
        <v>191</v>
      </c>
      <c r="AJ55" s="54">
        <f>VLOOKUP($G$3,Data!$A$5:$EM$87,AH55)</f>
        <v>0.28386510730101056</v>
      </c>
      <c r="AK55" s="51">
        <f t="shared" si="5"/>
        <v>0.28502510730101055</v>
      </c>
      <c r="AL55" s="42">
        <f t="shared" si="6"/>
        <v>25</v>
      </c>
      <c r="AM55" s="42" t="str">
        <f t="shared" si="7"/>
        <v xml:space="preserve">Corangamite </v>
      </c>
      <c r="AN55" s="51">
        <f t="shared" si="8"/>
        <v>4.100601421541826E-2</v>
      </c>
    </row>
    <row r="56" spans="19:40" x14ac:dyDescent="0.35">
      <c r="S56" s="43"/>
      <c r="T56" s="44"/>
      <c r="U56" s="44"/>
      <c r="V56" s="44"/>
      <c r="AG56" s="49">
        <v>53</v>
      </c>
      <c r="AH56" s="36">
        <v>117</v>
      </c>
      <c r="AI56" s="39" t="s">
        <v>250</v>
      </c>
      <c r="AJ56" s="54">
        <f>VLOOKUP($G$3,Data!$A$5:$EM$87,AH56)</f>
        <v>1.451749168089105</v>
      </c>
      <c r="AK56" s="51">
        <f t="shared" si="5"/>
        <v>1.4529191680891049</v>
      </c>
      <c r="AL56" s="42">
        <f t="shared" si="6"/>
        <v>13</v>
      </c>
      <c r="AM56" s="42" t="str">
        <f t="shared" si="7"/>
        <v xml:space="preserve">Wangaratta </v>
      </c>
      <c r="AN56" s="51">
        <f t="shared" si="8"/>
        <v>3.7735849056603772E-2</v>
      </c>
    </row>
    <row r="57" spans="19:40" x14ac:dyDescent="0.35">
      <c r="S57" s="43"/>
      <c r="T57" s="44"/>
      <c r="U57" s="44"/>
      <c r="V57" s="44"/>
      <c r="AG57" s="49">
        <v>54</v>
      </c>
      <c r="AH57" s="36">
        <v>118</v>
      </c>
      <c r="AI57" s="39" t="s">
        <v>193</v>
      </c>
      <c r="AJ57" s="54">
        <f>VLOOKUP($G$3,Data!$A$5:$EM$87,AH57)</f>
        <v>5.2356020942408384E-2</v>
      </c>
      <c r="AK57" s="51">
        <f t="shared" si="5"/>
        <v>5.3536020942408384E-2</v>
      </c>
      <c r="AL57" s="42">
        <f t="shared" si="6"/>
        <v>47</v>
      </c>
      <c r="AM57" s="42" t="str">
        <f t="shared" si="7"/>
        <v xml:space="preserve">Glenelg </v>
      </c>
      <c r="AN57" s="51">
        <f t="shared" si="8"/>
        <v>3.7355248412401947E-2</v>
      </c>
    </row>
    <row r="58" spans="19:40" x14ac:dyDescent="0.35">
      <c r="S58" s="43"/>
      <c r="T58" s="44"/>
      <c r="U58" s="44"/>
      <c r="V58" s="44"/>
      <c r="AG58" s="49">
        <v>55</v>
      </c>
      <c r="AH58" s="36">
        <v>119</v>
      </c>
      <c r="AI58" s="39" t="s">
        <v>194</v>
      </c>
      <c r="AJ58" s="54">
        <f>VLOOKUP($G$3,Data!$A$5:$EM$87,AH58)</f>
        <v>0</v>
      </c>
      <c r="AK58" s="51">
        <f t="shared" si="5"/>
        <v>1.1900000000000001E-3</v>
      </c>
      <c r="AL58" s="42">
        <f t="shared" si="6"/>
        <v>70</v>
      </c>
      <c r="AM58" s="42" t="str">
        <f t="shared" si="7"/>
        <v xml:space="preserve">Wodonga </v>
      </c>
      <c r="AN58" s="51">
        <f t="shared" si="8"/>
        <v>3.3156498673740049E-2</v>
      </c>
    </row>
    <row r="59" spans="19:40" x14ac:dyDescent="0.35">
      <c r="S59" s="43"/>
      <c r="T59" s="44"/>
      <c r="U59" s="44"/>
      <c r="V59" s="44"/>
      <c r="AG59" s="49">
        <v>56</v>
      </c>
      <c r="AH59" s="36">
        <v>120</v>
      </c>
      <c r="AI59" s="39" t="s">
        <v>195</v>
      </c>
      <c r="AJ59" s="54">
        <f>VLOOKUP($G$3,Data!$A$5:$EM$87,AH59)</f>
        <v>0.35918022395943378</v>
      </c>
      <c r="AK59" s="51">
        <f t="shared" si="5"/>
        <v>0.36038022395943375</v>
      </c>
      <c r="AL59" s="42">
        <f t="shared" si="6"/>
        <v>21</v>
      </c>
      <c r="AM59" s="42" t="str">
        <f t="shared" si="7"/>
        <v xml:space="preserve">G. Bendigo </v>
      </c>
      <c r="AN59" s="51">
        <f t="shared" si="8"/>
        <v>3.0901154930665531E-2</v>
      </c>
    </row>
    <row r="60" spans="19:40" x14ac:dyDescent="0.35">
      <c r="S60" s="43"/>
      <c r="T60" s="44"/>
      <c r="U60" s="44"/>
      <c r="V60" s="44"/>
      <c r="AG60" s="49">
        <v>57</v>
      </c>
      <c r="AH60" s="36">
        <v>121</v>
      </c>
      <c r="AI60" s="39" t="s">
        <v>196</v>
      </c>
      <c r="AJ60" s="54">
        <f>VLOOKUP($G$3,Data!$A$5:$EM$87,AH60)</f>
        <v>0.1004016064257028</v>
      </c>
      <c r="AK60" s="51">
        <f t="shared" si="5"/>
        <v>0.1016116064257028</v>
      </c>
      <c r="AL60" s="42">
        <f t="shared" si="6"/>
        <v>37</v>
      </c>
      <c r="AM60" s="42" t="str">
        <f t="shared" si="7"/>
        <v xml:space="preserve">Warrnambool </v>
      </c>
      <c r="AN60" s="51">
        <f t="shared" si="8"/>
        <v>2.8682882055988988E-2</v>
      </c>
    </row>
    <row r="61" spans="19:40" x14ac:dyDescent="0.35">
      <c r="S61" s="43"/>
      <c r="T61" s="44"/>
      <c r="U61" s="44"/>
      <c r="V61" s="44"/>
      <c r="AG61" s="49">
        <v>58</v>
      </c>
      <c r="AH61" s="36">
        <v>122</v>
      </c>
      <c r="AI61" s="39" t="s">
        <v>197</v>
      </c>
      <c r="AJ61" s="54">
        <f>VLOOKUP($G$3,Data!$A$5:$EM$87,AH61)</f>
        <v>0</v>
      </c>
      <c r="AK61" s="51">
        <f t="shared" si="5"/>
        <v>1.2200000000000002E-3</v>
      </c>
      <c r="AL61" s="42">
        <f t="shared" si="6"/>
        <v>69</v>
      </c>
      <c r="AM61" s="42" t="str">
        <f t="shared" si="7"/>
        <v xml:space="preserve">Colac-Otway </v>
      </c>
      <c r="AN61" s="51">
        <f t="shared" si="8"/>
        <v>2.8664246130326771E-2</v>
      </c>
    </row>
    <row r="62" spans="19:40" x14ac:dyDescent="0.35">
      <c r="S62" s="43"/>
      <c r="T62" s="44"/>
      <c r="U62" s="44"/>
      <c r="V62" s="44"/>
      <c r="AG62" s="49">
        <v>59</v>
      </c>
      <c r="AH62" s="36">
        <v>123</v>
      </c>
      <c r="AI62" s="39" t="s">
        <v>198</v>
      </c>
      <c r="AJ62" s="54">
        <f>VLOOKUP($G$3,Data!$A$5:$EM$87,AH62)</f>
        <v>1.4191626156499921</v>
      </c>
      <c r="AK62" s="51">
        <f t="shared" si="5"/>
        <v>1.4203926156499922</v>
      </c>
      <c r="AL62" s="42">
        <f t="shared" si="6"/>
        <v>14</v>
      </c>
      <c r="AM62" s="42" t="str">
        <f t="shared" si="7"/>
        <v xml:space="preserve">Ballarat </v>
      </c>
      <c r="AN62" s="51">
        <f t="shared" si="8"/>
        <v>2.4182447263663084E-2</v>
      </c>
    </row>
    <row r="63" spans="19:40" x14ac:dyDescent="0.35">
      <c r="S63" s="43"/>
      <c r="T63" s="44"/>
      <c r="U63" s="44"/>
      <c r="V63" s="44"/>
      <c r="AG63" s="49">
        <v>60</v>
      </c>
      <c r="AH63" s="36">
        <v>124</v>
      </c>
      <c r="AI63" s="39" t="s">
        <v>199</v>
      </c>
      <c r="AJ63" s="54">
        <f>VLOOKUP($G$3,Data!$A$5:$EM$87,AH63)</f>
        <v>0</v>
      </c>
      <c r="AK63" s="51">
        <f t="shared" si="5"/>
        <v>1.24E-3</v>
      </c>
      <c r="AL63" s="42">
        <f t="shared" si="6"/>
        <v>68</v>
      </c>
      <c r="AM63" s="42" t="str">
        <f t="shared" si="7"/>
        <v xml:space="preserve">East Gippsland </v>
      </c>
      <c r="AN63" s="51">
        <f t="shared" si="8"/>
        <v>2.2678308198208413E-2</v>
      </c>
    </row>
    <row r="64" spans="19:40" x14ac:dyDescent="0.35">
      <c r="S64" s="43"/>
      <c r="T64" s="44"/>
      <c r="U64" s="44"/>
      <c r="V64" s="44"/>
      <c r="AG64" s="49">
        <v>61</v>
      </c>
      <c r="AH64" s="36">
        <v>125</v>
      </c>
      <c r="AI64" s="39" t="s">
        <v>200</v>
      </c>
      <c r="AJ64" s="54">
        <f>VLOOKUP($G$3,Data!$A$5:$EM$87,AH64)</f>
        <v>0</v>
      </c>
      <c r="AK64" s="51">
        <f t="shared" si="5"/>
        <v>1.25E-3</v>
      </c>
      <c r="AL64" s="42">
        <f t="shared" si="6"/>
        <v>67</v>
      </c>
      <c r="AM64" s="42" t="str">
        <f t="shared" si="7"/>
        <v xml:space="preserve">Yarriambiack </v>
      </c>
      <c r="AN64" s="51">
        <f t="shared" si="8"/>
        <v>0</v>
      </c>
    </row>
    <row r="65" spans="19:40" x14ac:dyDescent="0.35">
      <c r="S65" s="43"/>
      <c r="T65" s="44"/>
      <c r="U65" s="44"/>
      <c r="V65" s="44"/>
      <c r="AG65" s="49">
        <v>62</v>
      </c>
      <c r="AH65" s="36">
        <v>126</v>
      </c>
      <c r="AI65" s="39" t="s">
        <v>201</v>
      </c>
      <c r="AJ65" s="54">
        <f>VLOOKUP($G$3,Data!$A$5:$EM$87,AH65)</f>
        <v>0.12053379250968575</v>
      </c>
      <c r="AK65" s="51">
        <f t="shared" si="5"/>
        <v>0.12179379250968575</v>
      </c>
      <c r="AL65" s="42">
        <f t="shared" si="6"/>
        <v>35</v>
      </c>
      <c r="AM65" s="42" t="str">
        <f t="shared" si="7"/>
        <v xml:space="preserve">West Wimmera </v>
      </c>
      <c r="AN65" s="51">
        <f t="shared" si="8"/>
        <v>0</v>
      </c>
    </row>
    <row r="66" spans="19:40" x14ac:dyDescent="0.35">
      <c r="S66" s="43"/>
      <c r="T66" s="44"/>
      <c r="U66" s="44"/>
      <c r="V66" s="44"/>
      <c r="AG66" s="49">
        <v>63</v>
      </c>
      <c r="AH66" s="36">
        <v>127</v>
      </c>
      <c r="AI66" s="39" t="s">
        <v>202</v>
      </c>
      <c r="AJ66" s="54">
        <f>VLOOKUP($G$3,Data!$A$5:$EM$87,AH66)</f>
        <v>0</v>
      </c>
      <c r="AK66" s="51">
        <f t="shared" si="5"/>
        <v>1.2700000000000001E-3</v>
      </c>
      <c r="AL66" s="42">
        <f t="shared" si="6"/>
        <v>66</v>
      </c>
      <c r="AM66" s="42" t="str">
        <f t="shared" si="7"/>
        <v xml:space="preserve">Wellington </v>
      </c>
      <c r="AN66" s="51">
        <f t="shared" si="8"/>
        <v>0</v>
      </c>
    </row>
    <row r="67" spans="19:40" x14ac:dyDescent="0.35">
      <c r="S67" s="43"/>
      <c r="T67" s="44"/>
      <c r="U67" s="44"/>
      <c r="V67" s="44"/>
      <c r="AG67" s="49">
        <v>64</v>
      </c>
      <c r="AH67" s="36">
        <v>128</v>
      </c>
      <c r="AI67" s="39" t="s">
        <v>203</v>
      </c>
      <c r="AJ67" s="54">
        <f>VLOOKUP($G$3,Data!$A$5:$EM$87,AH67)</f>
        <v>2.7050000000000001</v>
      </c>
      <c r="AK67" s="51">
        <f t="shared" si="5"/>
        <v>2.70628</v>
      </c>
      <c r="AL67" s="42">
        <f t="shared" si="6"/>
        <v>9</v>
      </c>
      <c r="AM67" s="42" t="str">
        <f t="shared" si="7"/>
        <v xml:space="preserve">Towong </v>
      </c>
      <c r="AN67" s="51">
        <f t="shared" si="8"/>
        <v>0</v>
      </c>
    </row>
    <row r="68" spans="19:40" x14ac:dyDescent="0.35">
      <c r="S68" s="43"/>
      <c r="T68" s="44"/>
      <c r="U68" s="44"/>
      <c r="V68" s="44"/>
      <c r="AG68" s="49">
        <v>65</v>
      </c>
      <c r="AH68" s="36">
        <v>129</v>
      </c>
      <c r="AI68" s="39" t="s">
        <v>204</v>
      </c>
      <c r="AJ68" s="54">
        <f>VLOOKUP($G$3,Data!$A$5:$EM$87,AH68)</f>
        <v>0</v>
      </c>
      <c r="AK68" s="51">
        <f t="shared" si="5"/>
        <v>1.2900000000000001E-3</v>
      </c>
      <c r="AL68" s="42">
        <f t="shared" si="6"/>
        <v>65</v>
      </c>
      <c r="AM68" s="42" t="str">
        <f t="shared" si="7"/>
        <v xml:space="preserve">Strathbogie </v>
      </c>
      <c r="AN68" s="51">
        <f t="shared" si="8"/>
        <v>0</v>
      </c>
    </row>
    <row r="69" spans="19:40" x14ac:dyDescent="0.35">
      <c r="S69" s="43"/>
      <c r="T69" s="44"/>
      <c r="U69" s="44"/>
      <c r="V69" s="44"/>
      <c r="AG69" s="49">
        <v>66</v>
      </c>
      <c r="AH69" s="36">
        <v>130</v>
      </c>
      <c r="AI69" s="39" t="s">
        <v>205</v>
      </c>
      <c r="AJ69" s="54">
        <f>VLOOKUP($G$3,Data!$A$5:$EM$87,AH69)</f>
        <v>4.2665756463862108E-2</v>
      </c>
      <c r="AK69" s="51">
        <f t="shared" ref="AK69:AK82" si="19">AJ69+0.00001*AH69</f>
        <v>4.396575646386211E-2</v>
      </c>
      <c r="AL69" s="42">
        <f t="shared" ref="AL69:AL82" si="20">RANK(AK69,AK$4:AK$82)</f>
        <v>51</v>
      </c>
      <c r="AM69" s="42" t="str">
        <f t="shared" ref="AM69:AM82" si="21">VLOOKUP(MATCH(AG69,AL$4:AL$82,0),$AG$4:$AJ$82,3)</f>
        <v xml:space="preserve">Southern Grampians </v>
      </c>
      <c r="AN69" s="51">
        <f t="shared" ref="AN69:AN82" si="22">VLOOKUP(MATCH(AG69,AL$4:AL$82,0),$AG$4:$AJ$82,4)</f>
        <v>0</v>
      </c>
    </row>
    <row r="70" spans="19:40" x14ac:dyDescent="0.35">
      <c r="S70" s="43"/>
      <c r="T70" s="44"/>
      <c r="U70" s="44"/>
      <c r="V70" s="44"/>
      <c r="AG70" s="49">
        <v>67</v>
      </c>
      <c r="AH70" s="36">
        <v>131</v>
      </c>
      <c r="AI70" s="39" t="s">
        <v>206</v>
      </c>
      <c r="AJ70" s="54">
        <f>VLOOKUP($G$3,Data!$A$5:$EM$87,AH70)</f>
        <v>5.2798310454065467E-2</v>
      </c>
      <c r="AK70" s="51">
        <f t="shared" si="19"/>
        <v>5.4108310454065466E-2</v>
      </c>
      <c r="AL70" s="42">
        <f t="shared" si="20"/>
        <v>46</v>
      </c>
      <c r="AM70" s="42" t="str">
        <f t="shared" si="21"/>
        <v>Queenscliffe (B)</v>
      </c>
      <c r="AN70" s="51">
        <f t="shared" si="22"/>
        <v>0</v>
      </c>
    </row>
    <row r="71" spans="19:40" x14ac:dyDescent="0.35">
      <c r="S71" s="43"/>
      <c r="T71" s="44"/>
      <c r="U71" s="44"/>
      <c r="V71" s="44"/>
      <c r="AG71" s="49">
        <v>68</v>
      </c>
      <c r="AH71" s="36">
        <v>132</v>
      </c>
      <c r="AI71" s="39" t="s">
        <v>207</v>
      </c>
      <c r="AJ71" s="54">
        <f>VLOOKUP($G$3,Data!$A$5:$EM$87,AH71)</f>
        <v>0</v>
      </c>
      <c r="AK71" s="51">
        <f t="shared" si="19"/>
        <v>1.3200000000000002E-3</v>
      </c>
      <c r="AL71" s="42">
        <f t="shared" si="20"/>
        <v>64</v>
      </c>
      <c r="AM71" s="42" t="str">
        <f t="shared" si="21"/>
        <v xml:space="preserve">Pyrenees </v>
      </c>
      <c r="AN71" s="51">
        <f t="shared" si="22"/>
        <v>0</v>
      </c>
    </row>
    <row r="72" spans="19:40" x14ac:dyDescent="0.35">
      <c r="S72" s="43"/>
      <c r="T72" s="44"/>
      <c r="U72" s="44"/>
      <c r="V72" s="44"/>
      <c r="AG72" s="49">
        <v>69</v>
      </c>
      <c r="AH72" s="36">
        <v>133</v>
      </c>
      <c r="AI72" s="39" t="s">
        <v>208</v>
      </c>
      <c r="AJ72" s="54">
        <f>VLOOKUP($G$3,Data!$A$5:$EM$87,AH72)</f>
        <v>3.7735849056603772E-2</v>
      </c>
      <c r="AK72" s="51">
        <f t="shared" si="19"/>
        <v>3.906584905660377E-2</v>
      </c>
      <c r="AL72" s="42">
        <f t="shared" si="20"/>
        <v>53</v>
      </c>
      <c r="AM72" s="42" t="str">
        <f t="shared" si="21"/>
        <v xml:space="preserve">Northern Grampians </v>
      </c>
      <c r="AN72" s="51">
        <f t="shared" si="22"/>
        <v>0</v>
      </c>
    </row>
    <row r="73" spans="19:40" x14ac:dyDescent="0.35">
      <c r="S73" s="43"/>
      <c r="T73" s="44"/>
      <c r="U73" s="44"/>
      <c r="V73" s="44"/>
      <c r="AG73" s="49">
        <v>70</v>
      </c>
      <c r="AH73" s="36">
        <v>134</v>
      </c>
      <c r="AI73" s="39" t="s">
        <v>209</v>
      </c>
      <c r="AJ73" s="54">
        <f>VLOOKUP($G$3,Data!$A$5:$EM$87,AH73)</f>
        <v>2.8682882055988988E-2</v>
      </c>
      <c r="AK73" s="51">
        <f t="shared" si="19"/>
        <v>3.0022882055988988E-2</v>
      </c>
      <c r="AL73" s="42">
        <f t="shared" si="20"/>
        <v>57</v>
      </c>
      <c r="AM73" s="42" t="str">
        <f t="shared" si="21"/>
        <v xml:space="preserve">Moyne </v>
      </c>
      <c r="AN73" s="51">
        <f t="shared" si="22"/>
        <v>0</v>
      </c>
    </row>
    <row r="74" spans="19:40" x14ac:dyDescent="0.35">
      <c r="AG74" s="49">
        <v>71</v>
      </c>
      <c r="AH74" s="36">
        <v>135</v>
      </c>
      <c r="AI74" s="39" t="s">
        <v>210</v>
      </c>
      <c r="AJ74" s="54">
        <f>VLOOKUP($G$3,Data!$A$5:$EM$87,AH74)</f>
        <v>0</v>
      </c>
      <c r="AK74" s="51">
        <f t="shared" si="19"/>
        <v>1.3500000000000001E-3</v>
      </c>
      <c r="AL74" s="42">
        <f t="shared" si="20"/>
        <v>63</v>
      </c>
      <c r="AM74" s="42" t="str">
        <f t="shared" si="21"/>
        <v xml:space="preserve">Mildura </v>
      </c>
      <c r="AN74" s="51">
        <f t="shared" si="22"/>
        <v>0</v>
      </c>
    </row>
    <row r="75" spans="19:40" x14ac:dyDescent="0.35">
      <c r="AG75" s="49">
        <v>72</v>
      </c>
      <c r="AH75" s="36">
        <v>136</v>
      </c>
      <c r="AI75" s="39" t="s">
        <v>211</v>
      </c>
      <c r="AJ75" s="54">
        <f>VLOOKUP($G$3,Data!$A$5:$EM$87,AH75)</f>
        <v>0</v>
      </c>
      <c r="AK75" s="51">
        <f t="shared" si="19"/>
        <v>1.3600000000000001E-3</v>
      </c>
      <c r="AL75" s="42">
        <f t="shared" si="20"/>
        <v>62</v>
      </c>
      <c r="AM75" s="42" t="str">
        <f t="shared" si="21"/>
        <v xml:space="preserve">Mansfield </v>
      </c>
      <c r="AN75" s="51">
        <f t="shared" si="22"/>
        <v>0</v>
      </c>
    </row>
    <row r="76" spans="19:40" x14ac:dyDescent="0.35">
      <c r="AG76" s="49">
        <v>73</v>
      </c>
      <c r="AH76" s="36">
        <v>137</v>
      </c>
      <c r="AI76" s="39" t="s">
        <v>212</v>
      </c>
      <c r="AJ76" s="54">
        <f>VLOOKUP($G$3,Data!$A$5:$EM$87,AH76)</f>
        <v>1.9319624956091761</v>
      </c>
      <c r="AK76" s="51">
        <f t="shared" si="19"/>
        <v>1.9333324956091762</v>
      </c>
      <c r="AL76" s="42">
        <f t="shared" si="20"/>
        <v>11</v>
      </c>
      <c r="AM76" s="42" t="str">
        <f t="shared" si="21"/>
        <v xml:space="preserve">Loddon </v>
      </c>
      <c r="AN76" s="51">
        <f t="shared" si="22"/>
        <v>0</v>
      </c>
    </row>
    <row r="77" spans="19:40" x14ac:dyDescent="0.35">
      <c r="AG77" s="49">
        <v>74</v>
      </c>
      <c r="AH77" s="36">
        <v>138</v>
      </c>
      <c r="AI77" s="39" t="s">
        <v>213</v>
      </c>
      <c r="AJ77" s="54">
        <f>VLOOKUP($G$3,Data!$A$5:$EM$87,AH77)</f>
        <v>0.20967973574608645</v>
      </c>
      <c r="AK77" s="51">
        <f t="shared" si="19"/>
        <v>0.21105973574608644</v>
      </c>
      <c r="AL77" s="42">
        <f t="shared" si="20"/>
        <v>31</v>
      </c>
      <c r="AM77" s="42" t="str">
        <f t="shared" si="21"/>
        <v xml:space="preserve">Indigo </v>
      </c>
      <c r="AN77" s="51">
        <f t="shared" si="22"/>
        <v>0</v>
      </c>
    </row>
    <row r="78" spans="19:40" x14ac:dyDescent="0.35">
      <c r="AG78" s="49">
        <v>75</v>
      </c>
      <c r="AH78" s="36">
        <v>139</v>
      </c>
      <c r="AI78" s="39" t="s">
        <v>214</v>
      </c>
      <c r="AJ78" s="54">
        <f>VLOOKUP($G$3,Data!$A$5:$EM$87,AH78)</f>
        <v>3.3156498673740049E-2</v>
      </c>
      <c r="AK78" s="51">
        <f t="shared" si="19"/>
        <v>3.4546498673740052E-2</v>
      </c>
      <c r="AL78" s="42">
        <f t="shared" si="20"/>
        <v>55</v>
      </c>
      <c r="AM78" s="42" t="str">
        <f t="shared" si="21"/>
        <v xml:space="preserve">Hindmarsh </v>
      </c>
      <c r="AN78" s="51">
        <f t="shared" si="22"/>
        <v>0</v>
      </c>
    </row>
    <row r="79" spans="19:40" x14ac:dyDescent="0.35">
      <c r="AG79" s="49">
        <v>76</v>
      </c>
      <c r="AH79" s="36">
        <v>140</v>
      </c>
      <c r="AI79" s="39" t="s">
        <v>215</v>
      </c>
      <c r="AJ79" s="54">
        <f>VLOOKUP($G$3,Data!$A$5:$EM$87,AH79)</f>
        <v>0.26182820395039047</v>
      </c>
      <c r="AK79" s="51">
        <f t="shared" si="19"/>
        <v>0.26322820395039048</v>
      </c>
      <c r="AL79" s="42">
        <f t="shared" si="20"/>
        <v>26</v>
      </c>
      <c r="AM79" s="42" t="str">
        <f t="shared" si="21"/>
        <v xml:space="preserve">Golden Plains </v>
      </c>
      <c r="AN79" s="51">
        <f t="shared" si="22"/>
        <v>0</v>
      </c>
    </row>
    <row r="80" spans="19:40" x14ac:dyDescent="0.35">
      <c r="AG80" s="49">
        <v>77</v>
      </c>
      <c r="AH80" s="36">
        <v>141</v>
      </c>
      <c r="AI80" s="39" t="s">
        <v>216</v>
      </c>
      <c r="AJ80" s="54">
        <f>VLOOKUP($G$3,Data!$A$5:$EM$87,AH80)</f>
        <v>0.92527612528476266</v>
      </c>
      <c r="AK80" s="51">
        <f t="shared" si="19"/>
        <v>0.92668612528476269</v>
      </c>
      <c r="AL80" s="42">
        <f t="shared" si="20"/>
        <v>18</v>
      </c>
      <c r="AM80" s="42" t="str">
        <f t="shared" si="21"/>
        <v xml:space="preserve">Buloke </v>
      </c>
      <c r="AN80" s="51">
        <f t="shared" si="22"/>
        <v>0</v>
      </c>
    </row>
    <row r="81" spans="33:40" x14ac:dyDescent="0.35">
      <c r="AG81" s="49">
        <v>78</v>
      </c>
      <c r="AH81" s="36">
        <v>142</v>
      </c>
      <c r="AI81" s="39" t="s">
        <v>217</v>
      </c>
      <c r="AJ81" s="54">
        <f>VLOOKUP($G$3,Data!$A$5:$EM$87,AH81)</f>
        <v>1.0980982532267707</v>
      </c>
      <c r="AK81" s="51">
        <f t="shared" si="19"/>
        <v>1.0995182532267707</v>
      </c>
      <c r="AL81" s="42">
        <f t="shared" si="20"/>
        <v>17</v>
      </c>
      <c r="AM81" s="42" t="str">
        <f t="shared" si="21"/>
        <v xml:space="preserve">Ararat </v>
      </c>
      <c r="AN81" s="51">
        <f t="shared" si="22"/>
        <v>0</v>
      </c>
    </row>
    <row r="82" spans="33:40" x14ac:dyDescent="0.35">
      <c r="AG82" s="49">
        <v>79</v>
      </c>
      <c r="AH82" s="36">
        <v>143</v>
      </c>
      <c r="AI82" s="39" t="s">
        <v>218</v>
      </c>
      <c r="AJ82" s="54">
        <f>VLOOKUP($G$3,Data!$A$5:$EM$87,AH82)</f>
        <v>0</v>
      </c>
      <c r="AK82" s="51">
        <f t="shared" si="19"/>
        <v>1.4300000000000001E-3</v>
      </c>
      <c r="AL82" s="42">
        <f t="shared" si="20"/>
        <v>61</v>
      </c>
      <c r="AM82" s="42" t="str">
        <f t="shared" si="21"/>
        <v xml:space="preserve">Alpine </v>
      </c>
      <c r="AN82" s="51">
        <f t="shared" si="22"/>
        <v>0</v>
      </c>
    </row>
    <row r="83" spans="33:40" x14ac:dyDescent="0.35">
      <c r="AJ83" s="54"/>
      <c r="AK83" s="42"/>
    </row>
    <row r="84" spans="33:40" x14ac:dyDescent="0.35">
      <c r="AJ84" s="54"/>
      <c r="AK84" s="42"/>
    </row>
    <row r="85" spans="33:40" x14ac:dyDescent="0.35">
      <c r="AJ85" s="54"/>
      <c r="AK85" s="42"/>
    </row>
    <row r="86" spans="33:40" x14ac:dyDescent="0.35">
      <c r="AJ86" s="54"/>
      <c r="AK86" s="42"/>
    </row>
    <row r="87" spans="33:40" x14ac:dyDescent="0.35">
      <c r="AJ87" s="54"/>
      <c r="AK87" s="42"/>
    </row>
    <row r="88" spans="33:40" x14ac:dyDescent="0.35">
      <c r="AJ88" s="54"/>
      <c r="AK88" s="42"/>
    </row>
    <row r="89" spans="33:40" x14ac:dyDescent="0.35">
      <c r="AJ89" s="54"/>
      <c r="AK89" s="42"/>
    </row>
    <row r="90" spans="33:40" x14ac:dyDescent="0.35">
      <c r="AJ90" s="54"/>
      <c r="AK90" s="42"/>
    </row>
    <row r="91" spans="33:40" x14ac:dyDescent="0.35">
      <c r="AJ91" s="54"/>
      <c r="AK91" s="42"/>
    </row>
    <row r="92" spans="33:40" x14ac:dyDescent="0.35">
      <c r="AJ92" s="54"/>
      <c r="AK92" s="42"/>
    </row>
    <row r="93" spans="33:40" x14ac:dyDescent="0.35">
      <c r="AJ93" s="54"/>
      <c r="AK93" s="42"/>
    </row>
  </sheetData>
  <sheetProtection sheet="1" objects="1" scenarios="1"/>
  <mergeCells count="10">
    <mergeCell ref="D2:N2"/>
    <mergeCell ref="C1:O1"/>
    <mergeCell ref="C8:H8"/>
    <mergeCell ref="J13:N13"/>
    <mergeCell ref="C28:H28"/>
    <mergeCell ref="I28:O28"/>
    <mergeCell ref="C5:E6"/>
    <mergeCell ref="F5:G6"/>
    <mergeCell ref="M9:N10"/>
    <mergeCell ref="C4:M4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print="0" autoLine="0" autoPict="0">
                <anchor moveWithCells="1">
                  <from>
                    <xdr:col>6</xdr:col>
                    <xdr:colOff>0</xdr:colOff>
                    <xdr:row>1</xdr:row>
                    <xdr:rowOff>184150</xdr:rowOff>
                  </from>
                  <to>
                    <xdr:col>8</xdr:col>
                    <xdr:colOff>501650</xdr:colOff>
                    <xdr:row>3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A10970329</value>
    </field>
    <field name="Objective-Title">
      <value order="0">2024 Employment - Infographic</value>
    </field>
    <field name="Objective-Description">
      <value order="0"/>
    </field>
    <field name="Objective-CreationStamp">
      <value order="0">2024-05-22T01:58:43Z</value>
    </field>
    <field name="Objective-IsApproved">
      <value order="0">false</value>
    </field>
    <field name="Objective-IsPublished">
      <value order="0">true</value>
    </field>
    <field name="Objective-DatePublished">
      <value order="0">2025-10-21T02:14:20Z</value>
    </field>
    <field name="Objective-ModificationStamp">
      <value order="0">2025-10-21T02:14:21Z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vA15769584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Infographic</vt:lpstr>
      <vt:lpstr>Infographic!Print_Area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2024-03-14T21:51:09Z</cp:lastPrinted>
  <dcterms:created xsi:type="dcterms:W3CDTF">2013-03-19T08:03:16Z</dcterms:created>
  <dcterms:modified xsi:type="dcterms:W3CDTF">2025-10-21T02:12:56Z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A10970329</vt:lpwstr>
  </op:property>
  <op:property fmtid="{D5CDD505-2E9C-101B-9397-08002B2CF9AE}" pid="4" name="Objective-Title">
    <vt:lpwstr xmlns:vt="http://schemas.openxmlformats.org/officeDocument/2006/docPropsVTypes">2024 Employment - Infographic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2024-05-22T01:58:43Z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2025-10-21T02:14:20Z</vt:filetime>
  </op:property>
  <op:property fmtid="{D5CDD505-2E9C-101B-9397-08002B2CF9AE}" pid="10" name="Objective-ModificationStamp">
    <vt:filetime xmlns:vt="http://schemas.openxmlformats.org/officeDocument/2006/docPropsVTypes">2025-10-21T02:14:21Z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vA15769584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