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b9aecd359964bc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50175B30-2B66-41A7-AAB3-86C640033DC5}" xr6:coauthVersionLast="47" xr6:coauthVersionMax="47" xr10:uidLastSave="{00000000-0000-0000-0000-000000000000}"/>
  <bookViews>
    <workbookView showHorizontalScroll="0" showVerticalScroll="0" showSheetTabs="0" xWindow="-98" yWindow="-98" windowWidth="20715" windowHeight="13276" firstSheet="1" activeTab="1"/>
  </bookViews>
  <sheets>
    <sheet name="Data Sheet" sheetId="3" state="hidden" r:id="rId1"/>
    <sheet name="Table" sheetId="4" r:id="rId2"/>
  </sheets>
  <definedNames>
    <definedName name="_xlnm.Print_Area" localSheetId="1">Table!$A$1:$J$18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M7" i="3"/>
  <c r="K7" i="3"/>
  <c r="J7" i="3"/>
  <c r="J14" i="3"/>
  <c r="K13" i="3"/>
  <c r="C17" i="4"/>
  <c r="Q81" i="3"/>
  <c r="P81" i="3"/>
  <c r="Q80" i="3"/>
  <c r="P80" i="3"/>
  <c r="Q79" i="3"/>
  <c r="N77" i="3"/>
  <c r="P79" i="3"/>
  <c r="M12" i="3"/>
  <c r="Q77" i="3"/>
  <c r="P77" i="3"/>
  <c r="Q76" i="3"/>
  <c r="P76" i="3"/>
  <c r="Q67" i="3"/>
  <c r="P67" i="3"/>
  <c r="Q62" i="3"/>
  <c r="P62" i="3"/>
  <c r="Q60" i="3"/>
  <c r="P60" i="3"/>
  <c r="Q56" i="3"/>
  <c r="P56" i="3"/>
  <c r="Q55" i="3"/>
  <c r="P55" i="3"/>
  <c r="Q53" i="3"/>
  <c r="P53" i="3"/>
  <c r="Q52" i="3"/>
  <c r="P52" i="3"/>
  <c r="Q48" i="3"/>
  <c r="P48" i="3"/>
  <c r="Q47" i="3"/>
  <c r="P47" i="3"/>
  <c r="Q46" i="3"/>
  <c r="P46" i="3"/>
  <c r="Q45" i="3"/>
  <c r="N80" i="3"/>
  <c r="P45" i="3"/>
  <c r="M29" i="3"/>
  <c r="Q43" i="3"/>
  <c r="P43" i="3"/>
  <c r="Q39" i="3"/>
  <c r="P39" i="3"/>
  <c r="Q38" i="3"/>
  <c r="P38" i="3"/>
  <c r="Q36" i="3"/>
  <c r="P36" i="3"/>
  <c r="Q34" i="3"/>
  <c r="P34" i="3"/>
  <c r="Q29" i="3"/>
  <c r="P29" i="3"/>
  <c r="Q25" i="3"/>
  <c r="P25" i="3"/>
  <c r="Q23" i="3"/>
  <c r="P23" i="3"/>
  <c r="Q21" i="3"/>
  <c r="P21" i="3"/>
  <c r="Q17" i="3"/>
  <c r="P17" i="3"/>
  <c r="Q16" i="3"/>
  <c r="P16" i="3"/>
  <c r="Q13" i="3"/>
  <c r="P13" i="3"/>
  <c r="Q12" i="3"/>
  <c r="P12" i="3"/>
  <c r="Q10" i="3"/>
  <c r="P10" i="3"/>
  <c r="Q7" i="3"/>
  <c r="P7" i="3"/>
  <c r="G7" i="3"/>
  <c r="N29" i="3"/>
  <c r="G4" i="3"/>
  <c r="E14" i="4"/>
  <c r="C14" i="4"/>
  <c r="E7" i="4"/>
  <c r="C7" i="4"/>
  <c r="E5" i="4"/>
  <c r="A23" i="4" s="1"/>
  <c r="C5" i="4"/>
  <c r="A22" i="4" s="1"/>
  <c r="D84" i="3"/>
  <c r="H84" i="3"/>
  <c r="E84" i="3"/>
  <c r="C84" i="3"/>
  <c r="G84" i="3"/>
  <c r="N48" i="3"/>
  <c r="M48" i="3"/>
  <c r="N81" i="3"/>
  <c r="M81" i="3"/>
  <c r="N67" i="3"/>
  <c r="M67" i="3"/>
  <c r="N62" i="3"/>
  <c r="M62" i="3"/>
  <c r="N55" i="3"/>
  <c r="M55" i="3"/>
  <c r="N53" i="3"/>
  <c r="M53" i="3"/>
  <c r="N46" i="3"/>
  <c r="M46" i="3"/>
  <c r="N45" i="3"/>
  <c r="M45" i="3"/>
  <c r="N38" i="3"/>
  <c r="M38" i="3"/>
  <c r="N36" i="3"/>
  <c r="M36" i="3"/>
  <c r="N23" i="3"/>
  <c r="M23" i="3"/>
  <c r="N21" i="3"/>
  <c r="M21" i="3"/>
  <c r="N13" i="3"/>
  <c r="M13" i="3"/>
  <c r="N12" i="3"/>
  <c r="E18" i="4"/>
  <c r="E11" i="4"/>
  <c r="C18" i="4"/>
  <c r="G5" i="3"/>
  <c r="H5" i="3"/>
  <c r="G6" i="3"/>
  <c r="H6" i="3"/>
  <c r="H7" i="3"/>
  <c r="G8" i="3"/>
  <c r="H8" i="3"/>
  <c r="G9" i="3"/>
  <c r="H9" i="3"/>
  <c r="G10" i="3"/>
  <c r="H10" i="3"/>
  <c r="G11" i="3"/>
  <c r="H11" i="3"/>
  <c r="G12" i="3"/>
  <c r="E8" i="4"/>
  <c r="B23" i="4"/>
  <c r="H12" i="3"/>
  <c r="E15" i="4"/>
  <c r="C23" i="4" s="1"/>
  <c r="G13" i="3"/>
  <c r="H13" i="3"/>
  <c r="C15" i="4"/>
  <c r="C22" i="4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C8" i="4"/>
  <c r="B22" i="4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J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J69" i="3"/>
  <c r="H69" i="3"/>
  <c r="G70" i="3"/>
  <c r="H70" i="3"/>
  <c r="G71" i="3"/>
  <c r="H71" i="3"/>
  <c r="G72" i="3"/>
  <c r="H72" i="3"/>
  <c r="G73" i="3"/>
  <c r="J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H4" i="3"/>
  <c r="J11" i="3"/>
  <c r="K25" i="3"/>
  <c r="J37" i="3"/>
  <c r="K22" i="3"/>
  <c r="K80" i="3"/>
  <c r="K76" i="3"/>
  <c r="K44" i="3"/>
  <c r="K67" i="3"/>
  <c r="J36" i="3"/>
  <c r="K54" i="3"/>
  <c r="K10" i="3"/>
  <c r="K19" i="3"/>
  <c r="K79" i="3"/>
  <c r="J48" i="3"/>
  <c r="J25" i="3"/>
  <c r="J79" i="3"/>
  <c r="J24" i="3"/>
  <c r="J20" i="3"/>
  <c r="J16" i="3"/>
  <c r="J67" i="3"/>
  <c r="K56" i="3"/>
  <c r="K43" i="3"/>
  <c r="J72" i="3"/>
  <c r="J63" i="3"/>
  <c r="J55" i="3"/>
  <c r="J51" i="3"/>
  <c r="J47" i="3"/>
  <c r="K27" i="3"/>
  <c r="J4" i="3"/>
  <c r="K64" i="3"/>
  <c r="K57" i="3"/>
  <c r="J32" i="3"/>
  <c r="K66" i="3"/>
  <c r="J39" i="3"/>
  <c r="J35" i="3"/>
  <c r="J27" i="3"/>
  <c r="J15" i="3"/>
  <c r="J6" i="3"/>
  <c r="J76" i="3"/>
  <c r="K71" i="3"/>
  <c r="K51" i="3"/>
  <c r="K58" i="3"/>
  <c r="J23" i="3"/>
  <c r="J70" i="3"/>
  <c r="J46" i="3"/>
  <c r="K5" i="3"/>
  <c r="K73" i="3"/>
  <c r="J66" i="3"/>
  <c r="J62" i="3"/>
  <c r="J50" i="3"/>
  <c r="K42" i="3"/>
  <c r="J80" i="3"/>
  <c r="K63" i="3"/>
  <c r="J28" i="3"/>
  <c r="K31" i="3"/>
  <c r="J81" i="3"/>
  <c r="J77" i="3"/>
  <c r="K69" i="3"/>
  <c r="K65" i="3"/>
  <c r="J34" i="3"/>
  <c r="J26" i="3"/>
  <c r="J18" i="3"/>
  <c r="J65" i="3"/>
  <c r="J33" i="3"/>
  <c r="J64" i="3"/>
  <c r="K40" i="3"/>
  <c r="K6" i="3"/>
  <c r="J42" i="3"/>
  <c r="J8" i="3"/>
  <c r="K50" i="3"/>
  <c r="K18" i="3"/>
  <c r="K29" i="3"/>
  <c r="K61" i="3"/>
  <c r="K81" i="3"/>
  <c r="K11" i="3"/>
  <c r="K9" i="3"/>
  <c r="K35" i="3"/>
  <c r="J5" i="3"/>
  <c r="J29" i="3"/>
  <c r="C10" i="4"/>
  <c r="K36" i="3"/>
  <c r="K33" i="3"/>
  <c r="K77" i="3"/>
  <c r="J82" i="3"/>
  <c r="K46" i="3"/>
  <c r="K72" i="3"/>
  <c r="J19" i="3"/>
  <c r="J57" i="3"/>
  <c r="J56" i="3"/>
  <c r="K32" i="3"/>
  <c r="K78" i="3"/>
  <c r="K8" i="3"/>
  <c r="K37" i="3"/>
  <c r="K74" i="3"/>
  <c r="K12" i="3"/>
  <c r="E17" i="4"/>
  <c r="J61" i="3"/>
  <c r="J60" i="3"/>
  <c r="K82" i="3"/>
  <c r="K55" i="3"/>
  <c r="J21" i="3"/>
  <c r="K60" i="3"/>
  <c r="J30" i="3"/>
  <c r="K38" i="3"/>
  <c r="K47" i="3"/>
  <c r="K68" i="3"/>
  <c r="J38" i="3"/>
  <c r="K14" i="3"/>
  <c r="J78" i="3"/>
  <c r="K39" i="3"/>
  <c r="J53" i="3"/>
  <c r="J52" i="3"/>
  <c r="K28" i="3"/>
  <c r="K70" i="3"/>
  <c r="K41" i="3"/>
  <c r="K15" i="3"/>
  <c r="J49" i="3"/>
  <c r="J17" i="3"/>
  <c r="K24" i="3"/>
  <c r="J58" i="3"/>
  <c r="K34" i="3"/>
  <c r="J71" i="3"/>
  <c r="K45" i="3"/>
  <c r="J12" i="3"/>
  <c r="E10" i="4"/>
  <c r="J45" i="3"/>
  <c r="J10" i="3"/>
  <c r="K20" i="3"/>
  <c r="J22" i="3"/>
  <c r="K30" i="3"/>
  <c r="K49" i="3"/>
  <c r="K75" i="3"/>
  <c r="J9" i="3"/>
  <c r="K23" i="3"/>
  <c r="K59" i="3"/>
  <c r="J68" i="3"/>
  <c r="J59" i="3"/>
  <c r="J44" i="3"/>
  <c r="K52" i="3"/>
  <c r="J54" i="3"/>
  <c r="K62" i="3"/>
  <c r="K17" i="3"/>
  <c r="J31" i="3"/>
  <c r="J75" i="3"/>
  <c r="J41" i="3"/>
  <c r="J13" i="3"/>
  <c r="J74" i="3"/>
  <c r="J40" i="3"/>
  <c r="K48" i="3"/>
  <c r="K16" i="3"/>
  <c r="K26" i="3"/>
  <c r="K21" i="3"/>
  <c r="K53" i="3"/>
  <c r="K4" i="3"/>
  <c r="M10" i="3"/>
  <c r="M16" i="3"/>
  <c r="M25" i="3"/>
  <c r="M39" i="3"/>
  <c r="M47" i="3"/>
  <c r="M56" i="3"/>
  <c r="M76" i="3"/>
  <c r="N10" i="3"/>
  <c r="N16" i="3"/>
  <c r="N25" i="3"/>
  <c r="N39" i="3"/>
  <c r="N47" i="3"/>
  <c r="N56" i="3"/>
  <c r="N76" i="3"/>
  <c r="M17" i="3"/>
  <c r="M34" i="3"/>
  <c r="M43" i="3"/>
  <c r="M52" i="3"/>
  <c r="M60" i="3"/>
  <c r="M77" i="3"/>
  <c r="N17" i="3"/>
  <c r="N34" i="3"/>
  <c r="N43" i="3"/>
  <c r="N52" i="3"/>
  <c r="N60" i="3"/>
  <c r="C11" i="4"/>
  <c r="M79" i="3"/>
  <c r="N79" i="3"/>
  <c r="M80" i="3"/>
</calcChain>
</file>

<file path=xl/sharedStrings.xml><?xml version="1.0" encoding="utf-8"?>
<sst xmlns="http://schemas.openxmlformats.org/spreadsheetml/2006/main" count="112" uniqueCount="99">
  <si>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</si>
  <si>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</si>
  <si>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</si>
  <si>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</si>
  <si>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</si>
  <si>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</si>
  <si>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</si>
  <si>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</si>
  <si>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</si>
  <si>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</si>
  <si>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</si>
  <si>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</si>
  <si>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</si>
  <si>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</si>
  <si>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</si>
  <si>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</si>
  <si>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</si>
  <si>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</si>
  <si>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</si>
  <si>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</si>
  <si>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</si>
  <si>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</si>
  <si>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</si>
  <si>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</si>
  <si>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</si>
  <si>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</si>
  <si>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</si>
  <si>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</si>
  <si>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</si>
  <si>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</si>
  <si>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</si>
  <si>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</si>
  <si>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</si>
  <si>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</si>
  <si>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</si>
  <si>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</si>
  <si>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</si>
  <si>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</si>
  <si>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</si>
  <si>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</si>
  <si>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</si>
  <si>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</si>
  <si>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</si>
  <si>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</si>
  <si>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</si>
  <si>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</si>
  <si>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</si>
  <si>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</si>
  <si>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</si>
  <si>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</si>
  <si>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</si>
  <si>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</si>
  <si>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</si>
  <si>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</si>
  <si>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</si>
  <si>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</si>
  <si>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</si>
  <si>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</si>
  <si>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</si>
  <si>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</si>
  <si>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</si>
  <si>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</si>
  <si>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</si>
  <si>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</si>
  <si>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</si>
  <si>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</si>
  <si>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</si>
  <si>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</si>
  <si>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</si>
  <si>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</si>
  <si>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</si>
  <si>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</si>
  <si>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</si>
  <si>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</si>
  <si>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</si>
  <si>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</si>
  <si>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</si>
  <si>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</si>
  <si>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Queenscliffe </t>
  </si>
  <si>
    <t>TAFE</t>
  </si>
  <si>
    <t>20-4 year olds in TAFE</t>
  </si>
  <si>
    <t>20-4 year olds at University &amp; other Tertiary</t>
  </si>
  <si>
    <t>20-24 years population</t>
  </si>
  <si>
    <t>University and other Tertiary</t>
  </si>
  <si>
    <t>………..Participation Rates………..</t>
  </si>
  <si>
    <t>………..State Ranking………..</t>
  </si>
  <si>
    <t xml:space="preserve">Number </t>
  </si>
  <si>
    <t>Rate</t>
  </si>
  <si>
    <t>State Rank</t>
  </si>
  <si>
    <t>Metro.Rank</t>
  </si>
  <si>
    <t>………..Metro Ranking………..</t>
  </si>
  <si>
    <r>
      <t xml:space="preserve">Select a municipality here </t>
    </r>
    <r>
      <rPr>
        <sz val="14"/>
        <color indexed="18"/>
        <rFont val="Wingdings"/>
        <charset val="2"/>
      </rPr>
      <t>F</t>
    </r>
  </si>
  <si>
    <t>Victoria</t>
  </si>
  <si>
    <t>Metro Melbourne</t>
  </si>
  <si>
    <t>Participation Rates of 20-24 Year-olds in Tertiary Education: 2021</t>
  </si>
  <si>
    <t>From the findings of the 2021 Census</t>
  </si>
  <si>
    <t>Participation in TAFE and University by 20-24 year olds, 2021</t>
  </si>
  <si>
    <t>University &amp;other Tertiary</t>
  </si>
  <si>
    <t>University &amp; other Tertiary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</si>
</sst>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sz val="14"/>
      <color indexed="18"/>
      <name val="Wingdings"/>
      <charset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10"/>
      <color theme="0"/>
      <name val="Calibri"/>
      <family val="2"/>
    </font>
    <font>
      <sz val="10"/>
      <color theme="3" tint="-0.249977111117893"/>
      <name val="Cambria"/>
      <family val="1"/>
    </font>
    <font>
      <b/>
      <sz val="10"/>
      <color theme="0"/>
      <name val="Calibri"/>
      <family val="2"/>
    </font>
    <font>
      <b/>
      <sz val="12"/>
      <color theme="5" tint="-0.249977111117893"/>
      <name val="Calibri"/>
      <family val="2"/>
    </font>
    <font>
      <b/>
      <sz val="9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b/>
      <sz val="9"/>
      <color theme="2" tint="-0.74999237037263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4" tint="0.79998168889431442"/>
      <name val="Calibri"/>
      <family val="2"/>
    </font>
    <font>
      <b/>
      <sz val="11"/>
      <color theme="6" tint="0.79998168889431442"/>
      <name val="Calibri"/>
      <family val="2"/>
    </font>
    <font>
      <sz val="16"/>
      <color theme="0"/>
      <name val="Calibri"/>
      <family val="2"/>
    </font>
    <font>
      <b/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4">
    <xf numFmtId="0" fontId="0" fillId="0" borderId="0" xfId="0">
      <protection locked="0"/>
    </xf>
    <xf numFmtId="0" fontId="12" fillId="0" borderId="0" xfId="7" applyFont="1" applyAlignment="1">
      <protection locked="0"/>
    </xf>
    <xf numFmtId="0" fontId="13" fillId="0" borderId="0" xfId="0" applyFont="1" applyAlignment="1">
      <protection locked="0"/>
    </xf>
    <xf numFmtId="0" fontId="13" fillId="0" borderId="0" xfId="6" applyFont="1" applyAlignment="1">
      <protection locked="0"/>
    </xf>
    <xf numFmtId="0" fontId="14" fillId="0" borderId="0" xfId="8" applyFont="1" applyFill="1" applyAlignment="1">
      <protection locked="0"/>
    </xf>
    <xf numFmtId="165" fontId="13" fillId="0" borderId="0" xfId="3" applyNumberFormat="1" applyFont="1" applyAlignment="1">
      <alignment horizontal="right"/>
    </xf>
    <xf numFmtId="0" fontId="13" fillId="5" borderId="3" xfId="9" applyFont="1" applyFill="1" applyBorder="1" applyAlignment="1">
      <alignment vertical="center"/>
      <protection locked="0"/>
    </xf>
    <xf numFmtId="0" fontId="13" fillId="0" borderId="0" xfId="0" applyFont="1" applyBorder="1" applyAlignment="1">
      <protection locked="0"/>
    </xf>
    <xf numFmtId="0" fontId="13" fillId="6" borderId="0" xfId="0" applyFont="1" applyFill="1" applyBorder="1" applyAlignment="1">
      <protection locked="0"/>
    </xf>
    <xf numFmtId="166" fontId="13" fillId="0" borderId="0" xfId="0" applyNumberFormat="1" applyFont="1" applyAlignment="1">
      <alignment horizontal="center"/>
      <protection locked="0"/>
    </xf>
    <xf numFmtId="166" fontId="13" fillId="0" borderId="0" xfId="3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  <protection locked="0"/>
    </xf>
    <xf numFmtId="166" fontId="13" fillId="7" borderId="0" xfId="2" applyNumberFormat="1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protection locked="0"/>
    </xf>
    <xf numFmtId="0" fontId="16" fillId="0" borderId="0" xfId="0" applyFont="1" applyAlignment="1">
      <protection locked="0"/>
    </xf>
    <xf numFmtId="0" fontId="17" fillId="0" borderId="0" xfId="0" applyFont="1" applyAlignment="1">
      <alignment horizontal="center"/>
      <protection locked="0"/>
    </xf>
    <xf numFmtId="1" fontId="13" fillId="0" borderId="0" xfId="0" applyNumberFormat="1" applyFont="1" applyAlignment="1">
      <alignment horizontal="center"/>
      <protection locked="0"/>
    </xf>
    <xf numFmtId="1" fontId="13" fillId="8" borderId="0" xfId="2" applyNumberFormat="1" applyFont="1" applyFill="1" applyBorder="1" applyAlignment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/>
      <protection locked="0"/>
    </xf>
    <xf numFmtId="1" fontId="13" fillId="0" borderId="0" xfId="3" applyNumberFormat="1" applyFont="1" applyAlignment="1">
      <alignment horizontal="center"/>
    </xf>
    <xf numFmtId="3" fontId="13" fillId="0" borderId="0" xfId="0" applyNumberFormat="1" applyFont="1" applyAlignment="1">
      <protection locked="0"/>
    </xf>
    <xf numFmtId="3" fontId="13" fillId="6" borderId="0" xfId="2" applyNumberFormat="1" applyFont="1" applyFill="1" applyBorder="1" applyAlignment="1">
      <alignment horizontal="center" vertical="center" wrapText="1"/>
      <protection locked="0"/>
    </xf>
    <xf numFmtId="3" fontId="13" fillId="5" borderId="3" xfId="1" applyNumberFormat="1" applyFont="1" applyFill="1" applyBorder="1" applyAlignment="1">
      <protection locked="0"/>
    </xf>
    <xf numFmtId="3" fontId="13" fillId="0" borderId="0" xfId="3" applyNumberFormat="1" applyFont="1" applyAlignment="1">
      <alignment horizontal="right"/>
    </xf>
    <xf numFmtId="0" fontId="18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left" vertical="center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22" fillId="8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9" fillId="0" borderId="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8" borderId="4" xfId="0" applyFont="1" applyFill="1" applyBorder="1" applyAlignment="1" applyProtection="1">
      <alignment horizontal="center" vertical="center"/>
      <protection hidden="1"/>
    </xf>
    <xf numFmtId="0" fontId="23" fillId="9" borderId="0" xfId="0" applyFont="1" applyFill="1" applyAlignment="1" applyProtection="1">
      <alignment vertical="center"/>
      <protection hidden="1"/>
    </xf>
    <xf numFmtId="0" fontId="24" fillId="9" borderId="0" xfId="0" applyFont="1" applyFill="1" applyAlignment="1" applyProtection="1">
      <alignment horizontal="center" vertical="center"/>
      <protection hidden="1"/>
    </xf>
    <xf numFmtId="0" fontId="24" fillId="9" borderId="0" xfId="0" applyFont="1" applyFill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166" fontId="26" fillId="0" borderId="0" xfId="0" applyNumberFormat="1" applyFont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27" fillId="10" borderId="0" xfId="0" applyFont="1" applyFill="1" applyAlignment="1" applyProtection="1">
      <alignment horizontal="center" vertical="center"/>
      <protection hidden="1"/>
    </xf>
    <xf numFmtId="0" fontId="28" fillId="11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166" fontId="15" fillId="0" borderId="0" xfId="0" applyNumberFormat="1" applyFont="1" applyAlignment="1">
      <alignment horizontal="center"/>
      <protection locked="0"/>
    </xf>
    <xf numFmtId="0" fontId="29" fillId="1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e6bd6d21532464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5233483515095"/>
          <c:y val="3.1783943658159591E-2"/>
          <c:w val="0.85422235322189"/>
          <c:h val="0.86378040363336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Table!$A$22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Table!$B$22:$C$22</c:f>
              <c:numCache>
                <c:formatCode>0.0</c:formatCode>
                <c:ptCount val="2"/>
                <c:pt idx="0">
                  <c:v>11.955758426966293</c:v>
                </c:pt>
                <c:pt idx="1">
                  <c:v>32.408707865168537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6-495A-935C-161769FC51CB}"/>
            </c:ext>
          </c:extLst>
        </c:ser>
        <c:ser>
          <c:idx val="1"/>
          <c:order val="1"/>
          <c:tx>
            <c:strRef>
              <c:f>Table!$A$23</c:f>
              <c:strCache>
                <c:ptCount val="1"/>
                <c:pt idx="0">
                  <c:v>Metro Melbourne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Table!$B$23:$C$23</c:f>
              <c:numCache>
                <c:formatCode>0.0</c:formatCode>
                <c:ptCount val="2"/>
                <c:pt idx="0">
                  <c:v>9.2968675308173658</c:v>
                </c:pt>
                <c:pt idx="1">
                  <c:v>37.818466672217951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6-495A-935C-161769FC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962848"/>
        <c:axId val="1"/>
      </c:barChart>
      <c:catAx>
        <c:axId val="10389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20-4 year-olds attending</a:t>
                </a:r>
              </a:p>
            </c:rich>
          </c:tx>
          <c:layout>
            <c:manualLayout>
              <c:xMode val="edge"/>
              <c:yMode val="edge"/>
              <c:x val="7.8780154260412408E-3"/>
              <c:y val="0.1446381929531535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03896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06629547520667"/>
          <c:y val="1.8154457965481586E-2"/>
          <c:w val="0.34475134871900887"/>
          <c:h val="0.130105782231766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39" fmlaLink="$C$4" fmlaRange="'Data Sheet'!$B$4:$B$84" sel="26" val="8"/>
</file>

<file path=xl/ctrlProps/ctrlProp2.xml><?xml version="1.0" encoding="utf-8"?>
<formControlPr xmlns="http://schemas.microsoft.com/office/spreadsheetml/2009/9/main" objectType="Drop" dropLines="40" dropStyle="combo" dx="39" fmlaLink="$E$4" fmlaRange="'Data Sheet'!$B$4:$B$84" sel="81" val="4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90488</xdr:colOff>
      <xdr:row>4</xdr:row>
      <xdr:rowOff>38100</xdr:rowOff>
    </xdr:from>
    <xdr:to>
      <xdr:col>9</xdr:col>
      <xdr:colOff>1104900</xdr:colOff>
      <xdr:row>17</xdr:row>
      <xdr:rowOff>161925</xdr:rowOff>
    </xdr:to>
    <xdr:graphicFrame macro="">
      <xdr:nvGraphicFramePr>
        <xdr:cNvPr id="1043" name="Chart 3">
          <a:extLst>
            <a:ext uri="{FF2B5EF4-FFF2-40B4-BE49-F238E27FC236}">
              <a16:creationId xmlns:a16="http://schemas.microsoft.com/office/drawing/2014/main" id="{D6366027-0B22-EC22-2350-DB73E489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252413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D375A66-85BC-DECE-E409-188EC874FA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0</xdr:rowOff>
        </xdr:from>
        <xdr:to>
          <xdr:col>5</xdr:col>
          <xdr:colOff>266700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DCE4688-A07D-1D25-04AE-640CBAC2C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Q9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7" sqref="N7"/>
    </sheetView>
  </sheetViews>
  <sheetFormatPr defaultColWidth="15.73046875" defaultRowHeight="14.25" customHeight="1" x14ac:dyDescent="0.35"/>
  <cols>
    <col min="1" max="1" width="3" style="2" customWidth="1"/>
    <col min="2" max="2" width="15.265625" style="2" customWidth="1"/>
    <col min="3" max="5" width="15.265625" style="20" customWidth="1"/>
    <col min="6" max="6" width="3.59765625" style="2" customWidth="1"/>
    <col min="7" max="8" width="15.73046875" style="9"/>
    <col min="9" max="9" width="3.59765625" style="2" customWidth="1"/>
    <col min="10" max="11" width="15.73046875" style="16"/>
    <col min="12" max="12" width="3.59765625" style="2" customWidth="1"/>
    <col min="13" max="14" width="15.73046875" style="16"/>
    <col min="15" max="15" width="3.59765625" style="2" customWidth="1"/>
    <col min="16" max="17" width="15.73046875" style="9"/>
    <col min="18" max="16384" width="15.73046875" style="2"/>
  </cols>
  <sheetData>
    <row r="1" spans="1:17" ht="18" x14ac:dyDescent="0.55000000000000004">
      <c r="A1" s="1"/>
      <c r="B1" s="14" t="s">
        <v>96</v>
      </c>
    </row>
    <row r="2" spans="1:17" ht="14.25" customHeight="1" x14ac:dyDescent="0.4">
      <c r="G2" s="61" t="s">
        <v>84</v>
      </c>
      <c r="H2" s="61"/>
      <c r="I2" s="13"/>
      <c r="J2" s="61" t="s">
        <v>85</v>
      </c>
      <c r="K2" s="61"/>
      <c r="M2" s="61" t="s">
        <v>90</v>
      </c>
      <c r="N2" s="61"/>
      <c r="P2" s="61" t="s">
        <v>84</v>
      </c>
      <c r="Q2" s="61"/>
    </row>
    <row r="3" spans="1:17" ht="31.5" x14ac:dyDescent="0.35">
      <c r="B3" s="8"/>
      <c r="C3" s="21" t="s">
        <v>80</v>
      </c>
      <c r="D3" s="21" t="s">
        <v>81</v>
      </c>
      <c r="E3" s="21" t="s">
        <v>82</v>
      </c>
      <c r="F3" s="7"/>
      <c r="G3" s="12" t="s">
        <v>79</v>
      </c>
      <c r="H3" s="12" t="s">
        <v>83</v>
      </c>
      <c r="J3" s="17" t="s">
        <v>79</v>
      </c>
      <c r="K3" s="17" t="s">
        <v>83</v>
      </c>
      <c r="M3" s="17" t="s">
        <v>79</v>
      </c>
      <c r="N3" s="17" t="s">
        <v>83</v>
      </c>
      <c r="P3" s="12" t="s">
        <v>79</v>
      </c>
      <c r="Q3" s="12" t="s">
        <v>83</v>
      </c>
    </row>
    <row r="4" spans="1:17" ht="14.25" customHeight="1" x14ac:dyDescent="0.35">
      <c r="A4" s="15">
        <v>1</v>
      </c>
      <c r="B4" s="6" t="s">
        <v>39</v>
      </c>
      <c r="C4" s="22">
        <v>72</v>
      </c>
      <c r="D4" s="22">
        <v>72</v>
      </c>
      <c r="E4" s="22">
        <v>516</v>
      </c>
      <c r="G4" s="9">
        <f>C4/E4*100</f>
        <v>13.953488372093023</v>
      </c>
      <c r="H4" s="9">
        <f>D4/E4*100</f>
        <v>13.953488372093023</v>
      </c>
      <c r="J4" s="16">
        <f>RANK(G4,G$4:G$82)</f>
        <v>3</v>
      </c>
      <c r="K4" s="16">
        <f>RANK(H4,H$4:H$82)</f>
        <v>48</v>
      </c>
    </row>
    <row r="5" spans="1:17" ht="14.25" customHeight="1" x14ac:dyDescent="0.35">
      <c r="A5" s="15">
        <v>2</v>
      </c>
      <c r="B5" s="6" t="s">
        <v>32</v>
      </c>
      <c r="C5" s="22">
        <v>41</v>
      </c>
      <c r="D5" s="22">
        <v>37</v>
      </c>
      <c r="E5" s="22">
        <v>560</v>
      </c>
      <c r="G5" s="11">
        <f t="shared" ref="G5:G68" si="0">C5/E5*100</f>
        <v>7.3214285714285721</v>
      </c>
      <c r="H5" s="11">
        <f t="shared" ref="H5:H68" si="1">D5/E5*100</f>
        <v>6.6071428571428577</v>
      </c>
      <c r="J5" s="18">
        <f t="shared" ref="J5:J68" si="2">RANK(G5,G$4:G$82)</f>
        <v>67</v>
      </c>
      <c r="K5" s="18">
        <f t="shared" ref="K5:K68" si="3">RANK(H5,H$4:H$82)</f>
        <v>77</v>
      </c>
      <c r="M5" s="18"/>
      <c r="N5" s="18"/>
      <c r="P5" s="11"/>
      <c r="Q5" s="11"/>
    </row>
    <row r="6" spans="1:17" ht="14.25" customHeight="1" x14ac:dyDescent="0.35">
      <c r="A6" s="15">
        <v>3</v>
      </c>
      <c r="B6" s="6" t="s">
        <v>0</v>
      </c>
      <c r="C6" s="22">
        <v>588</v>
      </c>
      <c r="D6" s="22">
        <v>1842</v>
      </c>
      <c r="E6" s="22">
        <v>7198</v>
      </c>
      <c r="G6" s="11">
        <f t="shared" si="0"/>
        <v>8.168935815504307</v>
      </c>
      <c r="H6" s="11">
        <f t="shared" si="1"/>
        <v>25.590441789385942</v>
      </c>
      <c r="J6" s="18">
        <f t="shared" si="2"/>
        <v>63</v>
      </c>
      <c r="K6" s="18">
        <f t="shared" si="3"/>
        <v>32</v>
      </c>
      <c r="M6" s="18"/>
      <c r="N6" s="18"/>
      <c r="P6" s="11"/>
      <c r="Q6" s="11"/>
    </row>
    <row r="7" spans="1:17" ht="14.25" customHeight="1" x14ac:dyDescent="0.35">
      <c r="A7" s="15">
        <v>4</v>
      </c>
      <c r="B7" s="6" t="s">
        <v>1</v>
      </c>
      <c r="C7" s="22">
        <v>608</v>
      </c>
      <c r="D7" s="22">
        <v>2839</v>
      </c>
      <c r="E7" s="22">
        <v>7008</v>
      </c>
      <c r="G7" s="11">
        <f>C7/E7*100</f>
        <v>8.6757990867579906</v>
      </c>
      <c r="H7" s="11">
        <f t="shared" si="1"/>
        <v>40.510844748858446</v>
      </c>
      <c r="J7" s="18">
        <f>RANK(G7,G$4:G$82)</f>
        <v>55</v>
      </c>
      <c r="K7" s="18">
        <f>RANK(H7,H$4:H$82)</f>
        <v>11</v>
      </c>
      <c r="M7" s="18">
        <f>RANK(P7,P$7:P$82)</f>
        <v>19</v>
      </c>
      <c r="N7" s="18">
        <f>RANK(Q7,Q$7:Q$82)</f>
        <v>11</v>
      </c>
      <c r="P7" s="11">
        <f>G7</f>
        <v>8.6757990867579906</v>
      </c>
      <c r="Q7" s="11">
        <f>H7</f>
        <v>40.510844748858446</v>
      </c>
    </row>
    <row r="8" spans="1:17" ht="14.25" customHeight="1" x14ac:dyDescent="0.35">
      <c r="A8" s="15">
        <v>5</v>
      </c>
      <c r="B8" s="6" t="s">
        <v>40</v>
      </c>
      <c r="C8" s="22">
        <v>144</v>
      </c>
      <c r="D8" s="22">
        <v>215</v>
      </c>
      <c r="E8" s="22">
        <v>1427</v>
      </c>
      <c r="G8" s="11">
        <f t="shared" si="0"/>
        <v>10.091100210231255</v>
      </c>
      <c r="H8" s="11">
        <f t="shared" si="1"/>
        <v>15.06657323055361</v>
      </c>
      <c r="J8" s="18">
        <f t="shared" si="2"/>
        <v>40</v>
      </c>
      <c r="K8" s="18">
        <f t="shared" si="3"/>
        <v>42</v>
      </c>
      <c r="M8" s="18"/>
      <c r="N8" s="18"/>
      <c r="P8" s="11"/>
      <c r="Q8" s="11"/>
    </row>
    <row r="9" spans="1:17" ht="14.25" customHeight="1" x14ac:dyDescent="0.35">
      <c r="A9" s="15">
        <v>6</v>
      </c>
      <c r="B9" s="6" t="s">
        <v>41</v>
      </c>
      <c r="C9" s="22">
        <v>293</v>
      </c>
      <c r="D9" s="22">
        <v>508</v>
      </c>
      <c r="E9" s="22">
        <v>2884</v>
      </c>
      <c r="G9" s="11">
        <f t="shared" si="0"/>
        <v>10.159500693481275</v>
      </c>
      <c r="H9" s="11">
        <f t="shared" si="1"/>
        <v>17.614424410540916</v>
      </c>
      <c r="J9" s="18">
        <f t="shared" si="2"/>
        <v>39</v>
      </c>
      <c r="K9" s="18">
        <f t="shared" si="3"/>
        <v>40</v>
      </c>
      <c r="M9" s="18"/>
      <c r="N9" s="18"/>
      <c r="P9" s="11"/>
      <c r="Q9" s="11"/>
    </row>
    <row r="10" spans="1:17" ht="14.25" customHeight="1" x14ac:dyDescent="0.35">
      <c r="A10" s="15">
        <v>7</v>
      </c>
      <c r="B10" s="6" t="s">
        <v>2</v>
      </c>
      <c r="C10" s="22">
        <v>343</v>
      </c>
      <c r="D10" s="22">
        <v>2795</v>
      </c>
      <c r="E10" s="22">
        <v>5212</v>
      </c>
      <c r="G10" s="11">
        <f t="shared" si="0"/>
        <v>6.5809669992325404</v>
      </c>
      <c r="H10" s="11">
        <f t="shared" si="1"/>
        <v>53.626247122026093</v>
      </c>
      <c r="J10" s="18">
        <f t="shared" si="2"/>
        <v>74</v>
      </c>
      <c r="K10" s="18">
        <f t="shared" si="3"/>
        <v>3</v>
      </c>
      <c r="M10" s="18">
        <f>RANK(P10,P$7:P$82)</f>
        <v>27</v>
      </c>
      <c r="N10" s="18">
        <f>RANK(Q10,Q$7:Q$82)</f>
        <v>3</v>
      </c>
      <c r="P10" s="11">
        <f>G10</f>
        <v>6.5809669992325404</v>
      </c>
      <c r="Q10" s="11">
        <f>H10</f>
        <v>53.626247122026093</v>
      </c>
    </row>
    <row r="11" spans="1:17" ht="14.25" customHeight="1" x14ac:dyDescent="0.35">
      <c r="A11" s="15">
        <v>8</v>
      </c>
      <c r="B11" s="6" t="s">
        <v>33</v>
      </c>
      <c r="C11" s="22">
        <v>65</v>
      </c>
      <c r="D11" s="22">
        <v>51</v>
      </c>
      <c r="E11" s="22">
        <v>608</v>
      </c>
      <c r="G11" s="11">
        <f t="shared" si="0"/>
        <v>10.690789473684211</v>
      </c>
      <c r="H11" s="11">
        <f t="shared" si="1"/>
        <v>8.3881578947368425</v>
      </c>
      <c r="J11" s="18">
        <f t="shared" si="2"/>
        <v>27</v>
      </c>
      <c r="K11" s="18">
        <f t="shared" si="3"/>
        <v>72</v>
      </c>
      <c r="M11" s="18"/>
      <c r="N11" s="18"/>
      <c r="P11" s="11"/>
      <c r="Q11" s="11"/>
    </row>
    <row r="12" spans="1:17" ht="14.25" customHeight="1" x14ac:dyDescent="0.35">
      <c r="A12" s="15">
        <v>9</v>
      </c>
      <c r="B12" s="6" t="s">
        <v>3</v>
      </c>
      <c r="C12" s="22">
        <v>616</v>
      </c>
      <c r="D12" s="22">
        <v>7123</v>
      </c>
      <c r="E12" s="22">
        <v>12306</v>
      </c>
      <c r="G12" s="11">
        <f t="shared" si="0"/>
        <v>5.0056882821387942</v>
      </c>
      <c r="H12" s="11">
        <f t="shared" si="1"/>
        <v>57.882333820900378</v>
      </c>
      <c r="J12" s="18">
        <f t="shared" si="2"/>
        <v>78</v>
      </c>
      <c r="K12" s="18">
        <f t="shared" si="3"/>
        <v>1</v>
      </c>
      <c r="M12" s="18">
        <f>RANK(P12,P$7:P$82)</f>
        <v>30</v>
      </c>
      <c r="N12" s="18">
        <f>RANK(Q12,Q$7:Q$82)</f>
        <v>1</v>
      </c>
      <c r="P12" s="11">
        <f>G12</f>
        <v>5.0056882821387942</v>
      </c>
      <c r="Q12" s="11">
        <f>H12</f>
        <v>57.882333820900378</v>
      </c>
    </row>
    <row r="13" spans="1:17" ht="14.25" customHeight="1" x14ac:dyDescent="0.35">
      <c r="A13" s="15">
        <v>10</v>
      </c>
      <c r="B13" s="6" t="s">
        <v>4</v>
      </c>
      <c r="C13" s="22">
        <v>1413</v>
      </c>
      <c r="D13" s="22">
        <v>4331</v>
      </c>
      <c r="E13" s="22">
        <v>13406</v>
      </c>
      <c r="G13" s="11">
        <f t="shared" si="0"/>
        <v>10.540056691033865</v>
      </c>
      <c r="H13" s="11">
        <f t="shared" si="1"/>
        <v>32.306429956735791</v>
      </c>
      <c r="J13" s="18">
        <f t="shared" si="2"/>
        <v>30</v>
      </c>
      <c r="K13" s="18">
        <f>RANK(H13,H$4:H$82)</f>
        <v>21</v>
      </c>
      <c r="M13" s="18">
        <f>RANK(P13,P$7:P$82)</f>
        <v>13</v>
      </c>
      <c r="N13" s="18">
        <f>RANK(Q13,Q$7:Q$82)</f>
        <v>21</v>
      </c>
      <c r="P13" s="11">
        <f>G13</f>
        <v>10.540056691033865</v>
      </c>
      <c r="Q13" s="11">
        <f>H13</f>
        <v>32.306429956735791</v>
      </c>
    </row>
    <row r="14" spans="1:17" ht="14.25" customHeight="1" x14ac:dyDescent="0.35">
      <c r="A14" s="15">
        <v>11</v>
      </c>
      <c r="B14" s="6" t="s">
        <v>42</v>
      </c>
      <c r="C14" s="22">
        <v>18</v>
      </c>
      <c r="D14" s="22">
        <v>33</v>
      </c>
      <c r="E14" s="22">
        <v>246</v>
      </c>
      <c r="G14" s="11">
        <f t="shared" si="0"/>
        <v>7.3170731707317067</v>
      </c>
      <c r="H14" s="11">
        <f t="shared" si="1"/>
        <v>13.414634146341465</v>
      </c>
      <c r="J14" s="18">
        <f>RANK(G14,G$4:G$82)</f>
        <v>68</v>
      </c>
      <c r="K14" s="18">
        <f t="shared" si="3"/>
        <v>52</v>
      </c>
      <c r="M14" s="18"/>
      <c r="N14" s="18"/>
      <c r="P14" s="11"/>
      <c r="Q14" s="11"/>
    </row>
    <row r="15" spans="1:17" ht="14.25" customHeight="1" x14ac:dyDescent="0.35">
      <c r="A15" s="15">
        <v>12</v>
      </c>
      <c r="B15" s="6" t="s">
        <v>43</v>
      </c>
      <c r="C15" s="22">
        <v>214</v>
      </c>
      <c r="D15" s="22">
        <v>193</v>
      </c>
      <c r="E15" s="22">
        <v>1876</v>
      </c>
      <c r="G15" s="11">
        <f t="shared" si="0"/>
        <v>11.40724946695096</v>
      </c>
      <c r="H15" s="11">
        <f t="shared" si="1"/>
        <v>10.287846481876333</v>
      </c>
      <c r="J15" s="18">
        <f t="shared" si="2"/>
        <v>18</v>
      </c>
      <c r="K15" s="18">
        <f t="shared" si="3"/>
        <v>66</v>
      </c>
      <c r="M15" s="18"/>
      <c r="N15" s="18"/>
      <c r="P15" s="11"/>
      <c r="Q15" s="11"/>
    </row>
    <row r="16" spans="1:17" ht="14.25" customHeight="1" x14ac:dyDescent="0.35">
      <c r="A16" s="15">
        <v>13</v>
      </c>
      <c r="B16" s="6" t="s">
        <v>44</v>
      </c>
      <c r="C16" s="22">
        <v>814</v>
      </c>
      <c r="D16" s="22">
        <v>1505</v>
      </c>
      <c r="E16" s="22">
        <v>7063</v>
      </c>
      <c r="G16" s="11">
        <f t="shared" si="0"/>
        <v>11.524847798385956</v>
      </c>
      <c r="H16" s="11">
        <f t="shared" si="1"/>
        <v>21.308225966303272</v>
      </c>
      <c r="J16" s="18">
        <f t="shared" si="2"/>
        <v>17</v>
      </c>
      <c r="K16" s="18">
        <f t="shared" si="3"/>
        <v>36</v>
      </c>
      <c r="M16" s="18">
        <f>RANK(P16,P$7:P$82)</f>
        <v>7</v>
      </c>
      <c r="N16" s="18">
        <f>RANK(Q16,Q$7:Q$82)</f>
        <v>31</v>
      </c>
      <c r="P16" s="11">
        <f>G16</f>
        <v>11.524847798385956</v>
      </c>
      <c r="Q16" s="11">
        <f>H16</f>
        <v>21.308225966303272</v>
      </c>
    </row>
    <row r="17" spans="1:17" ht="14.25" customHeight="1" x14ac:dyDescent="0.35">
      <c r="A17" s="15">
        <v>14</v>
      </c>
      <c r="B17" s="6" t="s">
        <v>5</v>
      </c>
      <c r="C17" s="22">
        <v>2704</v>
      </c>
      <c r="D17" s="22">
        <v>6581</v>
      </c>
      <c r="E17" s="22">
        <v>24309</v>
      </c>
      <c r="G17" s="11">
        <f t="shared" si="0"/>
        <v>11.12345221934263</v>
      </c>
      <c r="H17" s="11">
        <f t="shared" si="1"/>
        <v>27.072277757209264</v>
      </c>
      <c r="J17" s="18">
        <f t="shared" si="2"/>
        <v>23</v>
      </c>
      <c r="K17" s="18">
        <f t="shared" si="3"/>
        <v>28</v>
      </c>
      <c r="M17" s="18">
        <f>RANK(P17,P$7:P$82)</f>
        <v>9</v>
      </c>
      <c r="N17" s="18">
        <f>RANK(Q17,Q$7:Q$82)</f>
        <v>26</v>
      </c>
      <c r="P17" s="11">
        <f>G17</f>
        <v>11.12345221934263</v>
      </c>
      <c r="Q17" s="11">
        <f>H17</f>
        <v>27.072277757209264</v>
      </c>
    </row>
    <row r="18" spans="1:17" ht="14.25" customHeight="1" x14ac:dyDescent="0.35">
      <c r="A18" s="15">
        <v>15</v>
      </c>
      <c r="B18" s="6" t="s">
        <v>45</v>
      </c>
      <c r="C18" s="22">
        <v>39</v>
      </c>
      <c r="D18" s="22">
        <v>59</v>
      </c>
      <c r="E18" s="22">
        <v>553</v>
      </c>
      <c r="G18" s="11">
        <f t="shared" si="0"/>
        <v>7.0524412296564201</v>
      </c>
      <c r="H18" s="11">
        <f t="shared" si="1"/>
        <v>10.669077757685352</v>
      </c>
      <c r="J18" s="18">
        <f t="shared" si="2"/>
        <v>71</v>
      </c>
      <c r="K18" s="18">
        <f t="shared" si="3"/>
        <v>62</v>
      </c>
      <c r="M18" s="18"/>
      <c r="N18" s="18"/>
      <c r="P18" s="11"/>
      <c r="Q18" s="11"/>
    </row>
    <row r="19" spans="1:17" ht="14.25" customHeight="1" x14ac:dyDescent="0.35">
      <c r="A19" s="15">
        <v>16</v>
      </c>
      <c r="B19" s="6" t="s">
        <v>46</v>
      </c>
      <c r="C19" s="22">
        <v>90</v>
      </c>
      <c r="D19" s="22">
        <v>101</v>
      </c>
      <c r="E19" s="22">
        <v>1025</v>
      </c>
      <c r="G19" s="11">
        <f t="shared" si="0"/>
        <v>8.7804878048780477</v>
      </c>
      <c r="H19" s="11">
        <f t="shared" si="1"/>
        <v>9.8536585365853657</v>
      </c>
      <c r="J19" s="18">
        <f t="shared" si="2"/>
        <v>53</v>
      </c>
      <c r="K19" s="18">
        <f t="shared" si="3"/>
        <v>67</v>
      </c>
      <c r="M19" s="18"/>
      <c r="N19" s="18"/>
      <c r="P19" s="11"/>
      <c r="Q19" s="11"/>
    </row>
    <row r="20" spans="1:17" ht="14.25" customHeight="1" x14ac:dyDescent="0.35">
      <c r="A20" s="15">
        <v>17</v>
      </c>
      <c r="B20" s="6" t="s">
        <v>47</v>
      </c>
      <c r="C20" s="22">
        <v>77</v>
      </c>
      <c r="D20" s="22">
        <v>77</v>
      </c>
      <c r="E20" s="22">
        <v>743</v>
      </c>
      <c r="G20" s="11">
        <f t="shared" si="0"/>
        <v>10.363391655450876</v>
      </c>
      <c r="H20" s="11">
        <f t="shared" si="1"/>
        <v>10.363391655450876</v>
      </c>
      <c r="J20" s="18">
        <f t="shared" si="2"/>
        <v>35</v>
      </c>
      <c r="K20" s="18">
        <f t="shared" si="3"/>
        <v>64</v>
      </c>
      <c r="M20" s="18"/>
      <c r="N20" s="18"/>
      <c r="P20" s="11"/>
      <c r="Q20" s="11"/>
    </row>
    <row r="21" spans="1:17" ht="14.25" customHeight="1" x14ac:dyDescent="0.35">
      <c r="A21" s="15">
        <v>18</v>
      </c>
      <c r="B21" s="6" t="s">
        <v>6</v>
      </c>
      <c r="C21" s="22">
        <v>913</v>
      </c>
      <c r="D21" s="22">
        <v>3843</v>
      </c>
      <c r="E21" s="22">
        <v>9424</v>
      </c>
      <c r="G21" s="11">
        <f t="shared" si="0"/>
        <v>9.6880305602716472</v>
      </c>
      <c r="H21" s="11">
        <f t="shared" si="1"/>
        <v>40.77886247877759</v>
      </c>
      <c r="J21" s="18">
        <f t="shared" si="2"/>
        <v>47</v>
      </c>
      <c r="K21" s="18">
        <f t="shared" si="3"/>
        <v>10</v>
      </c>
      <c r="M21" s="18">
        <f>RANK(P21,P$7:P$82)</f>
        <v>17</v>
      </c>
      <c r="N21" s="18">
        <f>RANK(Q21,Q$7:Q$82)</f>
        <v>10</v>
      </c>
      <c r="P21" s="11">
        <f>G21</f>
        <v>9.6880305602716472</v>
      </c>
      <c r="Q21" s="11">
        <f>H21</f>
        <v>40.77886247877759</v>
      </c>
    </row>
    <row r="22" spans="1:17" ht="14.25" customHeight="1" x14ac:dyDescent="0.35">
      <c r="A22" s="15">
        <v>19</v>
      </c>
      <c r="B22" s="6" t="s">
        <v>48</v>
      </c>
      <c r="C22" s="22">
        <v>190</v>
      </c>
      <c r="D22" s="22">
        <v>134</v>
      </c>
      <c r="E22" s="22">
        <v>1816</v>
      </c>
      <c r="G22" s="11">
        <f t="shared" si="0"/>
        <v>10.462555066079295</v>
      </c>
      <c r="H22" s="11">
        <f t="shared" si="1"/>
        <v>7.3788546255506615</v>
      </c>
      <c r="J22" s="18">
        <f t="shared" si="2"/>
        <v>32</v>
      </c>
      <c r="K22" s="18">
        <f t="shared" si="3"/>
        <v>74</v>
      </c>
      <c r="M22" s="18"/>
      <c r="N22" s="18"/>
      <c r="P22" s="11"/>
      <c r="Q22" s="11"/>
    </row>
    <row r="23" spans="1:17" ht="14.25" customHeight="1" x14ac:dyDescent="0.35">
      <c r="A23" s="15">
        <v>20</v>
      </c>
      <c r="B23" s="6" t="s">
        <v>7</v>
      </c>
      <c r="C23" s="22">
        <v>876</v>
      </c>
      <c r="D23" s="22">
        <v>1756</v>
      </c>
      <c r="E23" s="22">
        <v>7760</v>
      </c>
      <c r="G23" s="11">
        <f t="shared" si="0"/>
        <v>11.288659793814434</v>
      </c>
      <c r="H23" s="11">
        <f t="shared" si="1"/>
        <v>22.628865979381445</v>
      </c>
      <c r="J23" s="18">
        <f t="shared" si="2"/>
        <v>21</v>
      </c>
      <c r="K23" s="18">
        <f t="shared" si="3"/>
        <v>35</v>
      </c>
      <c r="M23" s="18">
        <f>RANK(P23,P$7:P$82)</f>
        <v>8</v>
      </c>
      <c r="N23" s="18">
        <f>RANK(Q23,Q$7:Q$82)</f>
        <v>30</v>
      </c>
      <c r="P23" s="11">
        <f>G23</f>
        <v>11.288659793814434</v>
      </c>
      <c r="Q23" s="11">
        <f>H23</f>
        <v>22.628865979381445</v>
      </c>
    </row>
    <row r="24" spans="1:17" ht="14.25" customHeight="1" x14ac:dyDescent="0.35">
      <c r="A24" s="15">
        <v>21</v>
      </c>
      <c r="B24" s="6" t="s">
        <v>49</v>
      </c>
      <c r="C24" s="22">
        <v>38</v>
      </c>
      <c r="D24" s="22">
        <v>27</v>
      </c>
      <c r="E24" s="22">
        <v>438</v>
      </c>
      <c r="G24" s="11">
        <f t="shared" si="0"/>
        <v>8.6757990867579906</v>
      </c>
      <c r="H24" s="11">
        <f t="shared" si="1"/>
        <v>6.1643835616438354</v>
      </c>
      <c r="J24" s="18">
        <f t="shared" si="2"/>
        <v>55</v>
      </c>
      <c r="K24" s="18">
        <f t="shared" si="3"/>
        <v>78</v>
      </c>
      <c r="M24" s="18"/>
      <c r="N24" s="18"/>
      <c r="P24" s="11"/>
      <c r="Q24" s="11"/>
    </row>
    <row r="25" spans="1:17" ht="14.25" customHeight="1" x14ac:dyDescent="0.35">
      <c r="A25" s="15">
        <v>22</v>
      </c>
      <c r="B25" s="6" t="s">
        <v>8</v>
      </c>
      <c r="C25" s="22">
        <v>655</v>
      </c>
      <c r="D25" s="22">
        <v>4768</v>
      </c>
      <c r="E25" s="22">
        <v>9462</v>
      </c>
      <c r="G25" s="11">
        <f t="shared" si="0"/>
        <v>6.9224265482984579</v>
      </c>
      <c r="H25" s="11">
        <f t="shared" si="1"/>
        <v>50.39103783555273</v>
      </c>
      <c r="J25" s="18">
        <f t="shared" si="2"/>
        <v>73</v>
      </c>
      <c r="K25" s="18">
        <f t="shared" si="3"/>
        <v>5</v>
      </c>
      <c r="M25" s="18">
        <f>RANK(P25,P$7:P$82)</f>
        <v>26</v>
      </c>
      <c r="N25" s="18">
        <f>RANK(Q25,Q$7:Q$82)</f>
        <v>5</v>
      </c>
      <c r="P25" s="11">
        <f>G25</f>
        <v>6.9224265482984579</v>
      </c>
      <c r="Q25" s="11">
        <f>H25</f>
        <v>50.39103783555273</v>
      </c>
    </row>
    <row r="26" spans="1:17" ht="14.25" customHeight="1" x14ac:dyDescent="0.35">
      <c r="A26" s="15">
        <v>23</v>
      </c>
      <c r="B26" s="6" t="s">
        <v>50</v>
      </c>
      <c r="C26" s="22">
        <v>99</v>
      </c>
      <c r="D26" s="22">
        <v>60</v>
      </c>
      <c r="E26" s="22">
        <v>852</v>
      </c>
      <c r="G26" s="11">
        <f t="shared" si="0"/>
        <v>11.619718309859154</v>
      </c>
      <c r="H26" s="11">
        <f t="shared" si="1"/>
        <v>7.042253521126761</v>
      </c>
      <c r="J26" s="18">
        <f t="shared" si="2"/>
        <v>16</v>
      </c>
      <c r="K26" s="18">
        <f t="shared" si="3"/>
        <v>76</v>
      </c>
      <c r="M26" s="18"/>
      <c r="N26" s="18"/>
      <c r="P26" s="11"/>
      <c r="Q26" s="11"/>
    </row>
    <row r="27" spans="1:17" ht="14.25" customHeight="1" x14ac:dyDescent="0.35">
      <c r="A27" s="15">
        <v>24</v>
      </c>
      <c r="B27" s="6" t="s">
        <v>51</v>
      </c>
      <c r="C27" s="22">
        <v>117</v>
      </c>
      <c r="D27" s="22">
        <v>223</v>
      </c>
      <c r="E27" s="22">
        <v>1129</v>
      </c>
      <c r="G27" s="11">
        <f t="shared" si="0"/>
        <v>10.363153232949513</v>
      </c>
      <c r="H27" s="11">
        <f t="shared" si="1"/>
        <v>19.75199291408326</v>
      </c>
      <c r="J27" s="18">
        <f t="shared" si="2"/>
        <v>36</v>
      </c>
      <c r="K27" s="18">
        <f t="shared" si="3"/>
        <v>39</v>
      </c>
      <c r="M27" s="18"/>
      <c r="N27" s="18"/>
      <c r="P27" s="11"/>
      <c r="Q27" s="11"/>
    </row>
    <row r="28" spans="1:17" ht="14.25" customHeight="1" x14ac:dyDescent="0.35">
      <c r="A28" s="15">
        <v>25</v>
      </c>
      <c r="B28" s="6" t="s">
        <v>9</v>
      </c>
      <c r="C28" s="22">
        <v>768</v>
      </c>
      <c r="D28" s="22">
        <v>1534</v>
      </c>
      <c r="E28" s="22">
        <v>7245</v>
      </c>
      <c r="G28" s="11">
        <f t="shared" si="0"/>
        <v>10.600414078674948</v>
      </c>
      <c r="H28" s="11">
        <f t="shared" si="1"/>
        <v>21.173222912353349</v>
      </c>
      <c r="J28" s="18">
        <f t="shared" si="2"/>
        <v>28</v>
      </c>
      <c r="K28" s="18">
        <f t="shared" si="3"/>
        <v>37</v>
      </c>
      <c r="M28" s="18"/>
      <c r="N28" s="18"/>
      <c r="P28" s="11"/>
      <c r="Q28" s="11"/>
    </row>
    <row r="29" spans="1:17" ht="14.25" customHeight="1" x14ac:dyDescent="0.35">
      <c r="A29" s="15">
        <v>26</v>
      </c>
      <c r="B29" s="6" t="s">
        <v>10</v>
      </c>
      <c r="C29" s="22">
        <v>1362</v>
      </c>
      <c r="D29" s="22">
        <v>3692</v>
      </c>
      <c r="E29" s="22">
        <v>11392</v>
      </c>
      <c r="G29" s="11">
        <f t="shared" si="0"/>
        <v>11.955758426966293</v>
      </c>
      <c r="H29" s="11">
        <f t="shared" si="1"/>
        <v>32.408707865168537</v>
      </c>
      <c r="J29" s="18">
        <f t="shared" si="2"/>
        <v>8</v>
      </c>
      <c r="K29" s="18">
        <f t="shared" si="3"/>
        <v>20</v>
      </c>
      <c r="M29" s="18">
        <f>RANK(P29,P$7:P$82)</f>
        <v>3</v>
      </c>
      <c r="N29" s="18">
        <f>RANK(Q29,Q$7:Q$82)</f>
        <v>20</v>
      </c>
      <c r="P29" s="11">
        <f>G29</f>
        <v>11.955758426966293</v>
      </c>
      <c r="Q29" s="11">
        <f>H29</f>
        <v>32.408707865168537</v>
      </c>
    </row>
    <row r="30" spans="1:17" ht="14.25" customHeight="1" x14ac:dyDescent="0.35">
      <c r="A30" s="15">
        <v>27</v>
      </c>
      <c r="B30" s="6" t="s">
        <v>11</v>
      </c>
      <c r="C30" s="22">
        <v>1599</v>
      </c>
      <c r="D30" s="22">
        <v>5186</v>
      </c>
      <c r="E30" s="22">
        <v>17203</v>
      </c>
      <c r="G30" s="11">
        <f t="shared" si="0"/>
        <v>9.2948904260884735</v>
      </c>
      <c r="H30" s="11">
        <f t="shared" si="1"/>
        <v>30.145904784049293</v>
      </c>
      <c r="J30" s="18">
        <f t="shared" si="2"/>
        <v>50</v>
      </c>
      <c r="K30" s="18">
        <f t="shared" si="3"/>
        <v>23</v>
      </c>
      <c r="M30" s="18"/>
      <c r="N30" s="18"/>
      <c r="P30" s="11"/>
      <c r="Q30" s="11"/>
    </row>
    <row r="31" spans="1:17" ht="14.25" customHeight="1" x14ac:dyDescent="0.35">
      <c r="A31" s="15">
        <v>28</v>
      </c>
      <c r="B31" s="6" t="s">
        <v>12</v>
      </c>
      <c r="C31" s="22">
        <v>427</v>
      </c>
      <c r="D31" s="22">
        <v>528</v>
      </c>
      <c r="E31" s="22">
        <v>3838</v>
      </c>
      <c r="G31" s="11">
        <f t="shared" si="0"/>
        <v>11.12558624283481</v>
      </c>
      <c r="H31" s="11">
        <f t="shared" si="1"/>
        <v>13.75716519020323</v>
      </c>
      <c r="J31" s="18">
        <f t="shared" si="2"/>
        <v>22</v>
      </c>
      <c r="K31" s="18">
        <f t="shared" si="3"/>
        <v>50</v>
      </c>
      <c r="M31" s="18"/>
      <c r="N31" s="18"/>
      <c r="P31" s="11"/>
      <c r="Q31" s="11"/>
    </row>
    <row r="32" spans="1:17" ht="14.25" customHeight="1" x14ac:dyDescent="0.35">
      <c r="A32" s="15">
        <v>29</v>
      </c>
      <c r="B32" s="6" t="s">
        <v>52</v>
      </c>
      <c r="C32" s="22">
        <v>39</v>
      </c>
      <c r="D32" s="22">
        <v>68</v>
      </c>
      <c r="E32" s="22">
        <v>462</v>
      </c>
      <c r="G32" s="11">
        <f t="shared" si="0"/>
        <v>8.4415584415584419</v>
      </c>
      <c r="H32" s="11">
        <f t="shared" si="1"/>
        <v>14.71861471861472</v>
      </c>
      <c r="J32" s="18">
        <f t="shared" si="2"/>
        <v>61</v>
      </c>
      <c r="K32" s="18">
        <f t="shared" si="3"/>
        <v>43</v>
      </c>
      <c r="M32" s="18"/>
      <c r="N32" s="18"/>
      <c r="P32" s="11"/>
      <c r="Q32" s="11"/>
    </row>
    <row r="33" spans="1:17" ht="14.25" customHeight="1" x14ac:dyDescent="0.35">
      <c r="A33" s="15">
        <v>30</v>
      </c>
      <c r="B33" s="6" t="s">
        <v>53</v>
      </c>
      <c r="C33" s="22">
        <v>15</v>
      </c>
      <c r="D33" s="22">
        <v>11</v>
      </c>
      <c r="E33" s="22">
        <v>214</v>
      </c>
      <c r="G33" s="11">
        <f t="shared" si="0"/>
        <v>7.009345794392523</v>
      </c>
      <c r="H33" s="11">
        <f t="shared" si="1"/>
        <v>5.1401869158878499</v>
      </c>
      <c r="J33" s="18">
        <f t="shared" si="2"/>
        <v>72</v>
      </c>
      <c r="K33" s="18">
        <f t="shared" si="3"/>
        <v>79</v>
      </c>
      <c r="M33" s="18"/>
      <c r="N33" s="18"/>
      <c r="P33" s="11"/>
      <c r="Q33" s="11"/>
    </row>
    <row r="34" spans="1:17" ht="14.25" customHeight="1" x14ac:dyDescent="0.35">
      <c r="A34" s="15">
        <v>31</v>
      </c>
      <c r="B34" s="6" t="s">
        <v>13</v>
      </c>
      <c r="C34" s="22">
        <v>447</v>
      </c>
      <c r="D34" s="22">
        <v>1557</v>
      </c>
      <c r="E34" s="22">
        <v>4555</v>
      </c>
      <c r="G34" s="11">
        <f t="shared" si="0"/>
        <v>9.8133918770581783</v>
      </c>
      <c r="H34" s="11">
        <f t="shared" si="1"/>
        <v>34.182217343578486</v>
      </c>
      <c r="J34" s="18">
        <f t="shared" si="2"/>
        <v>45</v>
      </c>
      <c r="K34" s="18">
        <f t="shared" si="3"/>
        <v>18</v>
      </c>
      <c r="M34" s="18">
        <f>RANK(P34,P$7:P$82)</f>
        <v>16</v>
      </c>
      <c r="N34" s="18">
        <f>RANK(Q34,Q$7:Q$82)</f>
        <v>18</v>
      </c>
      <c r="P34" s="11">
        <f>G34</f>
        <v>9.8133918770581783</v>
      </c>
      <c r="Q34" s="11">
        <f>H34</f>
        <v>34.182217343578486</v>
      </c>
    </row>
    <row r="35" spans="1:17" ht="14.25" customHeight="1" x14ac:dyDescent="0.35">
      <c r="A35" s="15">
        <v>32</v>
      </c>
      <c r="B35" s="6" t="s">
        <v>34</v>
      </c>
      <c r="C35" s="22">
        <v>89</v>
      </c>
      <c r="D35" s="22">
        <v>134</v>
      </c>
      <c r="E35" s="22">
        <v>1149</v>
      </c>
      <c r="G35" s="11">
        <f t="shared" si="0"/>
        <v>7.7458659704090511</v>
      </c>
      <c r="H35" s="11">
        <f t="shared" si="1"/>
        <v>11.662315056570931</v>
      </c>
      <c r="J35" s="18">
        <f t="shared" si="2"/>
        <v>65</v>
      </c>
      <c r="K35" s="18">
        <f t="shared" si="3"/>
        <v>59</v>
      </c>
      <c r="M35" s="18"/>
      <c r="N35" s="18"/>
      <c r="P35" s="11"/>
      <c r="Q35" s="11"/>
    </row>
    <row r="36" spans="1:17" ht="14.25" customHeight="1" x14ac:dyDescent="0.35">
      <c r="A36" s="15">
        <v>33</v>
      </c>
      <c r="B36" s="6" t="s">
        <v>14</v>
      </c>
      <c r="C36" s="22">
        <v>1777</v>
      </c>
      <c r="D36" s="22">
        <v>4590</v>
      </c>
      <c r="E36" s="22">
        <v>16584</v>
      </c>
      <c r="G36" s="11">
        <f t="shared" si="0"/>
        <v>10.715147129763627</v>
      </c>
      <c r="H36" s="11">
        <f t="shared" si="1"/>
        <v>27.677279305354556</v>
      </c>
      <c r="J36" s="18">
        <f t="shared" si="2"/>
        <v>25</v>
      </c>
      <c r="K36" s="18">
        <f t="shared" si="3"/>
        <v>27</v>
      </c>
      <c r="M36" s="18">
        <f>RANK(P36,P$7:P$82)</f>
        <v>11</v>
      </c>
      <c r="N36" s="18">
        <f>RANK(Q36,Q$7:Q$82)</f>
        <v>25</v>
      </c>
      <c r="P36" s="11">
        <f>G36</f>
        <v>10.715147129763627</v>
      </c>
      <c r="Q36" s="11">
        <f>H36</f>
        <v>27.677279305354556</v>
      </c>
    </row>
    <row r="37" spans="1:17" ht="14.25" customHeight="1" x14ac:dyDescent="0.35">
      <c r="A37" s="15">
        <v>34</v>
      </c>
      <c r="B37" s="6" t="s">
        <v>54</v>
      </c>
      <c r="C37" s="22">
        <v>89</v>
      </c>
      <c r="D37" s="22">
        <v>87</v>
      </c>
      <c r="E37" s="22">
        <v>592</v>
      </c>
      <c r="G37" s="11">
        <f t="shared" si="0"/>
        <v>15.033783783783782</v>
      </c>
      <c r="H37" s="11">
        <f t="shared" si="1"/>
        <v>14.695945945945946</v>
      </c>
      <c r="J37" s="18">
        <f t="shared" si="2"/>
        <v>2</v>
      </c>
      <c r="K37" s="18">
        <f t="shared" si="3"/>
        <v>44</v>
      </c>
      <c r="M37" s="18"/>
      <c r="N37" s="18"/>
      <c r="P37" s="11"/>
      <c r="Q37" s="11"/>
    </row>
    <row r="38" spans="1:17" ht="14.25" customHeight="1" x14ac:dyDescent="0.35">
      <c r="A38" s="15">
        <v>35</v>
      </c>
      <c r="B38" s="6" t="s">
        <v>15</v>
      </c>
      <c r="C38" s="22">
        <v>908</v>
      </c>
      <c r="D38" s="22">
        <v>3126</v>
      </c>
      <c r="E38" s="22">
        <v>8339</v>
      </c>
      <c r="G38" s="11">
        <f t="shared" si="0"/>
        <v>10.888595754886678</v>
      </c>
      <c r="H38" s="11">
        <f t="shared" si="1"/>
        <v>37.486509173761839</v>
      </c>
      <c r="J38" s="18">
        <f t="shared" si="2"/>
        <v>24</v>
      </c>
      <c r="K38" s="18">
        <f t="shared" si="3"/>
        <v>16</v>
      </c>
      <c r="M38" s="18">
        <f>RANK(P38,P$7:P$82)</f>
        <v>10</v>
      </c>
      <c r="N38" s="18">
        <f>RANK(Q38,Q$7:Q$82)</f>
        <v>16</v>
      </c>
      <c r="P38" s="11">
        <f>G38</f>
        <v>10.888595754886678</v>
      </c>
      <c r="Q38" s="11">
        <f>H38</f>
        <v>37.486509173761839</v>
      </c>
    </row>
    <row r="39" spans="1:17" ht="14.25" customHeight="1" x14ac:dyDescent="0.35">
      <c r="A39" s="15">
        <v>36</v>
      </c>
      <c r="B39" s="6" t="s">
        <v>16</v>
      </c>
      <c r="C39" s="22">
        <v>950</v>
      </c>
      <c r="D39" s="22">
        <v>3280</v>
      </c>
      <c r="E39" s="22">
        <v>9661</v>
      </c>
      <c r="G39" s="11">
        <f t="shared" si="0"/>
        <v>9.8333505848255864</v>
      </c>
      <c r="H39" s="11">
        <f t="shared" si="1"/>
        <v>33.9509367560294</v>
      </c>
      <c r="J39" s="18">
        <f t="shared" si="2"/>
        <v>44</v>
      </c>
      <c r="K39" s="18">
        <f t="shared" si="3"/>
        <v>19</v>
      </c>
      <c r="M39" s="18">
        <f>RANK(P39,P$7:P$82)</f>
        <v>15</v>
      </c>
      <c r="N39" s="18">
        <f>RANK(Q39,Q$7:Q$82)</f>
        <v>19</v>
      </c>
      <c r="P39" s="11">
        <f>G39</f>
        <v>9.8333505848255864</v>
      </c>
      <c r="Q39" s="11">
        <f>H39</f>
        <v>33.9509367560294</v>
      </c>
    </row>
    <row r="40" spans="1:17" ht="14.25" customHeight="1" x14ac:dyDescent="0.35">
      <c r="A40" s="15">
        <v>37</v>
      </c>
      <c r="B40" s="6" t="s">
        <v>17</v>
      </c>
      <c r="C40" s="22">
        <v>365</v>
      </c>
      <c r="D40" s="22">
        <v>628</v>
      </c>
      <c r="E40" s="22">
        <v>4299</v>
      </c>
      <c r="G40" s="11">
        <f t="shared" si="0"/>
        <v>8.4903465922307522</v>
      </c>
      <c r="H40" s="11">
        <f t="shared" si="1"/>
        <v>14.608048383344963</v>
      </c>
      <c r="J40" s="18">
        <f t="shared" si="2"/>
        <v>60</v>
      </c>
      <c r="K40" s="18">
        <f t="shared" si="3"/>
        <v>45</v>
      </c>
      <c r="M40" s="18"/>
      <c r="N40" s="18"/>
      <c r="P40" s="11"/>
      <c r="Q40" s="11"/>
    </row>
    <row r="41" spans="1:17" ht="14.25" customHeight="1" x14ac:dyDescent="0.35">
      <c r="A41" s="15">
        <v>38</v>
      </c>
      <c r="B41" s="6" t="s">
        <v>55</v>
      </c>
      <c r="C41" s="22">
        <v>16</v>
      </c>
      <c r="D41" s="22">
        <v>35</v>
      </c>
      <c r="E41" s="22">
        <v>264</v>
      </c>
      <c r="G41" s="11">
        <f t="shared" si="0"/>
        <v>6.0606060606060606</v>
      </c>
      <c r="H41" s="11">
        <f t="shared" si="1"/>
        <v>13.257575757575758</v>
      </c>
      <c r="J41" s="18">
        <f t="shared" si="2"/>
        <v>76</v>
      </c>
      <c r="K41" s="18">
        <f t="shared" si="3"/>
        <v>53</v>
      </c>
      <c r="M41" s="18"/>
      <c r="N41" s="18"/>
      <c r="P41" s="11"/>
      <c r="Q41" s="11"/>
    </row>
    <row r="42" spans="1:17" ht="14.25" customHeight="1" x14ac:dyDescent="0.35">
      <c r="A42" s="15">
        <v>39</v>
      </c>
      <c r="B42" s="6" t="s">
        <v>56</v>
      </c>
      <c r="C42" s="22">
        <v>229</v>
      </c>
      <c r="D42" s="22">
        <v>575</v>
      </c>
      <c r="E42" s="22">
        <v>2138</v>
      </c>
      <c r="G42" s="11">
        <f t="shared" si="0"/>
        <v>10.710944808231993</v>
      </c>
      <c r="H42" s="11">
        <f t="shared" si="1"/>
        <v>26.894293732460245</v>
      </c>
      <c r="J42" s="18">
        <f t="shared" si="2"/>
        <v>26</v>
      </c>
      <c r="K42" s="18">
        <f t="shared" si="3"/>
        <v>29</v>
      </c>
      <c r="M42" s="18"/>
      <c r="N42" s="18"/>
      <c r="P42" s="11"/>
      <c r="Q42" s="11"/>
    </row>
    <row r="43" spans="1:17" ht="14.25" customHeight="1" x14ac:dyDescent="0.35">
      <c r="A43" s="15">
        <v>40</v>
      </c>
      <c r="B43" s="6" t="s">
        <v>18</v>
      </c>
      <c r="C43" s="22">
        <v>524</v>
      </c>
      <c r="D43" s="22">
        <v>3522</v>
      </c>
      <c r="E43" s="22">
        <v>7339</v>
      </c>
      <c r="G43" s="11">
        <f t="shared" si="0"/>
        <v>7.1399373211609207</v>
      </c>
      <c r="H43" s="11">
        <f t="shared" si="1"/>
        <v>47.9901893991007</v>
      </c>
      <c r="J43" s="18">
        <f t="shared" si="2"/>
        <v>70</v>
      </c>
      <c r="K43" s="18">
        <f t="shared" si="3"/>
        <v>8</v>
      </c>
      <c r="M43" s="18">
        <f>RANK(P43,P$7:P$82)</f>
        <v>25</v>
      </c>
      <c r="N43" s="18">
        <f>RANK(Q43,Q$7:Q$82)</f>
        <v>8</v>
      </c>
      <c r="P43" s="11">
        <f>G43</f>
        <v>7.1399373211609207</v>
      </c>
      <c r="Q43" s="11">
        <f>H43</f>
        <v>47.9901893991007</v>
      </c>
    </row>
    <row r="44" spans="1:17" ht="14.25" customHeight="1" x14ac:dyDescent="0.35">
      <c r="A44" s="15">
        <v>41</v>
      </c>
      <c r="B44" s="6" t="s">
        <v>57</v>
      </c>
      <c r="C44" s="22">
        <v>37</v>
      </c>
      <c r="D44" s="22">
        <v>38</v>
      </c>
      <c r="E44" s="22">
        <v>304</v>
      </c>
      <c r="G44" s="11">
        <f t="shared" si="0"/>
        <v>12.171052631578947</v>
      </c>
      <c r="H44" s="11">
        <f t="shared" si="1"/>
        <v>12.5</v>
      </c>
      <c r="J44" s="18">
        <f t="shared" si="2"/>
        <v>6</v>
      </c>
      <c r="K44" s="18">
        <f t="shared" si="3"/>
        <v>57</v>
      </c>
      <c r="M44" s="18"/>
      <c r="N44" s="18"/>
      <c r="P44" s="11"/>
      <c r="Q44" s="11"/>
    </row>
    <row r="45" spans="1:17" ht="14.25" customHeight="1" x14ac:dyDescent="0.35">
      <c r="A45" s="15">
        <v>42</v>
      </c>
      <c r="B45" s="6" t="s">
        <v>19</v>
      </c>
      <c r="C45" s="22">
        <v>477</v>
      </c>
      <c r="D45" s="22">
        <v>2156</v>
      </c>
      <c r="E45" s="22">
        <v>5577</v>
      </c>
      <c r="G45" s="11">
        <f t="shared" si="0"/>
        <v>8.5529854760623998</v>
      </c>
      <c r="H45" s="11">
        <f t="shared" si="1"/>
        <v>38.658777120315577</v>
      </c>
      <c r="J45" s="18">
        <f t="shared" si="2"/>
        <v>57</v>
      </c>
      <c r="K45" s="18">
        <f t="shared" si="3"/>
        <v>14</v>
      </c>
      <c r="M45" s="18">
        <f t="shared" ref="M45:N48" si="4">RANK(P45,P$7:P$82)</f>
        <v>20</v>
      </c>
      <c r="N45" s="18">
        <f t="shared" si="4"/>
        <v>14</v>
      </c>
      <c r="P45" s="11">
        <f t="shared" ref="P45:Q48" si="5">G45</f>
        <v>8.5529854760623998</v>
      </c>
      <c r="Q45" s="11">
        <f t="shared" si="5"/>
        <v>38.658777120315577</v>
      </c>
    </row>
    <row r="46" spans="1:17" ht="14.25" customHeight="1" x14ac:dyDescent="0.35">
      <c r="A46" s="15">
        <v>43</v>
      </c>
      <c r="B46" s="6" t="s">
        <v>20</v>
      </c>
      <c r="C46" s="22">
        <v>750</v>
      </c>
      <c r="D46" s="22">
        <v>1919</v>
      </c>
      <c r="E46" s="22">
        <v>6438</v>
      </c>
      <c r="G46" s="11">
        <f t="shared" si="0"/>
        <v>11.649580615097857</v>
      </c>
      <c r="H46" s="11">
        <f t="shared" si="1"/>
        <v>29.807393600497051</v>
      </c>
      <c r="J46" s="18">
        <f t="shared" si="2"/>
        <v>15</v>
      </c>
      <c r="K46" s="18">
        <f t="shared" si="3"/>
        <v>25</v>
      </c>
      <c r="M46" s="18">
        <f t="shared" si="4"/>
        <v>6</v>
      </c>
      <c r="N46" s="18">
        <f t="shared" si="4"/>
        <v>23</v>
      </c>
      <c r="P46" s="11">
        <f t="shared" si="5"/>
        <v>11.649580615097857</v>
      </c>
      <c r="Q46" s="11">
        <f t="shared" si="5"/>
        <v>29.807393600497051</v>
      </c>
    </row>
    <row r="47" spans="1:17" ht="14.25" customHeight="1" x14ac:dyDescent="0.35">
      <c r="A47" s="15">
        <v>44</v>
      </c>
      <c r="B47" s="6" t="s">
        <v>21</v>
      </c>
      <c r="C47" s="22">
        <v>1638</v>
      </c>
      <c r="D47" s="22">
        <v>13867</v>
      </c>
      <c r="E47" s="22">
        <v>25180</v>
      </c>
      <c r="G47" s="11">
        <f t="shared" si="0"/>
        <v>6.5051628276409854</v>
      </c>
      <c r="H47" s="11">
        <f t="shared" si="1"/>
        <v>55.071485305798248</v>
      </c>
      <c r="J47" s="18">
        <f t="shared" si="2"/>
        <v>75</v>
      </c>
      <c r="K47" s="18">
        <f t="shared" si="3"/>
        <v>2</v>
      </c>
      <c r="M47" s="18">
        <f t="shared" si="4"/>
        <v>28</v>
      </c>
      <c r="N47" s="18">
        <f t="shared" si="4"/>
        <v>2</v>
      </c>
      <c r="P47" s="11">
        <f t="shared" si="5"/>
        <v>6.5051628276409854</v>
      </c>
      <c r="Q47" s="11">
        <f t="shared" si="5"/>
        <v>55.071485305798248</v>
      </c>
    </row>
    <row r="48" spans="1:17" ht="14.25" customHeight="1" x14ac:dyDescent="0.35">
      <c r="A48" s="15">
        <v>45</v>
      </c>
      <c r="B48" s="6" t="s">
        <v>58</v>
      </c>
      <c r="C48" s="22">
        <v>976</v>
      </c>
      <c r="D48" s="22">
        <v>2903</v>
      </c>
      <c r="E48" s="22">
        <v>11121</v>
      </c>
      <c r="G48" s="11">
        <f t="shared" si="0"/>
        <v>8.7761891916194585</v>
      </c>
      <c r="H48" s="11">
        <f t="shared" si="1"/>
        <v>26.103767646794353</v>
      </c>
      <c r="J48" s="18">
        <f t="shared" si="2"/>
        <v>54</v>
      </c>
      <c r="K48" s="18">
        <f t="shared" si="3"/>
        <v>30</v>
      </c>
      <c r="M48" s="18">
        <f t="shared" si="4"/>
        <v>18</v>
      </c>
      <c r="N48" s="18">
        <f t="shared" si="4"/>
        <v>27</v>
      </c>
      <c r="P48" s="11">
        <f t="shared" si="5"/>
        <v>8.7761891916194585</v>
      </c>
      <c r="Q48" s="11">
        <f t="shared" si="5"/>
        <v>26.103767646794353</v>
      </c>
    </row>
    <row r="49" spans="1:17" ht="14.25" customHeight="1" x14ac:dyDescent="0.35">
      <c r="A49" s="15">
        <v>46</v>
      </c>
      <c r="B49" s="6" t="s">
        <v>35</v>
      </c>
      <c r="C49" s="22">
        <v>334</v>
      </c>
      <c r="D49" s="22">
        <v>301</v>
      </c>
      <c r="E49" s="22">
        <v>3176</v>
      </c>
      <c r="G49" s="11">
        <f t="shared" si="0"/>
        <v>10.516372795969774</v>
      </c>
      <c r="H49" s="11">
        <f t="shared" si="1"/>
        <v>9.4773299748110826</v>
      </c>
      <c r="J49" s="18">
        <f t="shared" si="2"/>
        <v>31</v>
      </c>
      <c r="K49" s="18">
        <f t="shared" si="3"/>
        <v>68</v>
      </c>
      <c r="M49" s="18"/>
      <c r="N49" s="18"/>
      <c r="P49" s="11"/>
      <c r="Q49" s="11"/>
    </row>
    <row r="50" spans="1:17" ht="14.25" customHeight="1" x14ac:dyDescent="0.35">
      <c r="A50" s="15">
        <v>47</v>
      </c>
      <c r="B50" s="6" t="s">
        <v>59</v>
      </c>
      <c r="C50" s="22">
        <v>339</v>
      </c>
      <c r="D50" s="22">
        <v>409</v>
      </c>
      <c r="E50" s="22">
        <v>2886</v>
      </c>
      <c r="G50" s="11">
        <f t="shared" si="0"/>
        <v>11.746361746361748</v>
      </c>
      <c r="H50" s="11">
        <f t="shared" si="1"/>
        <v>14.17186417186417</v>
      </c>
      <c r="J50" s="18">
        <f t="shared" si="2"/>
        <v>13</v>
      </c>
      <c r="K50" s="18">
        <f t="shared" si="3"/>
        <v>47</v>
      </c>
      <c r="M50" s="18"/>
      <c r="N50" s="18"/>
      <c r="P50" s="11"/>
      <c r="Q50" s="11"/>
    </row>
    <row r="51" spans="1:17" ht="14.25" customHeight="1" x14ac:dyDescent="0.35">
      <c r="A51" s="15">
        <v>48</v>
      </c>
      <c r="B51" s="6" t="s">
        <v>60</v>
      </c>
      <c r="C51" s="22">
        <v>156</v>
      </c>
      <c r="D51" s="22">
        <v>113</v>
      </c>
      <c r="E51" s="22">
        <v>1307</v>
      </c>
      <c r="G51" s="11">
        <f t="shared" si="0"/>
        <v>11.935730680948737</v>
      </c>
      <c r="H51" s="11">
        <f t="shared" si="1"/>
        <v>8.6457536342769696</v>
      </c>
      <c r="J51" s="18">
        <f t="shared" si="2"/>
        <v>9</v>
      </c>
      <c r="K51" s="18">
        <f t="shared" si="3"/>
        <v>69</v>
      </c>
      <c r="M51" s="18"/>
      <c r="N51" s="18"/>
      <c r="P51" s="11"/>
      <c r="Q51" s="11"/>
    </row>
    <row r="52" spans="1:17" ht="14.25" customHeight="1" x14ac:dyDescent="0.35">
      <c r="A52" s="15">
        <v>49</v>
      </c>
      <c r="B52" s="6" t="s">
        <v>22</v>
      </c>
      <c r="C52" s="22">
        <v>1180</v>
      </c>
      <c r="D52" s="22">
        <v>8624</v>
      </c>
      <c r="E52" s="22">
        <v>16188</v>
      </c>
      <c r="G52" s="11">
        <f t="shared" si="0"/>
        <v>7.2893501359031383</v>
      </c>
      <c r="H52" s="11">
        <f t="shared" si="1"/>
        <v>53.274030145787002</v>
      </c>
      <c r="J52" s="18">
        <f t="shared" si="2"/>
        <v>69</v>
      </c>
      <c r="K52" s="18">
        <f t="shared" si="3"/>
        <v>4</v>
      </c>
      <c r="M52" s="18">
        <f>RANK(P52,P$7:P$82)</f>
        <v>24</v>
      </c>
      <c r="N52" s="18">
        <f>RANK(Q52,Q$7:Q$82)</f>
        <v>4</v>
      </c>
      <c r="P52" s="11">
        <f>G52</f>
        <v>7.2893501359031383</v>
      </c>
      <c r="Q52" s="11">
        <f>H52</f>
        <v>53.274030145787002</v>
      </c>
    </row>
    <row r="53" spans="1:17" ht="14.25" customHeight="1" x14ac:dyDescent="0.35">
      <c r="A53" s="15">
        <v>50</v>
      </c>
      <c r="B53" s="6" t="s">
        <v>23</v>
      </c>
      <c r="C53" s="22">
        <v>659</v>
      </c>
      <c r="D53" s="22">
        <v>3090</v>
      </c>
      <c r="E53" s="22">
        <v>7732</v>
      </c>
      <c r="G53" s="11">
        <f t="shared" si="0"/>
        <v>8.5230212105535443</v>
      </c>
      <c r="H53" s="11">
        <f t="shared" si="1"/>
        <v>39.963786859803413</v>
      </c>
      <c r="J53" s="18">
        <f t="shared" si="2"/>
        <v>58</v>
      </c>
      <c r="K53" s="18">
        <f t="shared" si="3"/>
        <v>13</v>
      </c>
      <c r="M53" s="18">
        <f>RANK(P53,P$7:P$82)</f>
        <v>21</v>
      </c>
      <c r="N53" s="18">
        <f>RANK(Q53,Q$7:Q$82)</f>
        <v>13</v>
      </c>
      <c r="P53" s="11">
        <f>G53</f>
        <v>8.5230212105535443</v>
      </c>
      <c r="Q53" s="11">
        <f>H53</f>
        <v>39.963786859803413</v>
      </c>
    </row>
    <row r="54" spans="1:17" ht="14.25" customHeight="1" x14ac:dyDescent="0.35">
      <c r="A54" s="15">
        <v>51</v>
      </c>
      <c r="B54" s="6" t="s">
        <v>61</v>
      </c>
      <c r="C54" s="22">
        <v>188</v>
      </c>
      <c r="D54" s="22">
        <v>394</v>
      </c>
      <c r="E54" s="22">
        <v>1905</v>
      </c>
      <c r="G54" s="11">
        <f t="shared" si="0"/>
        <v>9.8687664041994747</v>
      </c>
      <c r="H54" s="11">
        <f t="shared" si="1"/>
        <v>20.682414698162731</v>
      </c>
      <c r="J54" s="18">
        <f t="shared" si="2"/>
        <v>43</v>
      </c>
      <c r="K54" s="18">
        <f t="shared" si="3"/>
        <v>38</v>
      </c>
      <c r="M54" s="18"/>
      <c r="N54" s="18"/>
      <c r="P54" s="11"/>
      <c r="Q54" s="11"/>
    </row>
    <row r="55" spans="1:17" ht="14.25" customHeight="1" x14ac:dyDescent="0.35">
      <c r="A55" s="15">
        <v>52</v>
      </c>
      <c r="B55" s="6" t="s">
        <v>24</v>
      </c>
      <c r="C55" s="22">
        <v>1303</v>
      </c>
      <c r="D55" s="22">
        <v>4800</v>
      </c>
      <c r="E55" s="22">
        <v>12501</v>
      </c>
      <c r="G55" s="11">
        <f t="shared" si="0"/>
        <v>10.423166146708263</v>
      </c>
      <c r="H55" s="11">
        <f t="shared" si="1"/>
        <v>38.396928245740341</v>
      </c>
      <c r="J55" s="18">
        <f t="shared" si="2"/>
        <v>33</v>
      </c>
      <c r="K55" s="18">
        <f t="shared" si="3"/>
        <v>15</v>
      </c>
      <c r="M55" s="18">
        <f>RANK(P55,P$7:P$82)</f>
        <v>14</v>
      </c>
      <c r="N55" s="18">
        <f>RANK(Q55,Q$7:Q$82)</f>
        <v>15</v>
      </c>
      <c r="P55" s="11">
        <f>G55</f>
        <v>10.423166146708263</v>
      </c>
      <c r="Q55" s="11">
        <f>H55</f>
        <v>38.396928245740341</v>
      </c>
    </row>
    <row r="56" spans="1:17" ht="14.25" customHeight="1" x14ac:dyDescent="0.35">
      <c r="A56" s="15">
        <v>53</v>
      </c>
      <c r="B56" s="6" t="s">
        <v>62</v>
      </c>
      <c r="C56" s="22">
        <v>908</v>
      </c>
      <c r="D56" s="22">
        <v>1827</v>
      </c>
      <c r="E56" s="22">
        <v>7640</v>
      </c>
      <c r="G56" s="11">
        <f t="shared" si="0"/>
        <v>11.884816753926701</v>
      </c>
      <c r="H56" s="11">
        <f t="shared" si="1"/>
        <v>23.913612565445025</v>
      </c>
      <c r="J56" s="18">
        <f t="shared" si="2"/>
        <v>11</v>
      </c>
      <c r="K56" s="18">
        <f t="shared" si="3"/>
        <v>33</v>
      </c>
      <c r="M56" s="18">
        <f>RANK(P56,P$7:P$82)</f>
        <v>4</v>
      </c>
      <c r="N56" s="18">
        <f>RANK(Q56,Q$7:Q$82)</f>
        <v>28</v>
      </c>
      <c r="P56" s="11">
        <f>G56</f>
        <v>11.884816753926701</v>
      </c>
      <c r="Q56" s="11">
        <f>H56</f>
        <v>23.913612565445025</v>
      </c>
    </row>
    <row r="57" spans="1:17" ht="14.25" customHeight="1" x14ac:dyDescent="0.35">
      <c r="A57" s="15">
        <v>54</v>
      </c>
      <c r="B57" s="6" t="s">
        <v>63</v>
      </c>
      <c r="C57" s="22">
        <v>60</v>
      </c>
      <c r="D57" s="22">
        <v>93</v>
      </c>
      <c r="E57" s="22">
        <v>617</v>
      </c>
      <c r="G57" s="11">
        <f t="shared" si="0"/>
        <v>9.7244732576985413</v>
      </c>
      <c r="H57" s="11">
        <f t="shared" si="1"/>
        <v>15.07293354943274</v>
      </c>
      <c r="J57" s="18">
        <f t="shared" si="2"/>
        <v>46</v>
      </c>
      <c r="K57" s="18">
        <f t="shared" si="3"/>
        <v>41</v>
      </c>
      <c r="M57" s="18"/>
      <c r="N57" s="18"/>
      <c r="P57" s="11"/>
      <c r="Q57" s="11"/>
    </row>
    <row r="58" spans="1:17" ht="14.25" customHeight="1" x14ac:dyDescent="0.35">
      <c r="A58" s="15">
        <v>55</v>
      </c>
      <c r="B58" s="6" t="s">
        <v>64</v>
      </c>
      <c r="C58" s="22">
        <v>82</v>
      </c>
      <c r="D58" s="22">
        <v>100</v>
      </c>
      <c r="E58" s="22">
        <v>721</v>
      </c>
      <c r="G58" s="11">
        <f t="shared" si="0"/>
        <v>11.373092926490985</v>
      </c>
      <c r="H58" s="11">
        <f t="shared" si="1"/>
        <v>13.869625520110956</v>
      </c>
      <c r="J58" s="18">
        <f t="shared" si="2"/>
        <v>19</v>
      </c>
      <c r="K58" s="18">
        <f t="shared" si="3"/>
        <v>49</v>
      </c>
      <c r="M58" s="18"/>
      <c r="N58" s="18"/>
      <c r="P58" s="11"/>
      <c r="Q58" s="11"/>
    </row>
    <row r="59" spans="1:17" ht="14.25" customHeight="1" x14ac:dyDescent="0.35">
      <c r="A59" s="15">
        <v>56</v>
      </c>
      <c r="B59" s="6" t="s">
        <v>65</v>
      </c>
      <c r="C59" s="22">
        <v>68</v>
      </c>
      <c r="D59" s="22">
        <v>75</v>
      </c>
      <c r="E59" s="22">
        <v>599</v>
      </c>
      <c r="G59" s="11">
        <f t="shared" si="0"/>
        <v>11.352253756260435</v>
      </c>
      <c r="H59" s="11">
        <f t="shared" si="1"/>
        <v>12.520868113522537</v>
      </c>
      <c r="J59" s="18">
        <f t="shared" si="2"/>
        <v>20</v>
      </c>
      <c r="K59" s="18">
        <f t="shared" si="3"/>
        <v>56</v>
      </c>
      <c r="M59" s="18"/>
      <c r="N59" s="18"/>
      <c r="P59" s="11"/>
      <c r="Q59" s="11"/>
    </row>
    <row r="60" spans="1:17" ht="14.25" customHeight="1" x14ac:dyDescent="0.35">
      <c r="A60" s="15">
        <v>57</v>
      </c>
      <c r="B60" s="6" t="s">
        <v>66</v>
      </c>
      <c r="C60" s="22">
        <v>470</v>
      </c>
      <c r="D60" s="22">
        <v>1382</v>
      </c>
      <c r="E60" s="22">
        <v>3823</v>
      </c>
      <c r="G60" s="11">
        <f t="shared" si="0"/>
        <v>12.294009939837823</v>
      </c>
      <c r="H60" s="11">
        <f t="shared" si="1"/>
        <v>36.149620716714622</v>
      </c>
      <c r="J60" s="18">
        <f t="shared" si="2"/>
        <v>5</v>
      </c>
      <c r="K60" s="18">
        <f t="shared" si="3"/>
        <v>17</v>
      </c>
      <c r="M60" s="18">
        <f>RANK(P60,P$7:P$82)</f>
        <v>1</v>
      </c>
      <c r="N60" s="18">
        <f>RANK(Q60,Q$7:Q$82)</f>
        <v>17</v>
      </c>
      <c r="P60" s="11">
        <f>G60</f>
        <v>12.294009939837823</v>
      </c>
      <c r="Q60" s="11">
        <f>H60</f>
        <v>36.149620716714622</v>
      </c>
    </row>
    <row r="61" spans="1:17" ht="14.25" customHeight="1" x14ac:dyDescent="0.35">
      <c r="A61" s="15">
        <v>58</v>
      </c>
      <c r="B61" s="6" t="s">
        <v>67</v>
      </c>
      <c r="C61" s="22">
        <v>54</v>
      </c>
      <c r="D61" s="22">
        <v>48</v>
      </c>
      <c r="E61" s="22">
        <v>566</v>
      </c>
      <c r="G61" s="11">
        <f t="shared" si="0"/>
        <v>9.5406360424028271</v>
      </c>
      <c r="H61" s="11">
        <f t="shared" si="1"/>
        <v>8.4805653710247348</v>
      </c>
      <c r="J61" s="18">
        <f t="shared" si="2"/>
        <v>48</v>
      </c>
      <c r="K61" s="18">
        <f t="shared" si="3"/>
        <v>71</v>
      </c>
      <c r="M61" s="18"/>
      <c r="N61" s="18"/>
      <c r="P61" s="11"/>
      <c r="Q61" s="11"/>
    </row>
    <row r="62" spans="1:17" ht="14.25" customHeight="1" x14ac:dyDescent="0.35">
      <c r="A62" s="15">
        <v>59</v>
      </c>
      <c r="B62" s="6" t="s">
        <v>25</v>
      </c>
      <c r="C62" s="22">
        <v>412</v>
      </c>
      <c r="D62" s="22">
        <v>2228</v>
      </c>
      <c r="E62" s="22">
        <v>5551</v>
      </c>
      <c r="G62" s="11">
        <f t="shared" si="0"/>
        <v>7.4220861106107012</v>
      </c>
      <c r="H62" s="11">
        <f t="shared" si="1"/>
        <v>40.13691226805981</v>
      </c>
      <c r="J62" s="18">
        <f t="shared" si="2"/>
        <v>66</v>
      </c>
      <c r="K62" s="18">
        <f t="shared" si="3"/>
        <v>12</v>
      </c>
      <c r="M62" s="18">
        <f>RANK(P62,P$7:P$82)</f>
        <v>23</v>
      </c>
      <c r="N62" s="18">
        <f>RANK(Q62,Q$7:Q$82)</f>
        <v>12</v>
      </c>
      <c r="P62" s="11">
        <f>G62</f>
        <v>7.4220861106107012</v>
      </c>
      <c r="Q62" s="11">
        <f>H62</f>
        <v>40.13691226805981</v>
      </c>
    </row>
    <row r="63" spans="1:17" ht="14.25" customHeight="1" x14ac:dyDescent="0.35">
      <c r="A63" s="15">
        <v>60</v>
      </c>
      <c r="B63" s="6" t="s">
        <v>68</v>
      </c>
      <c r="C63" s="22">
        <v>30</v>
      </c>
      <c r="D63" s="22">
        <v>37</v>
      </c>
      <c r="E63" s="22">
        <v>295</v>
      </c>
      <c r="G63" s="11">
        <f t="shared" si="0"/>
        <v>10.16949152542373</v>
      </c>
      <c r="H63" s="11">
        <f t="shared" si="1"/>
        <v>12.542372881355931</v>
      </c>
      <c r="J63" s="18">
        <f t="shared" si="2"/>
        <v>38</v>
      </c>
      <c r="K63" s="18">
        <f t="shared" si="3"/>
        <v>55</v>
      </c>
      <c r="M63" s="18"/>
      <c r="N63" s="18"/>
      <c r="P63" s="11"/>
      <c r="Q63" s="11"/>
    </row>
    <row r="64" spans="1:17" ht="14.25" customHeight="1" x14ac:dyDescent="0.35">
      <c r="A64" s="15">
        <v>61</v>
      </c>
      <c r="B64" s="6" t="s">
        <v>78</v>
      </c>
      <c r="C64" s="22">
        <v>10</v>
      </c>
      <c r="D64" s="22">
        <v>25</v>
      </c>
      <c r="E64" s="22">
        <v>96</v>
      </c>
      <c r="G64" s="11">
        <f t="shared" si="0"/>
        <v>10.416666666666668</v>
      </c>
      <c r="H64" s="11">
        <f t="shared" si="1"/>
        <v>26.041666666666668</v>
      </c>
      <c r="J64" s="18">
        <f t="shared" si="2"/>
        <v>34</v>
      </c>
      <c r="K64" s="18">
        <f t="shared" si="3"/>
        <v>31</v>
      </c>
      <c r="M64" s="18"/>
      <c r="N64" s="18"/>
      <c r="P64" s="11"/>
      <c r="Q64" s="11"/>
    </row>
    <row r="65" spans="1:17" ht="14.25" customHeight="1" x14ac:dyDescent="0.35">
      <c r="A65" s="15">
        <v>62</v>
      </c>
      <c r="B65" s="6" t="s">
        <v>69</v>
      </c>
      <c r="C65" s="22">
        <v>133</v>
      </c>
      <c r="D65" s="22">
        <v>137</v>
      </c>
      <c r="E65" s="22">
        <v>1127</v>
      </c>
      <c r="G65" s="11">
        <f t="shared" si="0"/>
        <v>11.801242236024844</v>
      </c>
      <c r="H65" s="11">
        <f t="shared" si="1"/>
        <v>12.156166814551908</v>
      </c>
      <c r="J65" s="18">
        <f t="shared" si="2"/>
        <v>12</v>
      </c>
      <c r="K65" s="18">
        <f t="shared" si="3"/>
        <v>58</v>
      </c>
      <c r="M65" s="18"/>
      <c r="N65" s="18"/>
      <c r="P65" s="11"/>
      <c r="Q65" s="11"/>
    </row>
    <row r="66" spans="1:17" ht="14.25" customHeight="1" x14ac:dyDescent="0.35">
      <c r="A66" s="15">
        <v>63</v>
      </c>
      <c r="B66" s="6" t="s">
        <v>70</v>
      </c>
      <c r="C66" s="22">
        <v>65</v>
      </c>
      <c r="D66" s="22">
        <v>65</v>
      </c>
      <c r="E66" s="22">
        <v>763</v>
      </c>
      <c r="G66" s="11">
        <f t="shared" si="0"/>
        <v>8.5190039318479691</v>
      </c>
      <c r="H66" s="11">
        <f t="shared" si="1"/>
        <v>8.5190039318479691</v>
      </c>
      <c r="J66" s="18">
        <f t="shared" si="2"/>
        <v>59</v>
      </c>
      <c r="K66" s="18">
        <f t="shared" si="3"/>
        <v>70</v>
      </c>
      <c r="M66" s="18"/>
      <c r="N66" s="18"/>
      <c r="P66" s="11"/>
      <c r="Q66" s="11"/>
    </row>
    <row r="67" spans="1:17" ht="14.25" customHeight="1" x14ac:dyDescent="0.35">
      <c r="A67" s="15">
        <v>64</v>
      </c>
      <c r="B67" s="6" t="s">
        <v>26</v>
      </c>
      <c r="C67" s="22">
        <v>442</v>
      </c>
      <c r="D67" s="22">
        <v>4042</v>
      </c>
      <c r="E67" s="22">
        <v>8189</v>
      </c>
      <c r="G67" s="11">
        <f t="shared" si="0"/>
        <v>5.3974844303333738</v>
      </c>
      <c r="H67" s="11">
        <f t="shared" si="1"/>
        <v>49.358896080107463</v>
      </c>
      <c r="J67" s="18">
        <f t="shared" si="2"/>
        <v>77</v>
      </c>
      <c r="K67" s="18">
        <f t="shared" si="3"/>
        <v>6</v>
      </c>
      <c r="M67" s="18">
        <f>RANK(P67,P$7:P$82)</f>
        <v>29</v>
      </c>
      <c r="N67" s="18">
        <f>RANK(Q67,Q$7:Q$82)</f>
        <v>6</v>
      </c>
      <c r="P67" s="11">
        <f>G67</f>
        <v>5.3974844303333738</v>
      </c>
      <c r="Q67" s="11">
        <f>H67</f>
        <v>49.358896080107463</v>
      </c>
    </row>
    <row r="68" spans="1:17" ht="14.25" customHeight="1" x14ac:dyDescent="0.35">
      <c r="A68" s="15">
        <v>65</v>
      </c>
      <c r="B68" s="6" t="s">
        <v>71</v>
      </c>
      <c r="C68" s="22">
        <v>38</v>
      </c>
      <c r="D68" s="22">
        <v>46</v>
      </c>
      <c r="E68" s="22">
        <v>404</v>
      </c>
      <c r="G68" s="11">
        <f t="shared" si="0"/>
        <v>9.4059405940594054</v>
      </c>
      <c r="H68" s="11">
        <f t="shared" si="1"/>
        <v>11.386138613861387</v>
      </c>
      <c r="J68" s="18">
        <f t="shared" si="2"/>
        <v>49</v>
      </c>
      <c r="K68" s="18">
        <f t="shared" si="3"/>
        <v>61</v>
      </c>
      <c r="M68" s="18"/>
      <c r="N68" s="18"/>
      <c r="P68" s="11"/>
      <c r="Q68" s="11"/>
    </row>
    <row r="69" spans="1:17" ht="14.25" customHeight="1" x14ac:dyDescent="0.35">
      <c r="A69" s="15">
        <v>66</v>
      </c>
      <c r="B69" s="6" t="s">
        <v>72</v>
      </c>
      <c r="C69" s="22">
        <v>203</v>
      </c>
      <c r="D69" s="22">
        <v>478</v>
      </c>
      <c r="E69" s="22">
        <v>1556</v>
      </c>
      <c r="G69" s="11">
        <f t="shared" ref="G69:G83" si="6">C69/E69*100</f>
        <v>13.046272493573266</v>
      </c>
      <c r="H69" s="11">
        <f t="shared" ref="H69:H83" si="7">D69/E69*100</f>
        <v>30.719794344473005</v>
      </c>
      <c r="J69" s="18">
        <f t="shared" ref="J69:J82" si="8">RANK(G69,G$4:G$82)</f>
        <v>4</v>
      </c>
      <c r="K69" s="18">
        <f t="shared" ref="K69:K82" si="9">RANK(H69,H$4:H$82)</f>
        <v>22</v>
      </c>
      <c r="M69" s="18"/>
      <c r="N69" s="18"/>
      <c r="P69" s="11"/>
      <c r="Q69" s="11"/>
    </row>
    <row r="70" spans="1:17" ht="14.25" customHeight="1" x14ac:dyDescent="0.35">
      <c r="A70" s="15">
        <v>67</v>
      </c>
      <c r="B70" s="6" t="s">
        <v>36</v>
      </c>
      <c r="C70" s="22">
        <v>119</v>
      </c>
      <c r="D70" s="22">
        <v>122</v>
      </c>
      <c r="E70" s="22">
        <v>1180</v>
      </c>
      <c r="G70" s="11">
        <f t="shared" si="6"/>
        <v>10.084745762711865</v>
      </c>
      <c r="H70" s="11">
        <f t="shared" si="7"/>
        <v>10.338983050847457</v>
      </c>
      <c r="J70" s="18">
        <f t="shared" si="8"/>
        <v>41</v>
      </c>
      <c r="K70" s="18">
        <f t="shared" si="9"/>
        <v>65</v>
      </c>
      <c r="M70" s="18"/>
      <c r="N70" s="18"/>
      <c r="P70" s="11"/>
      <c r="Q70" s="11"/>
    </row>
    <row r="71" spans="1:17" ht="14.25" customHeight="1" x14ac:dyDescent="0.35">
      <c r="A71" s="15">
        <v>68</v>
      </c>
      <c r="B71" s="6" t="s">
        <v>73</v>
      </c>
      <c r="C71" s="22">
        <v>18</v>
      </c>
      <c r="D71" s="22">
        <v>27</v>
      </c>
      <c r="E71" s="22">
        <v>199</v>
      </c>
      <c r="G71" s="11">
        <f t="shared" si="6"/>
        <v>9.0452261306532673</v>
      </c>
      <c r="H71" s="11">
        <f t="shared" si="7"/>
        <v>13.5678391959799</v>
      </c>
      <c r="J71" s="18">
        <f t="shared" si="8"/>
        <v>51</v>
      </c>
      <c r="K71" s="18">
        <f t="shared" si="9"/>
        <v>51</v>
      </c>
      <c r="M71" s="18"/>
      <c r="N71" s="18"/>
      <c r="P71" s="11"/>
      <c r="Q71" s="11"/>
    </row>
    <row r="72" spans="1:17" ht="14.25" customHeight="1" x14ac:dyDescent="0.35">
      <c r="A72" s="15">
        <v>69</v>
      </c>
      <c r="B72" s="6" t="s">
        <v>37</v>
      </c>
      <c r="C72" s="22">
        <v>133</v>
      </c>
      <c r="D72" s="22">
        <v>165</v>
      </c>
      <c r="E72" s="22">
        <v>1291</v>
      </c>
      <c r="G72" s="11">
        <f t="shared" si="6"/>
        <v>10.302091402013943</v>
      </c>
      <c r="H72" s="11">
        <f t="shared" si="7"/>
        <v>12.780790085205268</v>
      </c>
      <c r="J72" s="18">
        <f t="shared" si="8"/>
        <v>37</v>
      </c>
      <c r="K72" s="18">
        <f t="shared" si="9"/>
        <v>54</v>
      </c>
      <c r="M72" s="18"/>
      <c r="N72" s="18"/>
      <c r="P72" s="11"/>
      <c r="Q72" s="11"/>
    </row>
    <row r="73" spans="1:17" ht="14.25" customHeight="1" x14ac:dyDescent="0.35">
      <c r="A73" s="15">
        <v>70</v>
      </c>
      <c r="B73" s="6" t="s">
        <v>27</v>
      </c>
      <c r="C73" s="22">
        <v>219</v>
      </c>
      <c r="D73" s="22">
        <v>261</v>
      </c>
      <c r="E73" s="22">
        <v>1835</v>
      </c>
      <c r="G73" s="11">
        <f t="shared" si="6"/>
        <v>11.934604904632153</v>
      </c>
      <c r="H73" s="11">
        <f t="shared" si="7"/>
        <v>14.223433242506811</v>
      </c>
      <c r="J73" s="18">
        <f t="shared" si="8"/>
        <v>10</v>
      </c>
      <c r="K73" s="18">
        <f t="shared" si="9"/>
        <v>46</v>
      </c>
      <c r="M73" s="18"/>
      <c r="N73" s="18"/>
      <c r="P73" s="11"/>
      <c r="Q73" s="11"/>
    </row>
    <row r="74" spans="1:17" ht="14.25" customHeight="1" x14ac:dyDescent="0.35">
      <c r="A74" s="15">
        <v>71</v>
      </c>
      <c r="B74" s="6" t="s">
        <v>74</v>
      </c>
      <c r="C74" s="22">
        <v>194</v>
      </c>
      <c r="D74" s="22">
        <v>229</v>
      </c>
      <c r="E74" s="22">
        <v>2180</v>
      </c>
      <c r="G74" s="11">
        <f t="shared" si="6"/>
        <v>8.8990825688073407</v>
      </c>
      <c r="H74" s="11">
        <f t="shared" si="7"/>
        <v>10.504587155963304</v>
      </c>
      <c r="J74" s="18">
        <f t="shared" si="8"/>
        <v>52</v>
      </c>
      <c r="K74" s="18">
        <f t="shared" si="9"/>
        <v>63</v>
      </c>
      <c r="M74" s="18"/>
      <c r="N74" s="18"/>
      <c r="P74" s="11"/>
      <c r="Q74" s="11"/>
    </row>
    <row r="75" spans="1:17" ht="14.25" customHeight="1" x14ac:dyDescent="0.35">
      <c r="A75" s="15">
        <v>72</v>
      </c>
      <c r="B75" s="6" t="s">
        <v>75</v>
      </c>
      <c r="C75" s="22">
        <v>14</v>
      </c>
      <c r="D75" s="22">
        <v>11</v>
      </c>
      <c r="E75" s="22">
        <v>139</v>
      </c>
      <c r="G75" s="11">
        <f t="shared" si="6"/>
        <v>10.071942446043165</v>
      </c>
      <c r="H75" s="11">
        <f t="shared" si="7"/>
        <v>7.9136690647482011</v>
      </c>
      <c r="J75" s="18">
        <f t="shared" si="8"/>
        <v>42</v>
      </c>
      <c r="K75" s="18">
        <f t="shared" si="9"/>
        <v>73</v>
      </c>
      <c r="M75" s="18"/>
      <c r="N75" s="18"/>
      <c r="P75" s="11"/>
      <c r="Q75" s="11"/>
    </row>
    <row r="76" spans="1:17" ht="14.25" customHeight="1" x14ac:dyDescent="0.35">
      <c r="A76" s="15">
        <v>73</v>
      </c>
      <c r="B76" s="6" t="s">
        <v>28</v>
      </c>
      <c r="C76" s="22">
        <v>1023</v>
      </c>
      <c r="D76" s="22">
        <v>6185</v>
      </c>
      <c r="E76" s="22">
        <v>12736</v>
      </c>
      <c r="G76" s="11">
        <f t="shared" si="6"/>
        <v>8.0323492462311563</v>
      </c>
      <c r="H76" s="11">
        <f t="shared" si="7"/>
        <v>48.563128140703512</v>
      </c>
      <c r="J76" s="18">
        <f t="shared" si="8"/>
        <v>64</v>
      </c>
      <c r="K76" s="18">
        <f t="shared" si="9"/>
        <v>7</v>
      </c>
      <c r="M76" s="18">
        <f>RANK(P76,P$7:P$82)</f>
        <v>22</v>
      </c>
      <c r="N76" s="18">
        <f>RANK(Q76,Q$7:Q$82)</f>
        <v>7</v>
      </c>
      <c r="P76" s="11">
        <f>G76</f>
        <v>8.0323492462311563</v>
      </c>
      <c r="Q76" s="11">
        <f>H76</f>
        <v>48.563128140703512</v>
      </c>
    </row>
    <row r="77" spans="1:17" ht="14.25" customHeight="1" x14ac:dyDescent="0.35">
      <c r="A77" s="15">
        <v>74</v>
      </c>
      <c r="B77" s="6" t="s">
        <v>29</v>
      </c>
      <c r="C77" s="22">
        <v>1526</v>
      </c>
      <c r="D77" s="22">
        <v>4335</v>
      </c>
      <c r="E77" s="22">
        <v>14445</v>
      </c>
      <c r="G77" s="11">
        <f t="shared" si="6"/>
        <v>10.564209068881967</v>
      </c>
      <c r="H77" s="11">
        <f t="shared" si="7"/>
        <v>30.010384215991692</v>
      </c>
      <c r="J77" s="18">
        <f t="shared" si="8"/>
        <v>29</v>
      </c>
      <c r="K77" s="18">
        <f t="shared" si="9"/>
        <v>24</v>
      </c>
      <c r="M77" s="18">
        <f>RANK(P77,P$7:P$82)</f>
        <v>12</v>
      </c>
      <c r="N77" s="18">
        <f>RANK(Q77,Q$7:Q$82)</f>
        <v>22</v>
      </c>
      <c r="P77" s="11">
        <f>G77</f>
        <v>10.564209068881967</v>
      </c>
      <c r="Q77" s="11">
        <f>H77</f>
        <v>30.010384215991692</v>
      </c>
    </row>
    <row r="78" spans="1:17" ht="14.25" customHeight="1" x14ac:dyDescent="0.35">
      <c r="A78" s="15">
        <v>75</v>
      </c>
      <c r="B78" s="6" t="s">
        <v>38</v>
      </c>
      <c r="C78" s="22">
        <v>466</v>
      </c>
      <c r="D78" s="22">
        <v>297</v>
      </c>
      <c r="E78" s="22">
        <v>2574</v>
      </c>
      <c r="G78" s="11">
        <f t="shared" si="6"/>
        <v>18.104118104118104</v>
      </c>
      <c r="H78" s="11">
        <f t="shared" si="7"/>
        <v>11.538461538461538</v>
      </c>
      <c r="J78" s="18">
        <f t="shared" si="8"/>
        <v>1</v>
      </c>
      <c r="K78" s="18">
        <f t="shared" si="9"/>
        <v>60</v>
      </c>
      <c r="M78" s="18"/>
      <c r="N78" s="18"/>
      <c r="P78" s="11"/>
      <c r="Q78" s="11"/>
    </row>
    <row r="79" spans="1:17" ht="14.25" customHeight="1" x14ac:dyDescent="0.35">
      <c r="A79" s="15">
        <v>76</v>
      </c>
      <c r="B79" s="6" t="s">
        <v>30</v>
      </c>
      <c r="C79" s="22">
        <v>2114</v>
      </c>
      <c r="D79" s="22">
        <v>5103</v>
      </c>
      <c r="E79" s="22">
        <v>18034</v>
      </c>
      <c r="G79" s="11">
        <f t="shared" si="6"/>
        <v>11.722302317844072</v>
      </c>
      <c r="H79" s="11">
        <f t="shared" si="7"/>
        <v>28.2965509592991</v>
      </c>
      <c r="J79" s="18">
        <f t="shared" si="8"/>
        <v>14</v>
      </c>
      <c r="K79" s="18">
        <f t="shared" si="9"/>
        <v>26</v>
      </c>
      <c r="M79" s="18">
        <f t="shared" ref="M79:N81" si="10">RANK(P79,P$7:P$82)</f>
        <v>5</v>
      </c>
      <c r="N79" s="18">
        <f t="shared" si="10"/>
        <v>24</v>
      </c>
      <c r="P79" s="11">
        <f t="shared" ref="P79:Q81" si="11">G79</f>
        <v>11.722302317844072</v>
      </c>
      <c r="Q79" s="11">
        <f t="shared" si="11"/>
        <v>28.2965509592991</v>
      </c>
    </row>
    <row r="80" spans="1:17" ht="14.25" customHeight="1" x14ac:dyDescent="0.35">
      <c r="A80" s="15">
        <v>77</v>
      </c>
      <c r="B80" s="6" t="s">
        <v>31</v>
      </c>
      <c r="C80" s="22">
        <v>316</v>
      </c>
      <c r="D80" s="22">
        <v>2887</v>
      </c>
      <c r="E80" s="22">
        <v>6582</v>
      </c>
      <c r="G80" s="11">
        <f t="shared" si="6"/>
        <v>4.8009723488301432</v>
      </c>
      <c r="H80" s="11">
        <f t="shared" si="7"/>
        <v>43.862048009723487</v>
      </c>
      <c r="J80" s="18">
        <f t="shared" si="8"/>
        <v>79</v>
      </c>
      <c r="K80" s="18">
        <f t="shared" si="9"/>
        <v>9</v>
      </c>
      <c r="M80" s="18">
        <f t="shared" si="10"/>
        <v>31</v>
      </c>
      <c r="N80" s="18">
        <f t="shared" si="10"/>
        <v>9</v>
      </c>
      <c r="P80" s="11">
        <f t="shared" si="11"/>
        <v>4.8009723488301432</v>
      </c>
      <c r="Q80" s="11">
        <f t="shared" si="11"/>
        <v>43.862048009723487</v>
      </c>
    </row>
    <row r="81" spans="1:17" ht="14.25" customHeight="1" x14ac:dyDescent="0.35">
      <c r="A81" s="15">
        <v>78</v>
      </c>
      <c r="B81" s="6" t="s">
        <v>76</v>
      </c>
      <c r="C81" s="22">
        <v>1041</v>
      </c>
      <c r="D81" s="22">
        <v>1970</v>
      </c>
      <c r="E81" s="22">
        <v>8692</v>
      </c>
      <c r="G81" s="11">
        <f t="shared" si="6"/>
        <v>11.976530142659918</v>
      </c>
      <c r="H81" s="11">
        <f t="shared" si="7"/>
        <v>22.66451909802117</v>
      </c>
      <c r="J81" s="18">
        <f t="shared" si="8"/>
        <v>7</v>
      </c>
      <c r="K81" s="18">
        <f t="shared" si="9"/>
        <v>34</v>
      </c>
      <c r="M81" s="18">
        <f t="shared" si="10"/>
        <v>2</v>
      </c>
      <c r="N81" s="18">
        <f t="shared" si="10"/>
        <v>29</v>
      </c>
      <c r="P81" s="11">
        <f t="shared" si="11"/>
        <v>11.976530142659918</v>
      </c>
      <c r="Q81" s="11">
        <f t="shared" si="11"/>
        <v>22.66451909802117</v>
      </c>
    </row>
    <row r="82" spans="1:17" ht="14.25" customHeight="1" x14ac:dyDescent="0.35">
      <c r="A82" s="15">
        <v>79</v>
      </c>
      <c r="B82" s="6" t="s">
        <v>77</v>
      </c>
      <c r="C82" s="22">
        <v>20</v>
      </c>
      <c r="D82" s="22">
        <v>17</v>
      </c>
      <c r="E82" s="22">
        <v>241</v>
      </c>
      <c r="G82" s="11">
        <f t="shared" si="6"/>
        <v>8.2987551867219906</v>
      </c>
      <c r="H82" s="11">
        <f t="shared" si="7"/>
        <v>7.0539419087136928</v>
      </c>
      <c r="J82" s="18">
        <f t="shared" si="8"/>
        <v>62</v>
      </c>
      <c r="K82" s="18">
        <f t="shared" si="9"/>
        <v>75</v>
      </c>
      <c r="M82" s="18"/>
      <c r="N82" s="18"/>
      <c r="P82" s="11"/>
      <c r="Q82" s="11"/>
    </row>
    <row r="83" spans="1:17" ht="14.25" customHeight="1" x14ac:dyDescent="0.35">
      <c r="A83" s="15">
        <v>80</v>
      </c>
      <c r="B83" s="6" t="s">
        <v>92</v>
      </c>
      <c r="C83" s="22">
        <v>38824</v>
      </c>
      <c r="D83" s="22">
        <v>138530</v>
      </c>
      <c r="E83" s="22">
        <v>409499</v>
      </c>
      <c r="G83" s="11">
        <f t="shared" si="6"/>
        <v>9.4808534330975167</v>
      </c>
      <c r="H83" s="11">
        <f t="shared" si="7"/>
        <v>33.829142439908274</v>
      </c>
      <c r="P83" s="11"/>
      <c r="Q83" s="11"/>
    </row>
    <row r="84" spans="1:17" ht="14.25" customHeight="1" x14ac:dyDescent="0.35">
      <c r="A84" s="3">
        <v>81</v>
      </c>
      <c r="B84" s="6" t="s">
        <v>93</v>
      </c>
      <c r="C84" s="22">
        <f>SUM(C7,C10,C12:C13,C16:C17,C21,C23,C25,C29,C34,C36,C38:C39,C43,C45:C48,C52:C53,C55:C56,C60,C62,C67,C76:C77,C79:C81)</f>
        <v>30145</v>
      </c>
      <c r="D84" s="22">
        <f>SUM(D7,D10,D12:D13,D16:D17,D21,D23,D25,D29,D34,D36,D38:D39,D43,D45:D48,D52:D53,D55:D56,D60,D62,D67,D76:D77,D79:D81)</f>
        <v>122626</v>
      </c>
      <c r="E84" s="22">
        <f>SUM(E7,E10,E12:E13,E16:E17,E21,E23,E25,E29,E34,E36,E38:E39,E43,E45:E48,E52:E53,E55:E56,E60,E62,E67,E76:E77,E79:E81)</f>
        <v>324249</v>
      </c>
      <c r="G84" s="11">
        <f>C84/E84*100</f>
        <v>9.2968675308173658</v>
      </c>
      <c r="H84" s="11">
        <f>D84/E84*100</f>
        <v>37.818466672217951</v>
      </c>
    </row>
    <row r="86" spans="1:17" ht="14.25" customHeight="1" x14ac:dyDescent="0.35">
      <c r="A86" s="3"/>
    </row>
    <row r="88" spans="1:17" ht="14.25" customHeight="1" x14ac:dyDescent="0.35">
      <c r="A88" s="3"/>
    </row>
    <row r="89" spans="1:17" ht="14.25" customHeight="1" x14ac:dyDescent="0.35">
      <c r="A89" s="3"/>
    </row>
    <row r="90" spans="1:17" ht="14.25" customHeight="1" x14ac:dyDescent="0.35">
      <c r="A90" s="3"/>
    </row>
    <row r="96" spans="1:17" s="5" customFormat="1" ht="14.25" customHeight="1" x14ac:dyDescent="0.35">
      <c r="A96" s="4"/>
      <c r="C96" s="23"/>
      <c r="D96" s="23"/>
      <c r="E96" s="23"/>
      <c r="G96" s="10"/>
      <c r="H96" s="10"/>
      <c r="J96" s="19"/>
      <c r="K96" s="19"/>
      <c r="M96" s="19"/>
      <c r="N96" s="19"/>
      <c r="P96" s="10"/>
      <c r="Q96" s="10"/>
    </row>
  </sheetData>
  <sheetProtection sheet="1"/>
  <mergeCells count="4">
    <mergeCell ref="J2:K2"/>
    <mergeCell ref="M2:N2"/>
    <mergeCell ref="P2:Q2"/>
    <mergeCell ref="G2:H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T26"/>
  <sheetViews>
    <sheetView showGridLines="0" showRowColHeaders="0" tabSelected="1" zoomScaleNormal="100" workbookViewId="0">
      <pane xSplit="10" ySplit="18" topLeftCell="K19" activePane="bottomRight" state="frozen"/>
      <selection pane="topRight" activeCell="K1" sqref="K1"/>
      <selection pane="bottomLeft" activeCell="A19" sqref="A19"/>
      <selection pane="bottomRight" activeCell="L6" sqref="L6"/>
    </sheetView>
  </sheetViews>
  <sheetFormatPr defaultColWidth="9.1328125" defaultRowHeight="15.75" customHeight="1" x14ac:dyDescent="0.35"/>
  <cols>
    <col min="1" max="1" width="7.73046875" style="24" customWidth="1"/>
    <col min="2" max="2" width="16.86328125" style="25" customWidth="1"/>
    <col min="3" max="3" width="18.59765625" style="27" customWidth="1"/>
    <col min="4" max="4" width="5.1328125" style="25" customWidth="1"/>
    <col min="5" max="5" width="18.59765625" style="25" customWidth="1"/>
    <col min="6" max="8" width="11.59765625" style="25" customWidth="1"/>
    <col min="9" max="10" width="15.73046875" style="25" customWidth="1"/>
    <col min="11" max="16384" width="9.1328125" style="25"/>
  </cols>
  <sheetData>
    <row r="1" spans="1:20" ht="22.5" customHeight="1" x14ac:dyDescent="0.35">
      <c r="B1" s="62" t="s">
        <v>94</v>
      </c>
      <c r="C1" s="62"/>
      <c r="D1" s="62"/>
      <c r="E1" s="62"/>
      <c r="F1" s="62"/>
      <c r="G1" s="62"/>
      <c r="H1" s="62"/>
      <c r="I1" s="62"/>
      <c r="J1" s="62"/>
    </row>
    <row r="2" spans="1:20" ht="15.75" customHeight="1" x14ac:dyDescent="0.35">
      <c r="B2" s="63" t="s">
        <v>95</v>
      </c>
      <c r="C2" s="63"/>
      <c r="D2" s="63"/>
      <c r="E2" s="63"/>
      <c r="F2" s="63"/>
      <c r="G2" s="63"/>
      <c r="H2" s="63"/>
      <c r="I2" s="63"/>
      <c r="J2" s="63"/>
      <c r="M2"/>
      <c r="N2"/>
      <c r="O2"/>
      <c r="P2"/>
      <c r="Q2"/>
      <c r="R2"/>
      <c r="S2"/>
      <c r="T2"/>
    </row>
    <row r="3" spans="1:20" ht="22.5" customHeight="1" x14ac:dyDescent="0.35">
      <c r="M3"/>
      <c r="N3"/>
      <c r="O3"/>
      <c r="P3"/>
      <c r="Q3"/>
      <c r="R3"/>
      <c r="S3"/>
      <c r="T3"/>
    </row>
    <row r="4" spans="1:20" ht="18.75" customHeight="1" x14ac:dyDescent="0.35">
      <c r="A4" s="28" t="s">
        <v>91</v>
      </c>
      <c r="C4" s="29">
        <v>26</v>
      </c>
      <c r="E4" s="29">
        <v>81</v>
      </c>
      <c r="M4"/>
      <c r="N4"/>
      <c r="O4"/>
      <c r="P4"/>
      <c r="Q4"/>
      <c r="R4"/>
      <c r="S4"/>
      <c r="T4"/>
    </row>
    <row r="5" spans="1:20" ht="24.75" customHeight="1" x14ac:dyDescent="0.35">
      <c r="C5" s="54" t="str">
        <f>INDEX('Data Sheet'!B4:B84,Table!C4)</f>
        <v xml:space="preserve">Greater Dandenong </v>
      </c>
      <c r="D5" s="30"/>
      <c r="E5" s="55" t="str">
        <f>INDEX('Data Sheet'!B4:B84,Table!E4)</f>
        <v>Metro Melbourne</v>
      </c>
      <c r="M5"/>
      <c r="N5"/>
      <c r="O5"/>
      <c r="P5"/>
      <c r="Q5"/>
      <c r="R5"/>
      <c r="S5"/>
      <c r="T5"/>
    </row>
    <row r="6" spans="1:20" s="35" customFormat="1" ht="18.75" customHeight="1" x14ac:dyDescent="0.35">
      <c r="A6" s="56"/>
      <c r="B6" s="32" t="s">
        <v>79</v>
      </c>
      <c r="C6" s="33"/>
      <c r="D6" s="34"/>
      <c r="E6" s="34"/>
      <c r="M6"/>
      <c r="N6"/>
      <c r="O6"/>
      <c r="P6"/>
      <c r="Q6"/>
      <c r="R6"/>
      <c r="S6"/>
      <c r="T6"/>
    </row>
    <row r="7" spans="1:20" ht="18.75" customHeight="1" x14ac:dyDescent="0.35">
      <c r="A7" s="24">
        <v>1</v>
      </c>
      <c r="B7" s="25" t="s">
        <v>86</v>
      </c>
      <c r="C7" s="36">
        <f>VLOOKUP($C$4,'Data Sheet'!$A$4:$N$84,2+$A7)</f>
        <v>1362</v>
      </c>
      <c r="D7" s="37"/>
      <c r="E7" s="36">
        <f>VLOOKUP($E$4,'Data Sheet'!$A$4:$N$84,2+$A7)</f>
        <v>30145</v>
      </c>
      <c r="M7"/>
      <c r="N7"/>
      <c r="O7"/>
      <c r="P7"/>
      <c r="Q7"/>
      <c r="R7"/>
      <c r="S7"/>
      <c r="T7"/>
    </row>
    <row r="8" spans="1:20" ht="18.75" customHeight="1" x14ac:dyDescent="0.35">
      <c r="A8" s="24">
        <v>5</v>
      </c>
      <c r="B8" s="52" t="s">
        <v>87</v>
      </c>
      <c r="C8" s="38">
        <f>VLOOKUP($C$4,'Data Sheet'!$A$4:$N$84,2+$A8)</f>
        <v>11.955758426966293</v>
      </c>
      <c r="D8" s="39"/>
      <c r="E8" s="38">
        <f>VLOOKUP($E$4,'Data Sheet'!$A$4:$N$84,2+$A8)</f>
        <v>9.2968675308173658</v>
      </c>
      <c r="F8" s="35"/>
      <c r="M8"/>
      <c r="N8"/>
      <c r="O8"/>
      <c r="P8"/>
      <c r="Q8"/>
      <c r="R8"/>
      <c r="S8"/>
      <c r="T8"/>
    </row>
    <row r="9" spans="1:20" ht="10.5" customHeight="1" x14ac:dyDescent="0.35">
      <c r="C9" s="26"/>
      <c r="D9" s="37"/>
      <c r="E9" s="26"/>
      <c r="M9"/>
      <c r="N9"/>
      <c r="O9"/>
      <c r="P9"/>
      <c r="Q9"/>
      <c r="R9"/>
      <c r="S9"/>
      <c r="T9"/>
    </row>
    <row r="10" spans="1:20" ht="18.75" customHeight="1" x14ac:dyDescent="0.35">
      <c r="A10" s="24">
        <v>8</v>
      </c>
      <c r="B10" s="53" t="s">
        <v>88</v>
      </c>
      <c r="C10" s="40">
        <f>IF(VLOOKUP($C$4,'Data Sheet'!$A$4:$N$83,2+$A10)&lt;1,"",VLOOKUP($C$4,'Data Sheet'!$A$4:$N$83,2+$A10))</f>
        <v>8</v>
      </c>
      <c r="D10" s="37"/>
      <c r="E10" s="40" t="str">
        <f>IF(VLOOKUP($E$4,'Data Sheet'!$A$4:$N$83,2+$A10)&lt;1,"",VLOOKUP($E$4,'Data Sheet'!$A$4:$N$83,2+$A10))</f>
        <v/>
      </c>
      <c r="M10"/>
      <c r="N10"/>
      <c r="O10"/>
      <c r="P10"/>
      <c r="Q10"/>
      <c r="R10"/>
      <c r="S10"/>
      <c r="T10"/>
    </row>
    <row r="11" spans="1:20" ht="18.75" customHeight="1" x14ac:dyDescent="0.35">
      <c r="A11" s="24">
        <v>11</v>
      </c>
      <c r="B11" s="53" t="s">
        <v>89</v>
      </c>
      <c r="C11" s="40">
        <f>IF(VLOOKUP($C$4,'Data Sheet'!$A$4:$N$82,2+$A11)&lt;1,"",VLOOKUP($C$4,'Data Sheet'!$A$4:$N$82,2+$A11))</f>
        <v>3</v>
      </c>
      <c r="D11" s="37"/>
      <c r="E11" s="40" t="str">
        <f>IF(VLOOKUP($E$4,'Data Sheet'!$A$4:$N$83,2+$A11)&lt;1,"",VLOOKUP($E$4,'Data Sheet'!$A$4:$N$83,2+$A11))</f>
        <v/>
      </c>
      <c r="M11"/>
      <c r="N11"/>
      <c r="O11"/>
      <c r="P11"/>
      <c r="Q11"/>
      <c r="R11"/>
      <c r="S11"/>
      <c r="T11"/>
    </row>
    <row r="12" spans="1:20" ht="23.25" customHeight="1" x14ac:dyDescent="0.35">
      <c r="C12" s="26"/>
      <c r="D12" s="37"/>
      <c r="E12" s="26"/>
    </row>
    <row r="13" spans="1:20" s="35" customFormat="1" ht="18.75" customHeight="1" x14ac:dyDescent="0.35">
      <c r="A13" s="31"/>
      <c r="B13" s="41" t="s">
        <v>97</v>
      </c>
      <c r="C13" s="42"/>
      <c r="D13" s="43"/>
      <c r="E13" s="42"/>
    </row>
    <row r="14" spans="1:20" ht="18.75" customHeight="1" x14ac:dyDescent="0.35">
      <c r="A14" s="24">
        <v>2</v>
      </c>
      <c r="B14" s="25" t="s">
        <v>86</v>
      </c>
      <c r="C14" s="36">
        <f>VLOOKUP($C$4,'Data Sheet'!$A$4:$N$84,2+$A14)</f>
        <v>3692</v>
      </c>
      <c r="D14" s="37"/>
      <c r="E14" s="36">
        <f>VLOOKUP($E$4,'Data Sheet'!$A$4:$N$84,2+$A14)</f>
        <v>122626</v>
      </c>
    </row>
    <row r="15" spans="1:20" ht="18.75" customHeight="1" x14ac:dyDescent="0.35">
      <c r="A15" s="24">
        <v>6</v>
      </c>
      <c r="B15" s="50" t="s">
        <v>87</v>
      </c>
      <c r="C15" s="44">
        <f>VLOOKUP($C$4,'Data Sheet'!$A$4:$N$84,2+$A15)</f>
        <v>32.408707865168537</v>
      </c>
      <c r="D15" s="39"/>
      <c r="E15" s="44">
        <f>VLOOKUP($E$4,'Data Sheet'!$A$4:$N$84,2+$A15)</f>
        <v>37.818466672217951</v>
      </c>
    </row>
    <row r="16" spans="1:20" ht="10.5" customHeight="1" x14ac:dyDescent="0.35">
      <c r="C16" s="26"/>
      <c r="D16" s="37"/>
      <c r="E16" s="26"/>
    </row>
    <row r="17" spans="1:5" ht="18.75" customHeight="1" x14ac:dyDescent="0.35">
      <c r="A17" s="24">
        <v>9</v>
      </c>
      <c r="B17" s="51" t="s">
        <v>88</v>
      </c>
      <c r="C17" s="40">
        <f>IF(VLOOKUP($C$4,'Data Sheet'!$A$4:$N$83,2+$A17)&lt;1,"",VLOOKUP($C$4,'Data Sheet'!$A$4:$N$83,2+$A17))</f>
        <v>20</v>
      </c>
      <c r="D17" s="37"/>
      <c r="E17" s="40" t="str">
        <f>IF(VLOOKUP($E$4,'Data Sheet'!$A$4:$N$83,2+$A17)&lt;1,"",VLOOKUP($E$4,'Data Sheet'!$A$4:$N$83,2+$A17))</f>
        <v/>
      </c>
    </row>
    <row r="18" spans="1:5" ht="18.75" customHeight="1" x14ac:dyDescent="0.35">
      <c r="A18" s="24">
        <v>12</v>
      </c>
      <c r="B18" s="51" t="s">
        <v>89</v>
      </c>
      <c r="C18" s="40">
        <f>IF(VLOOKUP($C$4,'Data Sheet'!$A$4:$N$82,2+$A18)&lt;1,"",VLOOKUP($C$4,'Data Sheet'!$A$4:$N$82,2+$A18))</f>
        <v>20</v>
      </c>
      <c r="D18" s="37"/>
      <c r="E18" s="40" t="str">
        <f>IF(VLOOKUP($E$4,'Data Sheet'!$A$4:$N$83,2+$A18)&lt;1,"",VLOOKUP($E$4,'Data Sheet'!$A$4:$N$83,2+$A18))</f>
        <v/>
      </c>
    </row>
    <row r="19" spans="1:5" ht="15.75" customHeight="1" x14ac:dyDescent="0.35">
      <c r="A19" s="45"/>
      <c r="B19" s="57"/>
      <c r="C19" s="58"/>
    </row>
    <row r="20" spans="1:5" ht="15.75" customHeight="1" x14ac:dyDescent="0.35">
      <c r="B20" s="59"/>
      <c r="C20" s="60"/>
    </row>
    <row r="21" spans="1:5" ht="15.75" customHeight="1" x14ac:dyDescent="0.35">
      <c r="A21" s="46"/>
      <c r="B21" s="47" t="s">
        <v>79</v>
      </c>
      <c r="C21" s="47" t="s">
        <v>98</v>
      </c>
      <c r="D21" s="27"/>
    </row>
    <row r="22" spans="1:5" ht="15.75" customHeight="1" x14ac:dyDescent="0.35">
      <c r="A22" s="48" t="str">
        <f>C5</f>
        <v xml:space="preserve">Greater Dandenong </v>
      </c>
      <c r="B22" s="49">
        <f>C8</f>
        <v>11.955758426966293</v>
      </c>
      <c r="C22" s="49">
        <f>C15</f>
        <v>32.408707865168537</v>
      </c>
    </row>
    <row r="23" spans="1:5" ht="15.75" customHeight="1" x14ac:dyDescent="0.35">
      <c r="A23" s="48" t="str">
        <f>E5</f>
        <v>Metro Melbourne</v>
      </c>
      <c r="B23" s="49">
        <f>E8</f>
        <v>9.2968675308173658</v>
      </c>
      <c r="C23" s="49">
        <f>E15</f>
        <v>37.818466672217951</v>
      </c>
    </row>
    <row r="24" spans="1:5" ht="15.75" customHeight="1" x14ac:dyDescent="0.35">
      <c r="B24" s="59"/>
      <c r="C24" s="60"/>
    </row>
    <row r="25" spans="1:5" ht="15.75" customHeight="1" x14ac:dyDescent="0.35">
      <c r="A25" s="45"/>
      <c r="B25" s="57"/>
      <c r="C25" s="58"/>
    </row>
    <row r="26" spans="1:5" ht="15.75" customHeight="1" x14ac:dyDescent="0.35">
      <c r="A26" s="45"/>
      <c r="B26" s="57"/>
      <c r="C26" s="58"/>
    </row>
  </sheetData>
  <sheetProtection sheet="1"/>
  <mergeCells count="2">
    <mergeCell ref="B1:J1"/>
    <mergeCell ref="B2:J2"/>
  </mergeCells>
  <pageMargins left="0.39370078740157483" right="0.39370078740157483" top="1.574803149606299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252413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9525</xdr:colOff>
                    <xdr:row>3</xdr:row>
                    <xdr:rowOff>0</xdr:rowOff>
                  </from>
                  <to>
                    <xdr:col>5</xdr:col>
                    <xdr:colOff>266700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A9517163</value>
    </field>
    <field name="Objective-Title">
      <value order="0">Participation in tertiary education by young people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2023-07-25T03:47:34Z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Sheet</vt:lpstr>
      <vt:lpstr>Table</vt:lpstr>
      <vt:lpstr>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2017-07-13T03:03:59Z</cp:lastPrinted>
  <dcterms:created xsi:type="dcterms:W3CDTF">2012-09-13T17:07:33Z</dcterms:created>
  <dcterms:modified xsi:type="dcterms:W3CDTF">2023-02-09T07:16:33Z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A9517163</vt:lpwstr>
  </property>
  <property fmtid="{D5CDD505-2E9C-101B-9397-08002B2CF9AE}" pid="4" name="Objective-Title">
    <vt:lpwstr>Participation in tertiary education by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2023-07-25T03:47:34Z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