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1b5e9e991e44c4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89E8A291-A973-4C69-B0E3-DCC8F39D75DD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2" activeTab="2" xr2:uid="{00000000-000D-0000-FFFF-FFFF00000000}"/>
  </bookViews>
  <sheets>
    <sheet name="One" sheetId="1" state="hidden" r:id="rId1"/>
    <sheet name="Data" sheetId="2" state="hidden" r:id="rId2"/>
    <sheet name="Detail" sheetId="3" r:id="rId3"/>
    <sheet name="Comparison" sheetId="4" r:id="rId4"/>
  </sheets>
  <definedNames>
    <definedName name="_xlnm.Print_Area" localSheetId="3">Comparison!$B$1:$L$84</definedName>
    <definedName name="_xlnm.Print_Area" localSheetId="2">Detail!$D$1:$H$160</definedName>
    <definedName name="_xlnm.Print_Titles" localSheetId="2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2" i="2" l="1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D72" i="2"/>
  <c r="E72" i="2"/>
  <c r="F72" i="2"/>
  <c r="G72" i="2"/>
  <c r="H72" i="2"/>
  <c r="I72" i="2"/>
  <c r="J72" i="2"/>
  <c r="K72" i="2"/>
  <c r="L72" i="2"/>
  <c r="M72" i="2"/>
  <c r="C72" i="2"/>
  <c r="E4" i="4" l="1"/>
  <c r="D79" i="4" s="1"/>
  <c r="E79" i="4" s="1"/>
  <c r="H9" i="3"/>
  <c r="D59" i="4" l="1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5" i="4"/>
  <c r="E5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I24" i="3"/>
  <c r="J24" i="3" s="1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30" i="3"/>
  <c r="H142" i="3"/>
  <c r="H150" i="3"/>
  <c r="H160" i="3"/>
  <c r="H154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G6" i="4" l="1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M24" i="3"/>
  <c r="D24" i="3" s="1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5" i="1"/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G5" i="1"/>
  <c r="F5" i="1"/>
</calcChain>
</file>

<file path=xl/sharedStrings.xml><?xml version="1.0" encoding="utf-8"?>
<sst xmlns="http://schemas.openxmlformats.org/spreadsheetml/2006/main" count="875" uniqueCount="376">
  <si>
    <t>Victoria</t>
  </si>
  <si>
    <t>Queenscliffe (B)</t>
  </si>
  <si>
    <t>Metro Melbourne</t>
  </si>
  <si>
    <t>2018: 12-24</t>
  </si>
  <si>
    <t>2018: 15-24</t>
  </si>
  <si>
    <t>Total</t>
  </si>
  <si>
    <t>% 12-24, 2018</t>
  </si>
  <si>
    <t>% 15-24, 2018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</si>
  <si>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</si>
  <si>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</si>
  <si>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</si>
  <si>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</si>
  <si>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</si>
  <si>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</si>
  <si>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</si>
  <si>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</si>
  <si>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</si>
  <si>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</si>
  <si>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</si>
  <si>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</si>
  <si>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</si>
  <si>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</si>
  <si>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</si>
  <si>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</si>
  <si>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</si>
  <si>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</si>
  <si>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</si>
  <si>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</si>
  <si>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</si>
  <si>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</si>
  <si>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</si>
  <si>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</si>
  <si>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</si>
  <si>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</si>
  <si>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</si>
  <si>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</si>
  <si>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</si>
  <si>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</si>
  <si>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</si>
  <si>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</si>
  <si>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</si>
  <si>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</si>
  <si>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</si>
  <si>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</si>
  <si>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</si>
  <si>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</si>
  <si>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</si>
  <si>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</si>
  <si>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</si>
  <si>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</si>
  <si>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</si>
  <si>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</si>
  <si>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</si>
  <si>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</si>
  <si>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</si>
  <si>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</si>
  <si>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</si>
  <si>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</si>
  <si>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</si>
  <si>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</si>
  <si>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</si>
  <si>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</si>
  <si>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</si>
  <si>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</si>
  <si>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</si>
  <si>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</si>
  <si>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</si>
  <si>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</si>
  <si>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</si>
  <si>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</si>
  <si>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</si>
  <si>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</si>
  <si>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</si>
  <si>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</si>
  <si>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</si>
  <si>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</si>
  <si>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</si>
  <si>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</si>
  <si>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</si>
  <si>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</si>
  <si>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</si>
  <si>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</si>
  <si>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</si>
  <si>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</si>
  <si>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</si>
  <si>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</si>
  <si>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</si>
  <si>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</si>
  <si>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</si>
  <si>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</si>
  <si>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</si>
  <si>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</si>
  <si>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Total pop 2018</t>
  </si>
  <si>
    <t>Christianity</t>
  </si>
  <si>
    <t>Hinduism</t>
  </si>
  <si>
    <t>Islam</t>
  </si>
  <si>
    <t>Judaism</t>
  </si>
  <si>
    <t>Other Religions</t>
  </si>
  <si>
    <t>Secular Beliefs and Other Spiritual Beliefs and No Religious Affiliation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</si>
  <si>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</si>
  <si>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</si>
  <si>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</si>
  <si>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</si>
  <si>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</si>
  <si>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</si>
  <si>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</si>
  <si>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</si>
  <si>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</si>
  <si>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</si>
  <si>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</si>
  <si>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</si>
  <si>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</si>
  <si>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</si>
  <si>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</si>
  <si>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</si>
  <si>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</si>
  <si>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Uni &amp; other Tertiary - no (19-22 yo)</t>
  </si>
  <si>
    <t>Uni &amp; other Tertiary - per cent (19-22 yo)</t>
  </si>
  <si>
    <t>TAFE - no (19-22 yo)</t>
  </si>
  <si>
    <t>TAFE - per cent (19-22 yo)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</si>
  <si>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</si>
  <si>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</si>
  <si>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</si>
  <si>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</si>
  <si>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</si>
  <si>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</si>
  <si>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</si>
  <si>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</si>
  <si>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</si>
  <si>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</si>
  <si>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</si>
  <si>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</si>
  <si>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</si>
  <si>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</si>
  <si>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</si>
  <si>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</si>
  <si>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</si>
  <si>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</si>
  <si>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</si>
  <si>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</si>
  <si>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</si>
  <si>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</si>
  <si>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</si>
  <si>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Number, 15-19, 2017</t>
  </si>
  <si>
    <t>Number, 20-24, 2017</t>
  </si>
  <si>
    <t>Rate 15-19, 2017</t>
  </si>
  <si>
    <t>Rate 20-24, 2017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</si>
  <si>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</si>
  <si>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</si>
  <si>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</si>
  <si>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</si>
  <si>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</si>
  <si>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</si>
  <si>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</si>
  <si>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</si>
  <si>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</si>
  <si>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</si>
  <si>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</si>
  <si>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</si>
  <si>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</si>
  <si>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</si>
  <si>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</si>
  <si>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</si>
  <si>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</si>
  <si>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</si>
  <si>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</si>
  <si>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</si>
  <si>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</si>
  <si>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</si>
  <si>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</si>
  <si>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</si>
  <si>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</si>
  <si>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</si>
  <si>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</si>
  <si>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</si>
  <si>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</si>
  <si>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</si>
  <si>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</si>
  <si>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</si>
  <si>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</si>
  <si>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</si>
  <si>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</si>
  <si>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</si>
  <si>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</si>
  <si>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</si>
  <si>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</si>
  <si>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</si>
  <si>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</si>
  <si>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</si>
  <si>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</si>
  <si>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</si>
  <si>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</si>
  <si>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</si>
  <si>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</si>
  <si>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</si>
  <si>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</si>
  <si>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</si>
  <si>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</si>
  <si>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</si>
  <si>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</si>
  <si>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</si>
  <si>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</si>
  <si>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</si>
  <si>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</si>
  <si>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</si>
  <si>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</si>
  <si>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</si>
  <si>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</si>
  <si>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</si>
  <si>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</si>
  <si>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</si>
  <si>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</si>
  <si>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</si>
  <si>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</si>
  <si>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</si>
  <si>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</si>
  <si>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</si>
  <si>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</si>
  <si>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</si>
  <si>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</si>
  <si>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</si>
  <si>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</si>
  <si>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</si>
  <si>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</si>
  <si>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</si>
  <si>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</si>
  <si>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</si>
  <si>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</si>
  <si>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2016 Census, unless otherwise dated</t>
    </r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</si>
  <si>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</si>
  <si>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</si>
  <si>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</si>
  <si>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</si>
  <si>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EARLY SCHOOL LEAVING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</si>
  <si>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</si>
  <si>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</si>
  <si>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</si>
  <si>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</si>
  <si>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POPULATION</t>
    </r>
    <r>
      <rPr>
        <sz val="8"/>
        <rFont val="Calibri"/>
        <family val="2"/>
        <scheme val="minor"/>
      </rPr>
      <t xml:space="preserve"> 2018 (12-24 year-olds)</t>
    </r>
  </si>
  <si>
    <t>Rate - per 1,000 women aged 15-19, 2017</t>
  </si>
  <si>
    <t>Rate - per 1,000 women aged 20-24, 2017</t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</si>
  <si>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</si>
  <si>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</si>
  <si>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</si>
  <si>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</si>
  <si>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</si>
  <si>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</si>
  <si>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</si>
  <si>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</si>
  <si>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</si>
  <si>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</si>
  <si>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</si>
  <si>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</si>
  <si>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</si>
  <si>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</si>
  <si>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</si>
  <si>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Births, Number, 15-19, 2017</t>
  </si>
  <si>
    <t>Births, Number, 20-24, 2017</t>
  </si>
  <si>
    <t>Births, Rate 15-19, 2017</t>
  </si>
  <si>
    <t>Births, Rate 20-24, 2017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</si>
  <si>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</si>
  <si>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</si>
  <si>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</si>
  <si>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</si>
  <si>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</si>
  <si>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</si>
  <si>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12-24 speak Mandarin</t>
  </si>
  <si>
    <t>Number 12-24 speak Vietnamese</t>
  </si>
  <si>
    <t>Number 12-24 speak Arabic</t>
  </si>
  <si>
    <t>Number 12-24 speak Cantonese</t>
  </si>
  <si>
    <t>Number 12-24 speak Greek</t>
  </si>
  <si>
    <t>Number 12-24 speak Punjabi</t>
  </si>
  <si>
    <t>Number 12-24 speak Hindi</t>
  </si>
  <si>
    <t>Number 12-24 speak Turkish</t>
  </si>
  <si>
    <t>Number 12-24 speak Italian</t>
  </si>
  <si>
    <t>Number 12-24 speak Sinhalese</t>
  </si>
  <si>
    <t>Number 12-24 speak Indonesian</t>
  </si>
  <si>
    <t>Number 12-24 speak Spanish</t>
  </si>
  <si>
    <t>Number 12-24 speak Urdu</t>
  </si>
  <si>
    <t>Number 12-24 speak Tagalog</t>
  </si>
  <si>
    <t>Number 12-24 speak Tamil</t>
  </si>
  <si>
    <t>Number 12-24 speak Dari</t>
  </si>
  <si>
    <t>Number 12-24 speak Korean</t>
  </si>
  <si>
    <t>Number 12-24 speak Macedonian</t>
  </si>
  <si>
    <t>Number 12-24 speak Samoan</t>
  </si>
  <si>
    <t>Number 12-24 speak French</t>
  </si>
  <si>
    <t>Number 12-24 speak Khmer</t>
  </si>
  <si>
    <t>Number 12-24 speak Filipino</t>
  </si>
  <si>
    <t>Number 12-24 speak Hazaraghi</t>
  </si>
  <si>
    <t>Number 12-24 speak Persian (excluding Dari)</t>
  </si>
  <si>
    <t>Number 12-24 speak Nepali</t>
  </si>
  <si>
    <t>Number 12-24 speak Somali</t>
  </si>
  <si>
    <t>Number 12-24 speak Serbian</t>
  </si>
  <si>
    <t>Number 12-24 speak Thai</t>
  </si>
  <si>
    <t>Number 12-24 speak Japanese</t>
  </si>
  <si>
    <t>Number 12-24 speak German</t>
  </si>
  <si>
    <t>Number 12-24 speak Russian</t>
  </si>
  <si>
    <t>Number 12-24 speak Chaldean Neo-Aramaic</t>
  </si>
  <si>
    <t>Number 12-24 speak Malayalam</t>
  </si>
  <si>
    <t>Number 12-24 speak Telugu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</si>
  <si>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</si>
  <si>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</si>
  <si>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</si>
  <si>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</si>
  <si>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</si>
  <si>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</si>
  <si>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</si>
  <si>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</si>
  <si>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Athiest 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</si>
  <si>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</si>
  <si>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</si>
  <si>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</si>
  <si>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</si>
  <si>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</si>
  <si>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</si>
  <si>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</si>
  <si>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</si>
  <si>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</si>
  <si>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</si>
  <si>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</si>
  <si>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</si>
  <si>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</si>
  <si>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</si>
  <si>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</si>
  <si>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</si>
  <si>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</si>
  <si>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</si>
  <si>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South Korea</t>
  </si>
  <si>
    <t>Number born in Iraq</t>
  </si>
  <si>
    <t>Number born in Burma</t>
  </si>
  <si>
    <t>Number born in Iran</t>
  </si>
  <si>
    <t>Number born in Nepal</t>
  </si>
  <si>
    <t>Number born in Cambodia</t>
  </si>
  <si>
    <t>Number born in Taiwan</t>
  </si>
  <si>
    <t>Number born in Germany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</si>
  <si>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</si>
  <si>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</si>
  <si>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</si>
  <si>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</si>
  <si>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</si>
  <si>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</si>
  <si>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</si>
  <si>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Number born in Somalia</t>
  </si>
  <si>
    <t>Number born in Lebanon</t>
  </si>
  <si>
    <t>Population 2018: 12-24</t>
  </si>
  <si>
    <t>Population 2018: 15-24</t>
  </si>
  <si>
    <t>% total population aged 12-24, 2018</t>
  </si>
  <si>
    <t>% total population aged 15-24, 2018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</si>
  <si>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</si>
  <si>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</si>
  <si>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</si>
  <si>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</si>
  <si>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</si>
  <si>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</si>
  <si>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</si>
  <si>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</si>
  <si>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</si>
  <si>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2016 Census, unless otherwise dated</t>
    </r>
  </si>
  <si>
    <t>Aboriginal &amp; Torres Strait Islander Total</t>
  </si>
  <si>
    <t>Number of persons aged 15-24, 2018</t>
  </si>
  <si>
    <t>Number of persons aged 12-24, 2018</t>
  </si>
  <si>
    <t>Per cent of population aged 12-24, 2018</t>
  </si>
  <si>
    <t>Per cent of population aged  15-24, 2018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</si>
  <si>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</si>
  <si>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</si>
  <si>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</si>
  <si>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r>
      <rPr>
        <b/>
        <sz val="8"/>
        <color theme="3" tint="-0.249977111117893"/>
        <rFont val="Calibri"/>
        <family val="2"/>
        <scheme val="minor"/>
      </rPr>
      <t>LIMITED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</si>
  <si>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7.5"/>
        <color theme="3" tint="-0.249977111117893"/>
        <rFont val="Calibri"/>
        <family val="2"/>
        <scheme val="minor"/>
      </rPr>
      <t>LANGUAGES OTHER THAN ENGLISH</t>
    </r>
    <r>
      <rPr>
        <sz val="6"/>
        <rFont val="Calibri"/>
        <family val="2"/>
        <scheme val="minor"/>
      </rPr>
      <t xml:space="preserve"> (12-24 year-olds)</t>
    </r>
  </si>
  <si>
    <t>% Left school early, males</t>
  </si>
  <si>
    <t>% Left school early, females</t>
  </si>
  <si>
    <t>% Left school early, persons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</si>
  <si>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(19-22 year-olds)</t>
    </r>
  </si>
  <si>
    <t>Uni &amp; other Tertiary - number</t>
  </si>
  <si>
    <t>Uni &amp; other Tertiary - per cent</t>
  </si>
  <si>
    <t>TAFE - number</t>
  </si>
  <si>
    <t>TAFE - 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</si>
</sst>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7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b/>
      <sz val="7.5"/>
      <color theme="3" tint="-0.249977111117893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b/>
      <sz val="8"/>
      <color theme="3" tint="-0.24997711111789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>
      <protection locked="0"/>
    </xf>
    <xf numFmtId="0" fontId="7" fillId="2" borderId="0">
      <protection locked="0"/>
    </xf>
    <xf numFmtId="0" fontId="7" fillId="3" borderId="1">
      <alignment horizontal="center" vertical="center"/>
      <protection locked="0"/>
    </xf>
    <xf numFmtId="0" fontId="7" fillId="4" borderId="0">
      <protection locked="0"/>
    </xf>
    <xf numFmtId="0" fontId="8" fillId="3" borderId="0">
      <alignment vertical="center"/>
      <protection locked="0"/>
    </xf>
    <xf numFmtId="0" fontId="8" fillId="0" borderId="0">
      <protection locked="0"/>
    </xf>
    <xf numFmtId="0" fontId="9" fillId="0" borderId="0">
      <protection locked="0"/>
    </xf>
    <xf numFmtId="0" fontId="7" fillId="3" borderId="2">
      <alignment vertical="center"/>
      <protection locked="0"/>
    </xf>
    <xf numFmtId="0" fontId="7" fillId="2" borderId="0">
      <protection locked="0"/>
    </xf>
  </cellStyleXfs>
  <cellXfs count="94">
    <xf numFmtId="0" fontId="0" fillId="0" borderId="0" xfId="0"/>
    <xf numFmtId="164" fontId="3" fillId="0" borderId="0" xfId="0" applyNumberFormat="1" applyFont="1" applyAlignment="1">
      <alignment horizontal="center"/>
    </xf>
    <xf numFmtId="0" fontId="4" fillId="0" borderId="0" xfId="1" applyFont="1" applyProtection="1">
      <protection hidden="1"/>
    </xf>
    <xf numFmtId="0" fontId="3" fillId="0" borderId="0" xfId="0" applyFont="1"/>
    <xf numFmtId="0" fontId="6" fillId="0" borderId="0" xfId="0" applyFont="1" applyAlignment="1">
      <alignment horizontal="center"/>
    </xf>
    <xf numFmtId="0" fontId="4" fillId="0" borderId="0" xfId="2" applyFont="1" applyProtection="1">
      <protection hidden="1"/>
    </xf>
    <xf numFmtId="3" fontId="4" fillId="0" borderId="0" xfId="2" applyNumberFormat="1" applyFont="1" applyBorder="1" applyProtection="1">
      <protection hidden="1"/>
    </xf>
    <xf numFmtId="3" fontId="4" fillId="0" borderId="0" xfId="2" applyNumberFormat="1" applyFont="1" applyProtection="1">
      <protection hidden="1"/>
    </xf>
    <xf numFmtId="3" fontId="5" fillId="0" borderId="0" xfId="2" applyNumberFormat="1" applyFont="1" applyProtection="1"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10" fillId="0" borderId="0" xfId="0" applyFont="1"/>
    <xf numFmtId="0" fontId="5" fillId="6" borderId="0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>
      <alignment horizontal="center"/>
    </xf>
    <xf numFmtId="0" fontId="5" fillId="0" borderId="0" xfId="2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horizontal="center"/>
    </xf>
    <xf numFmtId="17" fontId="5" fillId="6" borderId="0" xfId="2" quotePrefix="1" applyNumberFormat="1" applyFont="1" applyFill="1" applyBorder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12" fillId="0" borderId="0" xfId="0" applyFont="1"/>
    <xf numFmtId="3" fontId="12" fillId="0" borderId="0" xfId="0" applyNumberFormat="1" applyFont="1"/>
    <xf numFmtId="164" fontId="12" fillId="0" borderId="0" xfId="0" applyNumberFormat="1" applyFont="1"/>
    <xf numFmtId="0" fontId="13" fillId="5" borderId="0" xfId="9" applyFont="1" applyFill="1" applyAlignment="1">
      <protection locked="0"/>
    </xf>
    <xf numFmtId="0" fontId="13" fillId="0" borderId="0" xfId="0" applyFont="1" applyAlignment="1" applyProtection="1">
      <protection locked="0"/>
    </xf>
    <xf numFmtId="3" fontId="10" fillId="0" borderId="0" xfId="0" applyNumberFormat="1" applyFont="1" applyAlignment="1">
      <alignment horizontal="center"/>
    </xf>
    <xf numFmtId="3" fontId="13" fillId="7" borderId="3" xfId="0" applyNumberFormat="1" applyFont="1" applyFill="1" applyBorder="1" applyAlignment="1" applyProtection="1">
      <alignment vertical="center"/>
    </xf>
    <xf numFmtId="0" fontId="14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4" fillId="7" borderId="0" xfId="0" applyFont="1" applyFill="1" applyProtection="1">
      <protection hidden="1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20" fillId="7" borderId="0" xfId="0" applyFont="1" applyFill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center"/>
      <protection hidden="1"/>
    </xf>
    <xf numFmtId="3" fontId="12" fillId="0" borderId="5" xfId="0" applyNumberFormat="1" applyFont="1" applyBorder="1" applyAlignment="1" applyProtection="1">
      <alignment horizontal="left" indent="3"/>
      <protection hidden="1"/>
    </xf>
    <xf numFmtId="3" fontId="12" fillId="0" borderId="4" xfId="0" applyNumberFormat="1" applyFont="1" applyBorder="1" applyAlignment="1" applyProtection="1">
      <alignment horizontal="left" indent="3"/>
      <protection hidden="1"/>
    </xf>
    <xf numFmtId="3" fontId="12" fillId="0" borderId="0" xfId="0" applyNumberFormat="1" applyFont="1" applyProtection="1">
      <protection hidden="1"/>
    </xf>
    <xf numFmtId="164" fontId="12" fillId="0" borderId="4" xfId="0" applyNumberFormat="1" applyFont="1" applyBorder="1" applyAlignment="1" applyProtection="1">
      <alignment horizontal="left" indent="3"/>
      <protection hidden="1"/>
    </xf>
    <xf numFmtId="0" fontId="1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12" fillId="0" borderId="5" xfId="0" applyFont="1" applyBorder="1" applyAlignment="1" applyProtection="1">
      <alignment horizontal="left" indent="4"/>
      <protection hidden="1"/>
    </xf>
    <xf numFmtId="3" fontId="12" fillId="0" borderId="4" xfId="0" applyNumberFormat="1" applyFont="1" applyBorder="1" applyAlignment="1" applyProtection="1">
      <alignment horizontal="left" indent="4"/>
      <protection hidden="1"/>
    </xf>
    <xf numFmtId="3" fontId="21" fillId="0" borderId="0" xfId="0" applyNumberFormat="1" applyFont="1" applyProtection="1">
      <protection hidden="1"/>
    </xf>
    <xf numFmtId="0" fontId="12" fillId="0" borderId="4" xfId="0" applyFont="1" applyBorder="1" applyAlignment="1" applyProtection="1">
      <alignment horizontal="left" indent="4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13" fillId="5" borderId="5" xfId="9" applyFont="1" applyFill="1" applyBorder="1" applyAlignment="1" applyProtection="1">
      <alignment horizontal="left" indent="3"/>
      <protection locked="0" hidden="1"/>
    </xf>
    <xf numFmtId="0" fontId="13" fillId="0" borderId="4" xfId="0" applyFont="1" applyBorder="1" applyAlignment="1" applyProtection="1">
      <alignment horizontal="left" indent="3"/>
      <protection locked="0" hidden="1"/>
    </xf>
    <xf numFmtId="0" fontId="12" fillId="0" borderId="5" xfId="0" applyFont="1" applyBorder="1" applyAlignment="1" applyProtection="1">
      <alignment horizontal="left" indent="3"/>
      <protection hidden="1"/>
    </xf>
    <xf numFmtId="0" fontId="12" fillId="0" borderId="4" xfId="0" applyFont="1" applyBorder="1" applyAlignment="1" applyProtection="1">
      <alignment horizontal="left" indent="3"/>
      <protection hidden="1"/>
    </xf>
    <xf numFmtId="0" fontId="12" fillId="9" borderId="5" xfId="0" applyFont="1" applyFill="1" applyBorder="1" applyAlignment="1" applyProtection="1">
      <alignment horizontal="left" indent="3"/>
      <protection hidden="1"/>
    </xf>
    <xf numFmtId="0" fontId="12" fillId="9" borderId="4" xfId="0" applyFont="1" applyFill="1" applyBorder="1" applyAlignment="1" applyProtection="1">
      <alignment horizontal="left" indent="3"/>
      <protection hidden="1"/>
    </xf>
    <xf numFmtId="3" fontId="12" fillId="9" borderId="4" xfId="0" applyNumberFormat="1" applyFont="1" applyFill="1" applyBorder="1" applyAlignment="1" applyProtection="1">
      <alignment horizontal="left" indent="3"/>
      <protection hidden="1"/>
    </xf>
    <xf numFmtId="0" fontId="12" fillId="10" borderId="4" xfId="0" applyFont="1" applyFill="1" applyBorder="1" applyAlignment="1" applyProtection="1">
      <alignment horizontal="left" indent="3"/>
      <protection hidden="1"/>
    </xf>
    <xf numFmtId="3" fontId="12" fillId="10" borderId="4" xfId="0" applyNumberFormat="1" applyFont="1" applyFill="1" applyBorder="1" applyAlignment="1" applyProtection="1">
      <alignment horizontal="left" indent="3"/>
      <protection hidden="1"/>
    </xf>
    <xf numFmtId="0" fontId="12" fillId="7" borderId="4" xfId="0" applyFont="1" applyFill="1" applyBorder="1" applyAlignment="1" applyProtection="1">
      <alignment horizontal="left" indent="3"/>
      <protection hidden="1"/>
    </xf>
    <xf numFmtId="3" fontId="12" fillId="7" borderId="4" xfId="0" applyNumberFormat="1" applyFont="1" applyFill="1" applyBorder="1" applyAlignment="1" applyProtection="1">
      <alignment horizontal="left" indent="3"/>
      <protection hidden="1"/>
    </xf>
    <xf numFmtId="3" fontId="12" fillId="9" borderId="5" xfId="0" applyNumberFormat="1" applyFont="1" applyFill="1" applyBorder="1" applyAlignment="1" applyProtection="1">
      <alignment horizontal="left" indent="3"/>
      <protection hidden="1"/>
    </xf>
    <xf numFmtId="0" fontId="0" fillId="0" borderId="0" xfId="0" applyFont="1" applyProtection="1">
      <protection hidden="1"/>
    </xf>
    <xf numFmtId="0" fontId="26" fillId="11" borderId="0" xfId="0" applyFont="1" applyFill="1" applyAlignment="1" applyProtection="1">
      <alignment horizontal="center"/>
      <protection hidden="1"/>
    </xf>
    <xf numFmtId="0" fontId="26" fillId="13" borderId="0" xfId="0" applyFont="1" applyFill="1" applyAlignment="1" applyProtection="1">
      <alignment horizontal="center"/>
      <protection hidden="1"/>
    </xf>
    <xf numFmtId="3" fontId="3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3" fillId="14" borderId="4" xfId="0" applyNumberFormat="1" applyFont="1" applyFill="1" applyBorder="1" applyAlignment="1" applyProtection="1">
      <alignment horizontal="center"/>
      <protection hidden="1"/>
    </xf>
    <xf numFmtId="3" fontId="3" fillId="14" borderId="0" xfId="0" applyNumberFormat="1" applyFont="1" applyFill="1" applyAlignment="1" applyProtection="1">
      <alignment horizontal="center"/>
      <protection hidden="1"/>
    </xf>
    <xf numFmtId="3" fontId="3" fillId="15" borderId="4" xfId="0" applyNumberFormat="1" applyFont="1" applyFill="1" applyBorder="1" applyAlignment="1" applyProtection="1">
      <alignment horizontal="center"/>
      <protection hidden="1"/>
    </xf>
    <xf numFmtId="0" fontId="0" fillId="15" borderId="0" xfId="0" applyFill="1" applyAlignment="1" applyProtection="1">
      <alignment horizontal="center"/>
      <protection hidden="1"/>
    </xf>
    <xf numFmtId="165" fontId="3" fillId="15" borderId="4" xfId="0" applyNumberFormat="1" applyFont="1" applyFill="1" applyBorder="1" applyAlignment="1" applyProtection="1">
      <alignment horizontal="center"/>
      <protection hidden="1"/>
    </xf>
    <xf numFmtId="3" fontId="13" fillId="16" borderId="0" xfId="0" applyNumberFormat="1" applyFont="1" applyFill="1" applyBorder="1" applyAlignment="1" applyProtection="1">
      <alignment horizontal="left" vertical="center"/>
      <protection hidden="1"/>
    </xf>
    <xf numFmtId="3" fontId="13" fillId="16" borderId="0" xfId="0" applyNumberFormat="1" applyFont="1" applyFill="1" applyBorder="1" applyAlignment="1" applyProtection="1">
      <alignment vertical="center"/>
      <protection hidden="1"/>
    </xf>
    <xf numFmtId="3" fontId="23" fillId="16" borderId="0" xfId="0" applyNumberFormat="1" applyFont="1" applyFill="1" applyBorder="1" applyAlignment="1" applyProtection="1">
      <alignment vertical="center"/>
      <protection hidden="1"/>
    </xf>
    <xf numFmtId="3" fontId="12" fillId="0" borderId="5" xfId="0" applyNumberFormat="1" applyFont="1" applyBorder="1" applyAlignment="1" applyProtection="1">
      <alignment horizontal="left"/>
      <protection hidden="1"/>
    </xf>
    <xf numFmtId="3" fontId="12" fillId="0" borderId="4" xfId="0" applyNumberFormat="1" applyFont="1" applyBorder="1" applyAlignment="1" applyProtection="1">
      <alignment horizontal="left"/>
      <protection hidden="1"/>
    </xf>
    <xf numFmtId="164" fontId="12" fillId="0" borderId="4" xfId="0" applyNumberFormat="1" applyFont="1" applyBorder="1" applyAlignment="1" applyProtection="1">
      <alignment horizontal="left"/>
      <protection hidden="1"/>
    </xf>
    <xf numFmtId="3" fontId="12" fillId="0" borderId="5" xfId="0" applyNumberFormat="1" applyFont="1" applyBorder="1" applyAlignment="1" applyProtection="1">
      <alignment horizontal="left" indent="1"/>
      <protection hidden="1"/>
    </xf>
    <xf numFmtId="3" fontId="12" fillId="0" borderId="4" xfId="0" applyNumberFormat="1" applyFont="1" applyBorder="1" applyAlignment="1" applyProtection="1">
      <alignment horizontal="left" indent="1"/>
      <protection hidden="1"/>
    </xf>
    <xf numFmtId="3" fontId="30" fillId="0" borderId="4" xfId="0" applyNumberFormat="1" applyFont="1" applyBorder="1" applyAlignment="1" applyProtection="1">
      <alignment horizontal="center"/>
      <protection hidden="1"/>
    </xf>
    <xf numFmtId="165" fontId="30" fillId="0" borderId="4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/>
    <xf numFmtId="0" fontId="21" fillId="0" borderId="0" xfId="0" applyFont="1" applyFill="1" applyBorder="1"/>
    <xf numFmtId="0" fontId="14" fillId="0" borderId="0" xfId="0" applyFont="1" applyFill="1" applyBorder="1"/>
    <xf numFmtId="3" fontId="21" fillId="0" borderId="0" xfId="0" applyNumberFormat="1" applyFont="1" applyFill="1" applyBorder="1" applyAlignment="1" applyProtection="1">
      <alignment vertical="center"/>
    </xf>
    <xf numFmtId="3" fontId="21" fillId="0" borderId="0" xfId="0" applyNumberFormat="1" applyFont="1" applyFill="1" applyBorder="1"/>
    <xf numFmtId="164" fontId="21" fillId="0" borderId="0" xfId="0" applyNumberFormat="1" applyFont="1" applyFill="1" applyBorder="1"/>
    <xf numFmtId="0" fontId="21" fillId="0" borderId="0" xfId="9" applyFont="1" applyFill="1" applyBorder="1" applyAlignment="1">
      <protection locked="0"/>
    </xf>
    <xf numFmtId="0" fontId="21" fillId="0" borderId="0" xfId="0" applyFont="1" applyFill="1" applyBorder="1" applyAlignment="1" applyProtection="1">
      <protection locked="0"/>
    </xf>
    <xf numFmtId="0" fontId="29" fillId="17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wrapText="1"/>
      <protection hidden="1"/>
    </xf>
    <xf numFmtId="0" fontId="14" fillId="12" borderId="0" xfId="0" applyFont="1" applyFill="1" applyAlignment="1" applyProtection="1">
      <alignment horizontal="center" wrapText="1"/>
      <protection hidden="1"/>
    </xf>
  </cellXfs>
  <cellStyles count="13">
    <cellStyle name="cells" xfId="5" xr:uid="{00000000-0005-0000-0000-000000000000}"/>
    <cellStyle name="column field" xfId="6" xr:uid="{00000000-0005-0000-0000-000001000000}"/>
    <cellStyle name="field" xfId="7" xr:uid="{00000000-0005-0000-0000-000002000000}"/>
    <cellStyle name="field names" xfId="8" xr:uid="{00000000-0005-0000-0000-000003000000}"/>
    <cellStyle name="footer" xfId="9" xr:uid="{00000000-0005-0000-0000-000004000000}"/>
    <cellStyle name="heading" xfId="10" xr:uid="{00000000-0005-0000-0000-000005000000}"/>
    <cellStyle name="Normal" xfId="0" builtinId="0"/>
    <cellStyle name="Normal 2" xfId="4" xr:uid="{00000000-0005-0000-0000-000007000000}"/>
    <cellStyle name="Normal 5" xfId="1" xr:uid="{00000000-0005-0000-0000-000008000000}"/>
    <cellStyle name="Normal 6" xfId="2" xr:uid="{00000000-0005-0000-0000-000009000000}"/>
    <cellStyle name="Normal_VIF2008_RegVic_AgeSex_1" xfId="3" xr:uid="{00000000-0005-0000-0000-00000A000000}"/>
    <cellStyle name="rowfield" xfId="11" xr:uid="{00000000-0005-0000-0000-00000B000000}"/>
    <cellStyle name="Test" xfId="12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01b2431636dc4f9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Ararat</c:v>
                </c:pt>
                <c:pt idx="1">
                  <c:v>Latrobe</c:v>
                </c:pt>
                <c:pt idx="2">
                  <c:v>Horsham</c:v>
                </c:pt>
                <c:pt idx="3">
                  <c:v>Benalla</c:v>
                </c:pt>
                <c:pt idx="4">
                  <c:v>East Gippsland</c:v>
                </c:pt>
                <c:pt idx="5">
                  <c:v>Bass Coast</c:v>
                </c:pt>
                <c:pt idx="6">
                  <c:v>Hindmarsh</c:v>
                </c:pt>
                <c:pt idx="7">
                  <c:v>Mildura</c:v>
                </c:pt>
                <c:pt idx="8">
                  <c:v>Moira</c:v>
                </c:pt>
                <c:pt idx="9">
                  <c:v>Loddon</c:v>
                </c:pt>
                <c:pt idx="10">
                  <c:v>Swan Hill</c:v>
                </c:pt>
                <c:pt idx="11">
                  <c:v>Yarriambiack</c:v>
                </c:pt>
                <c:pt idx="12">
                  <c:v>Greater Shepparton</c:v>
                </c:pt>
                <c:pt idx="13">
                  <c:v>Colac-Otway</c:v>
                </c:pt>
                <c:pt idx="14">
                  <c:v>Campaspe</c:v>
                </c:pt>
                <c:pt idx="15">
                  <c:v>Ballarat</c:v>
                </c:pt>
                <c:pt idx="16">
                  <c:v>Wellington</c:v>
                </c:pt>
                <c:pt idx="17">
                  <c:v>Greater Bendigo</c:v>
                </c:pt>
                <c:pt idx="18">
                  <c:v>Wangaratta</c:v>
                </c:pt>
                <c:pt idx="19">
                  <c:v>Gannawarra</c:v>
                </c:pt>
                <c:pt idx="20">
                  <c:v>Melton</c:v>
                </c:pt>
                <c:pt idx="21">
                  <c:v>Northern Grampians</c:v>
                </c:pt>
                <c:pt idx="22">
                  <c:v>Warrnambool</c:v>
                </c:pt>
                <c:pt idx="23">
                  <c:v>Cardinia</c:v>
                </c:pt>
                <c:pt idx="24">
                  <c:v>Wodonga</c:v>
                </c:pt>
                <c:pt idx="25">
                  <c:v>Greater Dandenong</c:v>
                </c:pt>
                <c:pt idx="26">
                  <c:v>Glenelg</c:v>
                </c:pt>
                <c:pt idx="27">
                  <c:v>Central Goldfields</c:v>
                </c:pt>
                <c:pt idx="28">
                  <c:v>Southern Grampians</c:v>
                </c:pt>
                <c:pt idx="29">
                  <c:v>Hepburn</c:v>
                </c:pt>
                <c:pt idx="30">
                  <c:v>Mitchell</c:v>
                </c:pt>
                <c:pt idx="31">
                  <c:v>Alpine</c:v>
                </c:pt>
                <c:pt idx="32">
                  <c:v>Brimbank</c:v>
                </c:pt>
                <c:pt idx="33">
                  <c:v>Murrindindi</c:v>
                </c:pt>
                <c:pt idx="34">
                  <c:v>Frankston</c:v>
                </c:pt>
                <c:pt idx="35">
                  <c:v>Baw Baw</c:v>
                </c:pt>
                <c:pt idx="36">
                  <c:v>Corangamite</c:v>
                </c:pt>
                <c:pt idx="37">
                  <c:v>Wyndham</c:v>
                </c:pt>
                <c:pt idx="38">
                  <c:v>Casey</c:v>
                </c:pt>
                <c:pt idx="39">
                  <c:v>South Gippsland</c:v>
                </c:pt>
                <c:pt idx="40">
                  <c:v>Greater Geelong</c:v>
                </c:pt>
                <c:pt idx="41">
                  <c:v>Golden Plains</c:v>
                </c:pt>
                <c:pt idx="42">
                  <c:v>Mount Alexander</c:v>
                </c:pt>
                <c:pt idx="43">
                  <c:v>Hume</c:v>
                </c:pt>
                <c:pt idx="44">
                  <c:v>Yarra Ranges</c:v>
                </c:pt>
                <c:pt idx="45">
                  <c:v>Moyne</c:v>
                </c:pt>
                <c:pt idx="46">
                  <c:v>Moreland</c:v>
                </c:pt>
                <c:pt idx="47">
                  <c:v>Moorabool</c:v>
                </c:pt>
                <c:pt idx="48">
                  <c:v>Yarra</c:v>
                </c:pt>
                <c:pt idx="49">
                  <c:v>Darebin</c:v>
                </c:pt>
                <c:pt idx="50">
                  <c:v>Whittlesea</c:v>
                </c:pt>
                <c:pt idx="51">
                  <c:v>Mornington Peninsula</c:v>
                </c:pt>
                <c:pt idx="52">
                  <c:v>Macedon Ranges</c:v>
                </c:pt>
                <c:pt idx="53">
                  <c:v>Maroondah</c:v>
                </c:pt>
                <c:pt idx="54">
                  <c:v>Surf Coast</c:v>
                </c:pt>
                <c:pt idx="55">
                  <c:v>Hobsons Bay</c:v>
                </c:pt>
                <c:pt idx="56">
                  <c:v>Port Phillip</c:v>
                </c:pt>
                <c:pt idx="57">
                  <c:v>Kingston</c:v>
                </c:pt>
                <c:pt idx="58">
                  <c:v>Maribyrnong</c:v>
                </c:pt>
                <c:pt idx="59">
                  <c:v>Banyule</c:v>
                </c:pt>
                <c:pt idx="60">
                  <c:v>Knox</c:v>
                </c:pt>
                <c:pt idx="61">
                  <c:v>Moonee Valley</c:v>
                </c:pt>
                <c:pt idx="62">
                  <c:v>Monash</c:v>
                </c:pt>
                <c:pt idx="63">
                  <c:v>Bayside</c:v>
                </c:pt>
                <c:pt idx="64">
                  <c:v>Whitehorse</c:v>
                </c:pt>
                <c:pt idx="65">
                  <c:v>Melbourne</c:v>
                </c:pt>
                <c:pt idx="66">
                  <c:v>Glen Eira</c:v>
                </c:pt>
                <c:pt idx="67">
                  <c:v>Boroondara</c:v>
                </c:pt>
                <c:pt idx="68">
                  <c:v>West Wimmera</c:v>
                </c:pt>
                <c:pt idx="69">
                  <c:v>Towong</c:v>
                </c:pt>
                <c:pt idx="70">
                  <c:v>Strathbogie</c:v>
                </c:pt>
                <c:pt idx="71">
                  <c:v>Stonnington</c:v>
                </c:pt>
                <c:pt idx="72">
                  <c:v>Queenscliffe</c:v>
                </c:pt>
                <c:pt idx="73">
                  <c:v>Pyrenees</c:v>
                </c:pt>
                <c:pt idx="74">
                  <c:v>Nillumbik</c:v>
                </c:pt>
                <c:pt idx="75">
                  <c:v>Mansfield</c:v>
                </c:pt>
                <c:pt idx="76">
                  <c:v>Manningham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28.317861128074963</c:v>
                </c:pt>
                <c:pt idx="1">
                  <c:v>26.602178352171972</c:v>
                </c:pt>
                <c:pt idx="2">
                  <c:v>23.867932983043445</c:v>
                </c:pt>
                <c:pt idx="3">
                  <c:v>20.751118323702887</c:v>
                </c:pt>
                <c:pt idx="4">
                  <c:v>18.747925789787864</c:v>
                </c:pt>
                <c:pt idx="5">
                  <c:v>18.637505161945487</c:v>
                </c:pt>
                <c:pt idx="6">
                  <c:v>18.008139512172775</c:v>
                </c:pt>
                <c:pt idx="7">
                  <c:v>17.371621286716206</c:v>
                </c:pt>
                <c:pt idx="8">
                  <c:v>16.718503845845813</c:v>
                </c:pt>
                <c:pt idx="9">
                  <c:v>16.563916492685429</c:v>
                </c:pt>
                <c:pt idx="10">
                  <c:v>16.5191480990336</c:v>
                </c:pt>
                <c:pt idx="11">
                  <c:v>15.641027549672744</c:v>
                </c:pt>
                <c:pt idx="12">
                  <c:v>15.616379875692788</c:v>
                </c:pt>
                <c:pt idx="13">
                  <c:v>15.148523417136825</c:v>
                </c:pt>
                <c:pt idx="14">
                  <c:v>14.954776472423355</c:v>
                </c:pt>
                <c:pt idx="15">
                  <c:v>13.686356964793479</c:v>
                </c:pt>
                <c:pt idx="16">
                  <c:v>13.447091762227556</c:v>
                </c:pt>
                <c:pt idx="17">
                  <c:v>13.445864571219161</c:v>
                </c:pt>
                <c:pt idx="18">
                  <c:v>13.16823654812694</c:v>
                </c:pt>
                <c:pt idx="19">
                  <c:v>12.774841223248821</c:v>
                </c:pt>
                <c:pt idx="20">
                  <c:v>12.267229487056186</c:v>
                </c:pt>
                <c:pt idx="21">
                  <c:v>12.148083722050382</c:v>
                </c:pt>
                <c:pt idx="22">
                  <c:v>11.760305232054854</c:v>
                </c:pt>
                <c:pt idx="23">
                  <c:v>11.045803714955207</c:v>
                </c:pt>
                <c:pt idx="24">
                  <c:v>10.291385147345396</c:v>
                </c:pt>
                <c:pt idx="25">
                  <c:v>10.060436102584925</c:v>
                </c:pt>
                <c:pt idx="26">
                  <c:v>9.9319923620392725</c:v>
                </c:pt>
                <c:pt idx="27">
                  <c:v>9.6618625607098707</c:v>
                </c:pt>
                <c:pt idx="28">
                  <c:v>9.4652584717580357</c:v>
                </c:pt>
                <c:pt idx="29">
                  <c:v>9.3122954069238215</c:v>
                </c:pt>
                <c:pt idx="30">
                  <c:v>8.9541724125285889</c:v>
                </c:pt>
                <c:pt idx="31">
                  <c:v>8.6851737738689234</c:v>
                </c:pt>
                <c:pt idx="32">
                  <c:v>7.8941343810982474</c:v>
                </c:pt>
                <c:pt idx="33">
                  <c:v>7.8636231543967003</c:v>
                </c:pt>
                <c:pt idx="34">
                  <c:v>7.7709557726558129</c:v>
                </c:pt>
                <c:pt idx="35">
                  <c:v>7.6591806809425211</c:v>
                </c:pt>
                <c:pt idx="36">
                  <c:v>7.5727813439967413</c:v>
                </c:pt>
                <c:pt idx="37">
                  <c:v>7.4717008212055305</c:v>
                </c:pt>
                <c:pt idx="38">
                  <c:v>7.3530482116773594</c:v>
                </c:pt>
                <c:pt idx="39">
                  <c:v>6.939262583090624</c:v>
                </c:pt>
                <c:pt idx="40">
                  <c:v>6.8085041115674221</c:v>
                </c:pt>
                <c:pt idx="41">
                  <c:v>6.5727820729294582</c:v>
                </c:pt>
                <c:pt idx="42">
                  <c:v>6.2578936633256523</c:v>
                </c:pt>
                <c:pt idx="43">
                  <c:v>6.1339455396363753</c:v>
                </c:pt>
                <c:pt idx="44">
                  <c:v>6.0502737406970297</c:v>
                </c:pt>
                <c:pt idx="45">
                  <c:v>6.0452894182259334</c:v>
                </c:pt>
                <c:pt idx="46">
                  <c:v>5.79663325641783</c:v>
                </c:pt>
                <c:pt idx="47">
                  <c:v>5.4546805442286885</c:v>
                </c:pt>
                <c:pt idx="48">
                  <c:v>5.1862877817600017</c:v>
                </c:pt>
                <c:pt idx="49">
                  <c:v>5.1625159900631781</c:v>
                </c:pt>
                <c:pt idx="50">
                  <c:v>4.5973800239242104</c:v>
                </c:pt>
                <c:pt idx="51">
                  <c:v>3.8799777587910946</c:v>
                </c:pt>
                <c:pt idx="52">
                  <c:v>3.3682357828688696</c:v>
                </c:pt>
                <c:pt idx="53">
                  <c:v>3.1980658187078221</c:v>
                </c:pt>
                <c:pt idx="54">
                  <c:v>3.1391075075116466</c:v>
                </c:pt>
                <c:pt idx="55">
                  <c:v>3.0120941706089441</c:v>
                </c:pt>
                <c:pt idx="56">
                  <c:v>2.9733262947774719</c:v>
                </c:pt>
                <c:pt idx="57">
                  <c:v>2.6361160289800276</c:v>
                </c:pt>
                <c:pt idx="58">
                  <c:v>2.6326162922796619</c:v>
                </c:pt>
                <c:pt idx="59">
                  <c:v>2.2346114947735782</c:v>
                </c:pt>
                <c:pt idx="60">
                  <c:v>2.0334265874418662</c:v>
                </c:pt>
                <c:pt idx="61">
                  <c:v>1.5555222851685619</c:v>
                </c:pt>
                <c:pt idx="62">
                  <c:v>1.5278689472482805</c:v>
                </c:pt>
                <c:pt idx="63">
                  <c:v>1.4856922930950072</c:v>
                </c:pt>
                <c:pt idx="64">
                  <c:v>0.94420397775215592</c:v>
                </c:pt>
                <c:pt idx="65">
                  <c:v>0.8896396335491783</c:v>
                </c:pt>
                <c:pt idx="66">
                  <c:v>0.7219722996508251</c:v>
                </c:pt>
                <c:pt idx="67">
                  <c:v>0.48019644559913771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0-4ABA-9103-02EBCBB76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6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46" val="10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2143125</xdr:colOff>
          <xdr:row>1</xdr:row>
          <xdr:rowOff>180975</xdr:rowOff>
        </xdr:from>
        <xdr:to>
          <xdr:col>4</xdr:col>
          <xdr:colOff>1323975</xdr:colOff>
          <xdr:row>3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</xdr:row>
          <xdr:rowOff>171450</xdr:rowOff>
        </xdr:from>
        <xdr:to>
          <xdr:col>7</xdr:col>
          <xdr:colOff>0</xdr:colOff>
          <xdr:row>3</xdr:row>
          <xdr:rowOff>19050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1106905</xdr:colOff>
      <xdr:row>5</xdr:row>
      <xdr:rowOff>4252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828800" cy="12374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</xdr:row>
          <xdr:rowOff>0</xdr:rowOff>
        </xdr:from>
        <xdr:to>
          <xdr:col>7</xdr:col>
          <xdr:colOff>581025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352424</xdr:colOff>
      <xdr:row>4</xdr:row>
      <xdr:rowOff>9524</xdr:rowOff>
    </xdr:from>
    <xdr:to>
      <xdr:col>11</xdr:col>
      <xdr:colOff>857250</xdr:colOff>
      <xdr:row>83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19049</xdr:colOff>
      <xdr:row>0</xdr:row>
      <xdr:rowOff>0</xdr:rowOff>
    </xdr:from>
    <xdr:to>
      <xdr:col>17</xdr:col>
      <xdr:colOff>0</xdr:colOff>
      <xdr:row>4</xdr:row>
      <xdr:rowOff>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199" y="0"/>
          <a:ext cx="24193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85"/>
  <sheetViews>
    <sheetView workbookViewId="0">
      <selection activeCell="E51" sqref="E51"/>
    </sheetView>
  </sheetViews>
  <sheetFormatPr defaultColWidth="9.1328125" defaultRowHeight="11.65" x14ac:dyDescent="0.35"/>
  <cols>
    <col min="1" max="1" width="2.3984375" style="3" bestFit="1" customWidth="1"/>
    <col min="2" max="2" width="16.1328125" style="3" customWidth="1"/>
    <col min="3" max="12" width="15.3984375" style="3" customWidth="1"/>
    <col min="13" max="13" width="16.73046875" style="3" customWidth="1"/>
    <col min="14" max="16384" width="9.1328125" style="3"/>
  </cols>
  <sheetData>
    <row r="3" spans="1:13" x14ac:dyDescent="0.35">
      <c r="B3" s="2"/>
    </row>
    <row r="4" spans="1:13" x14ac:dyDescent="0.35">
      <c r="C4" s="15" t="s">
        <v>3</v>
      </c>
      <c r="D4" s="11" t="s">
        <v>4</v>
      </c>
      <c r="E4" s="4" t="s">
        <v>5</v>
      </c>
      <c r="F4" s="12" t="s">
        <v>6</v>
      </c>
      <c r="G4" s="12" t="s">
        <v>7</v>
      </c>
      <c r="H4" s="4" t="s">
        <v>89</v>
      </c>
      <c r="I4" s="12" t="s">
        <v>90</v>
      </c>
      <c r="J4" s="12" t="s">
        <v>91</v>
      </c>
      <c r="K4" s="11" t="s">
        <v>86</v>
      </c>
      <c r="L4" s="13" t="s">
        <v>87</v>
      </c>
      <c r="M4" s="12" t="s">
        <v>88</v>
      </c>
    </row>
    <row r="5" spans="1:13" x14ac:dyDescent="0.35">
      <c r="A5" s="16">
        <v>1</v>
      </c>
      <c r="B5" s="5" t="s">
        <v>48</v>
      </c>
      <c r="C5" s="6">
        <v>1546.6923884133798</v>
      </c>
      <c r="D5" s="6">
        <v>1148.5230906528291</v>
      </c>
      <c r="E5" s="7">
        <v>11821.367832238775</v>
      </c>
      <c r="F5" s="1">
        <f>C5/E5*100</f>
        <v>13.083869907129534</v>
      </c>
      <c r="G5" s="1">
        <f>D5/E5*100</f>
        <v>9.7156531033627225</v>
      </c>
      <c r="H5" s="7">
        <v>101</v>
      </c>
      <c r="I5" s="7">
        <v>29</v>
      </c>
      <c r="J5" s="7">
        <f>I5/H5*100</f>
        <v>28.71287128712871</v>
      </c>
      <c r="K5" s="6">
        <v>126</v>
      </c>
      <c r="L5" s="6">
        <v>1507</v>
      </c>
      <c r="M5" s="1">
        <f>K5/L5*100</f>
        <v>8.3609820836098212</v>
      </c>
    </row>
    <row r="6" spans="1:13" x14ac:dyDescent="0.35">
      <c r="A6" s="16">
        <v>2</v>
      </c>
      <c r="B6" s="5" t="s">
        <v>41</v>
      </c>
      <c r="C6" s="6">
        <v>1358.7976907575567</v>
      </c>
      <c r="D6" s="6">
        <v>981.44342676654423</v>
      </c>
      <c r="E6" s="7">
        <v>10853.99214408576</v>
      </c>
      <c r="F6" s="1">
        <f t="shared" ref="F6:F69" si="0">C6/E6*100</f>
        <v>12.518874831671525</v>
      </c>
      <c r="G6" s="1">
        <f t="shared" ref="G6:G69" si="1">D6/E6*100</f>
        <v>9.0422345413371588</v>
      </c>
      <c r="H6" s="7">
        <v>176</v>
      </c>
      <c r="I6" s="7">
        <v>33</v>
      </c>
      <c r="J6" s="7">
        <f t="shared" ref="J6:J69" si="2">I6/H6*100</f>
        <v>18.75</v>
      </c>
      <c r="K6" s="6">
        <v>141</v>
      </c>
      <c r="L6" s="6">
        <v>1497</v>
      </c>
      <c r="M6" s="1">
        <f t="shared" ref="M6:M69" si="3">K6/L6*100</f>
        <v>9.4188376753507015</v>
      </c>
    </row>
    <row r="7" spans="1:13" x14ac:dyDescent="0.35">
      <c r="A7" s="16">
        <v>3</v>
      </c>
      <c r="B7" s="5" t="s">
        <v>8</v>
      </c>
      <c r="C7" s="6">
        <v>19721.96872356395</v>
      </c>
      <c r="D7" s="6">
        <v>15731.613154108754</v>
      </c>
      <c r="E7" s="7">
        <v>107469.46675773701</v>
      </c>
      <c r="F7" s="1">
        <f t="shared" si="0"/>
        <v>18.35122971999311</v>
      </c>
      <c r="G7" s="1">
        <f t="shared" si="1"/>
        <v>14.638216442975132</v>
      </c>
      <c r="H7" s="7">
        <v>1473</v>
      </c>
      <c r="I7" s="7">
        <v>414</v>
      </c>
      <c r="J7" s="7">
        <f t="shared" si="2"/>
        <v>28.105906313645622</v>
      </c>
      <c r="K7" s="6">
        <v>1843</v>
      </c>
      <c r="L7" s="6">
        <v>17806</v>
      </c>
      <c r="M7" s="1">
        <f t="shared" si="3"/>
        <v>10.350443670672806</v>
      </c>
    </row>
    <row r="8" spans="1:13" x14ac:dyDescent="0.35">
      <c r="A8" s="16">
        <v>4</v>
      </c>
      <c r="B8" s="5" t="s">
        <v>9</v>
      </c>
      <c r="C8" s="6">
        <v>19853.83626685074</v>
      </c>
      <c r="D8" s="6">
        <v>15533.837303876586</v>
      </c>
      <c r="E8" s="7">
        <v>129746.32931247224</v>
      </c>
      <c r="F8" s="1">
        <f t="shared" si="0"/>
        <v>15.302040814608411</v>
      </c>
      <c r="G8" s="1">
        <f t="shared" si="1"/>
        <v>11.972467649906262</v>
      </c>
      <c r="H8" s="7">
        <v>706</v>
      </c>
      <c r="I8" s="7">
        <v>202</v>
      </c>
      <c r="J8" s="7">
        <f t="shared" si="2"/>
        <v>28.611898016997166</v>
      </c>
      <c r="K8" s="6">
        <v>2715</v>
      </c>
      <c r="L8" s="6">
        <v>18142</v>
      </c>
      <c r="M8" s="1">
        <f t="shared" si="3"/>
        <v>14.965273949950392</v>
      </c>
    </row>
    <row r="9" spans="1:13" x14ac:dyDescent="0.35">
      <c r="A9" s="16">
        <v>5</v>
      </c>
      <c r="B9" s="5" t="s">
        <v>49</v>
      </c>
      <c r="C9" s="6">
        <v>4146.0974569889331</v>
      </c>
      <c r="D9" s="6">
        <v>2999.5056772125613</v>
      </c>
      <c r="E9" s="7">
        <v>34491.167839692578</v>
      </c>
      <c r="F9" s="1">
        <f t="shared" si="0"/>
        <v>12.020751156525316</v>
      </c>
      <c r="G9" s="1">
        <f t="shared" si="1"/>
        <v>8.6964456847434377</v>
      </c>
      <c r="H9" s="7">
        <v>300</v>
      </c>
      <c r="I9" s="7">
        <v>73</v>
      </c>
      <c r="J9" s="7">
        <f t="shared" si="2"/>
        <v>24.333333333333336</v>
      </c>
      <c r="K9" s="6">
        <v>324</v>
      </c>
      <c r="L9" s="6">
        <v>3768</v>
      </c>
      <c r="M9" s="1">
        <f t="shared" si="3"/>
        <v>8.598726114649681</v>
      </c>
    </row>
    <row r="10" spans="1:13" x14ac:dyDescent="0.35">
      <c r="A10" s="16">
        <v>6</v>
      </c>
      <c r="B10" s="5" t="s">
        <v>50</v>
      </c>
      <c r="C10" s="6">
        <v>7810.0607644755692</v>
      </c>
      <c r="D10" s="6">
        <v>5897.9762339947983</v>
      </c>
      <c r="E10" s="7">
        <v>50274.346682760348</v>
      </c>
      <c r="F10" s="1">
        <f t="shared" si="0"/>
        <v>15.534882658462729</v>
      </c>
      <c r="G10" s="1">
        <f t="shared" si="1"/>
        <v>11.731582055580013</v>
      </c>
      <c r="H10" s="7">
        <v>477</v>
      </c>
      <c r="I10" s="7">
        <v>119</v>
      </c>
      <c r="J10" s="7">
        <f t="shared" si="2"/>
        <v>24.947589098532493</v>
      </c>
      <c r="K10" s="6">
        <v>558</v>
      </c>
      <c r="L10" s="6">
        <v>7283</v>
      </c>
      <c r="M10" s="1">
        <f t="shared" si="3"/>
        <v>7.6616778799945076</v>
      </c>
    </row>
    <row r="11" spans="1:13" x14ac:dyDescent="0.35">
      <c r="A11" s="16">
        <v>7</v>
      </c>
      <c r="B11" s="5" t="s">
        <v>10</v>
      </c>
      <c r="C11" s="6">
        <v>17151.076873779297</v>
      </c>
      <c r="D11" s="6">
        <v>12856.772467041015</v>
      </c>
      <c r="E11" s="7">
        <v>104482.66998596191</v>
      </c>
      <c r="F11" s="1">
        <f t="shared" si="0"/>
        <v>16.415236015775324</v>
      </c>
      <c r="G11" s="1">
        <f t="shared" si="1"/>
        <v>12.305172205848516</v>
      </c>
      <c r="H11" s="7">
        <v>190</v>
      </c>
      <c r="I11" s="7">
        <v>46</v>
      </c>
      <c r="J11" s="7">
        <f t="shared" si="2"/>
        <v>24.210526315789473</v>
      </c>
      <c r="K11" s="6">
        <v>1838</v>
      </c>
      <c r="L11" s="6">
        <v>15147</v>
      </c>
      <c r="M11" s="1">
        <f t="shared" si="3"/>
        <v>12.134416055984683</v>
      </c>
    </row>
    <row r="12" spans="1:13" x14ac:dyDescent="0.35">
      <c r="A12" s="16">
        <v>8</v>
      </c>
      <c r="B12" s="5" t="s">
        <v>42</v>
      </c>
      <c r="C12" s="6">
        <v>1859.9602607230861</v>
      </c>
      <c r="D12" s="6">
        <v>1396.9563843212366</v>
      </c>
      <c r="E12" s="7">
        <v>13334.879423644195</v>
      </c>
      <c r="F12" s="1">
        <f t="shared" si="0"/>
        <v>13.948084580541268</v>
      </c>
      <c r="G12" s="1">
        <f t="shared" si="1"/>
        <v>10.475958124107823</v>
      </c>
      <c r="H12" s="7">
        <v>222</v>
      </c>
      <c r="I12" s="7">
        <v>61</v>
      </c>
      <c r="J12" s="7">
        <f t="shared" si="2"/>
        <v>27.477477477477478</v>
      </c>
      <c r="K12" s="6">
        <v>191</v>
      </c>
      <c r="L12" s="6">
        <v>1892</v>
      </c>
      <c r="M12" s="1">
        <f t="shared" si="3"/>
        <v>10.095137420718817</v>
      </c>
    </row>
    <row r="13" spans="1:13" x14ac:dyDescent="0.35">
      <c r="A13" s="16">
        <v>9</v>
      </c>
      <c r="B13" s="5" t="s">
        <v>11</v>
      </c>
      <c r="C13" s="6">
        <v>34234.245080566405</v>
      </c>
      <c r="D13" s="6">
        <v>27689.550851440428</v>
      </c>
      <c r="E13" s="7">
        <v>180606.6774597168</v>
      </c>
      <c r="F13" s="1">
        <f t="shared" si="0"/>
        <v>18.955138072457007</v>
      </c>
      <c r="G13" s="1">
        <f t="shared" si="1"/>
        <v>15.331410355863731</v>
      </c>
      <c r="H13" s="7">
        <v>316</v>
      </c>
      <c r="I13" s="7">
        <v>96</v>
      </c>
      <c r="J13" s="7">
        <f t="shared" si="2"/>
        <v>30.37974683544304</v>
      </c>
      <c r="K13" s="6">
        <v>7154</v>
      </c>
      <c r="L13" s="6">
        <v>31873</v>
      </c>
      <c r="M13" s="1">
        <f t="shared" si="3"/>
        <v>22.445329903052741</v>
      </c>
    </row>
    <row r="14" spans="1:13" x14ac:dyDescent="0.35">
      <c r="A14" s="16">
        <v>10</v>
      </c>
      <c r="B14" s="5" t="s">
        <v>12</v>
      </c>
      <c r="C14" s="6">
        <v>33198.221997007597</v>
      </c>
      <c r="D14" s="6">
        <v>26355.947789602822</v>
      </c>
      <c r="E14" s="7">
        <v>205226.0302576659</v>
      </c>
      <c r="F14" s="1">
        <f t="shared" si="0"/>
        <v>16.176418729790992</v>
      </c>
      <c r="G14" s="1">
        <f t="shared" si="1"/>
        <v>12.842400038880223</v>
      </c>
      <c r="H14" s="7">
        <v>816</v>
      </c>
      <c r="I14" s="7">
        <v>194</v>
      </c>
      <c r="J14" s="7">
        <f t="shared" si="2"/>
        <v>23.774509803921568</v>
      </c>
      <c r="K14" s="6">
        <v>10855</v>
      </c>
      <c r="L14" s="6">
        <v>34123</v>
      </c>
      <c r="M14" s="1">
        <f t="shared" si="3"/>
        <v>31.811388213228614</v>
      </c>
    </row>
    <row r="15" spans="1:13" x14ac:dyDescent="0.35">
      <c r="A15" s="16">
        <v>11</v>
      </c>
      <c r="B15" s="5" t="s">
        <v>51</v>
      </c>
      <c r="C15" s="6">
        <v>758.09813978160014</v>
      </c>
      <c r="D15" s="6">
        <v>545.16634151866913</v>
      </c>
      <c r="E15" s="7">
        <v>5722.0334773425966</v>
      </c>
      <c r="F15" s="1">
        <f t="shared" si="0"/>
        <v>13.248754009976066</v>
      </c>
      <c r="G15" s="1">
        <f t="shared" si="1"/>
        <v>9.5274930438165324</v>
      </c>
      <c r="H15" s="7">
        <v>67</v>
      </c>
      <c r="I15" s="7">
        <v>11</v>
      </c>
      <c r="J15" s="7">
        <f t="shared" si="2"/>
        <v>16.417910447761194</v>
      </c>
      <c r="K15" s="6">
        <v>55</v>
      </c>
      <c r="L15" s="6">
        <v>755</v>
      </c>
      <c r="M15" s="1">
        <f t="shared" si="3"/>
        <v>7.2847682119205297</v>
      </c>
    </row>
    <row r="16" spans="1:13" x14ac:dyDescent="0.35">
      <c r="A16" s="16">
        <v>12</v>
      </c>
      <c r="B16" s="5" t="s">
        <v>52</v>
      </c>
      <c r="C16" s="6">
        <v>5620.0369102487812</v>
      </c>
      <c r="D16" s="6">
        <v>4201.3599899759765</v>
      </c>
      <c r="E16" s="7">
        <v>37036.666371358166</v>
      </c>
      <c r="F16" s="1">
        <f t="shared" si="0"/>
        <v>15.174251521176229</v>
      </c>
      <c r="G16" s="1">
        <f t="shared" si="1"/>
        <v>11.343785501237889</v>
      </c>
      <c r="H16" s="7">
        <v>877</v>
      </c>
      <c r="I16" s="7">
        <v>215</v>
      </c>
      <c r="J16" s="7">
        <f t="shared" si="2"/>
        <v>24.515393386545039</v>
      </c>
      <c r="K16" s="6">
        <v>412</v>
      </c>
      <c r="L16" s="6">
        <v>5470</v>
      </c>
      <c r="M16" s="1">
        <f t="shared" si="3"/>
        <v>7.5319926873857401</v>
      </c>
    </row>
    <row r="17" spans="1:13" x14ac:dyDescent="0.35">
      <c r="A17" s="16">
        <v>13</v>
      </c>
      <c r="B17" s="5" t="s">
        <v>53</v>
      </c>
      <c r="C17" s="6">
        <v>17775.130645348279</v>
      </c>
      <c r="D17" s="6">
        <v>13253.644029275885</v>
      </c>
      <c r="E17" s="7">
        <v>104508.80356399936</v>
      </c>
      <c r="F17" s="1">
        <f t="shared" si="0"/>
        <v>17.008261542735106</v>
      </c>
      <c r="G17" s="1">
        <f t="shared" si="1"/>
        <v>12.68184456935208</v>
      </c>
      <c r="H17" s="7">
        <v>780</v>
      </c>
      <c r="I17" s="7">
        <v>187</v>
      </c>
      <c r="J17" s="7">
        <f t="shared" si="2"/>
        <v>23.974358974358974</v>
      </c>
      <c r="K17" s="6">
        <v>1943</v>
      </c>
      <c r="L17" s="6">
        <v>15993</v>
      </c>
      <c r="M17" s="1">
        <f t="shared" si="3"/>
        <v>12.149065216032014</v>
      </c>
    </row>
    <row r="18" spans="1:13" x14ac:dyDescent="0.35">
      <c r="A18" s="16">
        <v>14</v>
      </c>
      <c r="B18" s="5" t="s">
        <v>13</v>
      </c>
      <c r="C18" s="6">
        <v>57728.545429077145</v>
      </c>
      <c r="D18" s="6">
        <v>44366.8579498291</v>
      </c>
      <c r="E18" s="7">
        <v>320889.86308975221</v>
      </c>
      <c r="F18" s="1">
        <f t="shared" si="0"/>
        <v>17.990143058190217</v>
      </c>
      <c r="G18" s="1">
        <f t="shared" si="1"/>
        <v>13.826194920161683</v>
      </c>
      <c r="H18" s="7">
        <v>1616</v>
      </c>
      <c r="I18" s="7">
        <v>441</v>
      </c>
      <c r="J18" s="7">
        <f t="shared" si="2"/>
        <v>27.289603960396043</v>
      </c>
      <c r="K18" s="6">
        <v>14480</v>
      </c>
      <c r="L18" s="6">
        <v>53828</v>
      </c>
      <c r="M18" s="1">
        <f t="shared" si="3"/>
        <v>26.900497882143121</v>
      </c>
    </row>
    <row r="19" spans="1:13" x14ac:dyDescent="0.35">
      <c r="A19" s="16">
        <v>15</v>
      </c>
      <c r="B19" s="5" t="s">
        <v>54</v>
      </c>
      <c r="C19" s="6">
        <v>1562.9592198005328</v>
      </c>
      <c r="D19" s="6">
        <v>1177.4018170438114</v>
      </c>
      <c r="E19" s="7">
        <v>12621.15818871491</v>
      </c>
      <c r="F19" s="1">
        <f t="shared" si="0"/>
        <v>12.383643374330243</v>
      </c>
      <c r="G19" s="1">
        <f t="shared" si="1"/>
        <v>9.3287937560007315</v>
      </c>
      <c r="H19" s="7">
        <v>189</v>
      </c>
      <c r="I19" s="7">
        <v>41</v>
      </c>
      <c r="J19" s="7">
        <f t="shared" si="2"/>
        <v>21.693121693121693</v>
      </c>
      <c r="K19" s="6">
        <v>122</v>
      </c>
      <c r="L19" s="6">
        <v>1748</v>
      </c>
      <c r="M19" s="1">
        <f t="shared" si="3"/>
        <v>6.9794050343249427</v>
      </c>
    </row>
    <row r="20" spans="1:13" x14ac:dyDescent="0.35">
      <c r="A20" s="16">
        <v>16</v>
      </c>
      <c r="B20" s="5" t="s">
        <v>55</v>
      </c>
      <c r="C20" s="6">
        <v>2895.8394170493566</v>
      </c>
      <c r="D20" s="6">
        <v>2126.2054230736553</v>
      </c>
      <c r="E20" s="7">
        <v>20062.073282147787</v>
      </c>
      <c r="F20" s="1">
        <f t="shared" si="0"/>
        <v>14.434397563616796</v>
      </c>
      <c r="G20" s="1">
        <f t="shared" si="1"/>
        <v>10.598134067059044</v>
      </c>
      <c r="H20" s="7">
        <v>253</v>
      </c>
      <c r="I20" s="7">
        <v>62</v>
      </c>
      <c r="J20" s="7">
        <f t="shared" si="2"/>
        <v>24.505928853754941</v>
      </c>
      <c r="K20" s="6">
        <v>285</v>
      </c>
      <c r="L20" s="6">
        <v>3027</v>
      </c>
      <c r="M20" s="1">
        <f t="shared" si="3"/>
        <v>9.415262636273539</v>
      </c>
    </row>
    <row r="21" spans="1:13" x14ac:dyDescent="0.35">
      <c r="A21" s="16">
        <v>17</v>
      </c>
      <c r="B21" s="5" t="s">
        <v>56</v>
      </c>
      <c r="C21" s="6">
        <v>2414.993530664718</v>
      </c>
      <c r="D21" s="6">
        <v>1789.5435885181751</v>
      </c>
      <c r="E21" s="7">
        <v>15362.451877912688</v>
      </c>
      <c r="F21" s="1">
        <f t="shared" si="0"/>
        <v>15.720104771406096</v>
      </c>
      <c r="G21" s="1">
        <f t="shared" si="1"/>
        <v>11.648814933578963</v>
      </c>
      <c r="H21" s="7">
        <v>152</v>
      </c>
      <c r="I21" s="7">
        <v>37</v>
      </c>
      <c r="J21" s="7">
        <f t="shared" si="2"/>
        <v>24.342105263157894</v>
      </c>
      <c r="K21" s="6">
        <v>166</v>
      </c>
      <c r="L21" s="6">
        <v>2332</v>
      </c>
      <c r="M21" s="1">
        <f t="shared" si="3"/>
        <v>7.1183533447684395</v>
      </c>
    </row>
    <row r="22" spans="1:13" x14ac:dyDescent="0.35">
      <c r="A22" s="16">
        <v>18</v>
      </c>
      <c r="B22" s="5" t="s">
        <v>14</v>
      </c>
      <c r="C22" s="6">
        <v>22708.476264648438</v>
      </c>
      <c r="D22" s="6">
        <v>18342.822113037109</v>
      </c>
      <c r="E22" s="7">
        <v>158788.93082427979</v>
      </c>
      <c r="F22" s="1">
        <f t="shared" si="0"/>
        <v>14.301044881886801</v>
      </c>
      <c r="G22" s="1">
        <f t="shared" si="1"/>
        <v>11.551700750057812</v>
      </c>
      <c r="H22" s="7">
        <v>1167</v>
      </c>
      <c r="I22" s="7">
        <v>285</v>
      </c>
      <c r="J22" s="7">
        <f t="shared" si="2"/>
        <v>24.421593830334189</v>
      </c>
      <c r="K22" s="6">
        <v>5780</v>
      </c>
      <c r="L22" s="6">
        <v>22163</v>
      </c>
      <c r="M22" s="1">
        <f t="shared" si="3"/>
        <v>26.079501872490184</v>
      </c>
    </row>
    <row r="23" spans="1:13" x14ac:dyDescent="0.35">
      <c r="A23" s="16">
        <v>19</v>
      </c>
      <c r="B23" s="5" t="s">
        <v>57</v>
      </c>
      <c r="C23" s="6">
        <v>6053.2295135118493</v>
      </c>
      <c r="D23" s="6">
        <v>4471.1490577089353</v>
      </c>
      <c r="E23" s="7">
        <v>45496.211495373864</v>
      </c>
      <c r="F23" s="1">
        <f t="shared" si="0"/>
        <v>13.304908946379751</v>
      </c>
      <c r="G23" s="1">
        <f t="shared" si="1"/>
        <v>9.8275195027251225</v>
      </c>
      <c r="H23" s="7">
        <v>1288</v>
      </c>
      <c r="I23" s="7">
        <v>313</v>
      </c>
      <c r="J23" s="7">
        <f t="shared" si="2"/>
        <v>24.301242236024844</v>
      </c>
      <c r="K23" s="6">
        <v>569</v>
      </c>
      <c r="L23" s="6">
        <v>5594</v>
      </c>
      <c r="M23" s="1">
        <f t="shared" si="3"/>
        <v>10.171612441902038</v>
      </c>
    </row>
    <row r="24" spans="1:13" x14ac:dyDescent="0.35">
      <c r="A24" s="16">
        <v>20</v>
      </c>
      <c r="B24" s="5" t="s">
        <v>15</v>
      </c>
      <c r="C24" s="6">
        <v>21678.589473876953</v>
      </c>
      <c r="D24" s="6">
        <v>16802.048626708984</v>
      </c>
      <c r="E24" s="7">
        <v>139257.72531433107</v>
      </c>
      <c r="F24" s="1">
        <f t="shared" si="0"/>
        <v>15.567243702239333</v>
      </c>
      <c r="G24" s="1">
        <f t="shared" si="1"/>
        <v>12.065433776678153</v>
      </c>
      <c r="H24" s="7">
        <v>1338</v>
      </c>
      <c r="I24" s="7">
        <v>337</v>
      </c>
      <c r="J24" s="7">
        <f t="shared" si="2"/>
        <v>25.186846038863976</v>
      </c>
      <c r="K24" s="6">
        <v>2607</v>
      </c>
      <c r="L24" s="6">
        <v>20970</v>
      </c>
      <c r="M24" s="1">
        <f t="shared" si="3"/>
        <v>12.432045779685264</v>
      </c>
    </row>
    <row r="25" spans="1:13" x14ac:dyDescent="0.35">
      <c r="A25" s="16">
        <v>21</v>
      </c>
      <c r="B25" s="5" t="s">
        <v>58</v>
      </c>
      <c r="C25" s="6">
        <v>1328.7498284970652</v>
      </c>
      <c r="D25" s="6">
        <v>970.13405143333057</v>
      </c>
      <c r="E25" s="7">
        <v>9750.1903893747185</v>
      </c>
      <c r="F25" s="1">
        <f t="shared" si="0"/>
        <v>13.627937254897832</v>
      </c>
      <c r="G25" s="1">
        <f t="shared" si="1"/>
        <v>9.9498985423970314</v>
      </c>
      <c r="H25" s="7">
        <v>201</v>
      </c>
      <c r="I25" s="7">
        <v>52</v>
      </c>
      <c r="J25" s="7">
        <f t="shared" si="2"/>
        <v>25.870646766169152</v>
      </c>
      <c r="K25" s="6">
        <v>96</v>
      </c>
      <c r="L25" s="6">
        <v>1418</v>
      </c>
      <c r="M25" s="1">
        <f t="shared" si="3"/>
        <v>6.7700987306064881</v>
      </c>
    </row>
    <row r="26" spans="1:13" x14ac:dyDescent="0.35">
      <c r="A26" s="16">
        <v>22</v>
      </c>
      <c r="B26" s="5" t="s">
        <v>16</v>
      </c>
      <c r="C26" s="6">
        <v>24194.658720703126</v>
      </c>
      <c r="D26" s="6">
        <v>19043.62659301758</v>
      </c>
      <c r="E26" s="7">
        <v>151425.7046409607</v>
      </c>
      <c r="F26" s="1">
        <f t="shared" si="0"/>
        <v>15.977907303168964</v>
      </c>
      <c r="G26" s="1">
        <f t="shared" si="1"/>
        <v>12.576217913709661</v>
      </c>
      <c r="H26" s="7">
        <v>252</v>
      </c>
      <c r="I26" s="7">
        <v>48</v>
      </c>
      <c r="J26" s="7">
        <f t="shared" si="2"/>
        <v>19.047619047619047</v>
      </c>
      <c r="K26" s="6">
        <v>5981</v>
      </c>
      <c r="L26" s="6">
        <v>22410</v>
      </c>
      <c r="M26" s="1">
        <f t="shared" si="3"/>
        <v>26.688978134761264</v>
      </c>
    </row>
    <row r="27" spans="1:13" x14ac:dyDescent="0.35">
      <c r="A27" s="16">
        <v>23</v>
      </c>
      <c r="B27" s="5" t="s">
        <v>59</v>
      </c>
      <c r="C27" s="6">
        <v>2677.2530079338558</v>
      </c>
      <c r="D27" s="6">
        <v>1979.8050443398752</v>
      </c>
      <c r="E27" s="7">
        <v>18918.073209776987</v>
      </c>
      <c r="F27" s="1">
        <f t="shared" si="0"/>
        <v>14.1518270822117</v>
      </c>
      <c r="G27" s="1">
        <f t="shared" si="1"/>
        <v>10.465151616585873</v>
      </c>
      <c r="H27" s="7">
        <v>475</v>
      </c>
      <c r="I27" s="7">
        <v>122</v>
      </c>
      <c r="J27" s="7">
        <f t="shared" si="2"/>
        <v>25.684210526315788</v>
      </c>
      <c r="K27" s="6">
        <v>252</v>
      </c>
      <c r="L27" s="6">
        <v>2850</v>
      </c>
      <c r="M27" s="1">
        <f t="shared" si="3"/>
        <v>8.8421052631578938</v>
      </c>
    </row>
    <row r="28" spans="1:13" x14ac:dyDescent="0.35">
      <c r="A28" s="16">
        <v>24</v>
      </c>
      <c r="B28" s="5" t="s">
        <v>60</v>
      </c>
      <c r="C28" s="6">
        <v>3838.6530667114257</v>
      </c>
      <c r="D28" s="6">
        <v>2728.4174118041992</v>
      </c>
      <c r="E28" s="7">
        <v>22187.325808715821</v>
      </c>
      <c r="F28" s="1">
        <f t="shared" si="0"/>
        <v>17.301107397104577</v>
      </c>
      <c r="G28" s="1">
        <f t="shared" si="1"/>
        <v>12.297189103936077</v>
      </c>
      <c r="H28" s="7">
        <v>208</v>
      </c>
      <c r="I28" s="7">
        <v>51</v>
      </c>
      <c r="J28" s="7">
        <f t="shared" si="2"/>
        <v>24.519230769230766</v>
      </c>
      <c r="K28" s="6">
        <v>192</v>
      </c>
      <c r="L28" s="6">
        <v>3475</v>
      </c>
      <c r="M28" s="1">
        <f t="shared" si="3"/>
        <v>5.5251798561151082</v>
      </c>
    </row>
    <row r="29" spans="1:13" x14ac:dyDescent="0.35">
      <c r="A29" s="16">
        <v>25</v>
      </c>
      <c r="B29" s="5" t="s">
        <v>17</v>
      </c>
      <c r="C29" s="6">
        <v>19929.760463871346</v>
      </c>
      <c r="D29" s="6">
        <v>15600.687279580477</v>
      </c>
      <c r="E29" s="7">
        <v>114942.32141052482</v>
      </c>
      <c r="F29" s="1">
        <f t="shared" si="0"/>
        <v>17.338922878276282</v>
      </c>
      <c r="G29" s="1">
        <f t="shared" si="1"/>
        <v>13.572622414559991</v>
      </c>
      <c r="H29" s="7">
        <v>1847</v>
      </c>
      <c r="I29" s="7">
        <v>484</v>
      </c>
      <c r="J29" s="7">
        <f t="shared" si="2"/>
        <v>26.204656199242017</v>
      </c>
      <c r="K29" s="6">
        <v>1853</v>
      </c>
      <c r="L29" s="6">
        <v>18725</v>
      </c>
      <c r="M29" s="1">
        <f t="shared" si="3"/>
        <v>9.8958611481975964</v>
      </c>
    </row>
    <row r="30" spans="1:13" x14ac:dyDescent="0.35">
      <c r="A30" s="16">
        <v>26</v>
      </c>
      <c r="B30" s="5" t="s">
        <v>18</v>
      </c>
      <c r="C30" s="6">
        <v>25412.911466674806</v>
      </c>
      <c r="D30" s="6">
        <v>20201.981250000001</v>
      </c>
      <c r="E30" s="7">
        <v>161326.33578567504</v>
      </c>
      <c r="F30" s="1">
        <f t="shared" si="0"/>
        <v>15.752487864372199</v>
      </c>
      <c r="G30" s="1">
        <f t="shared" si="1"/>
        <v>12.522432342874692</v>
      </c>
      <c r="H30" s="7">
        <v>516</v>
      </c>
      <c r="I30" s="7">
        <v>131</v>
      </c>
      <c r="J30" s="7">
        <f t="shared" si="2"/>
        <v>25.387596899224807</v>
      </c>
      <c r="K30" s="6">
        <v>11937</v>
      </c>
      <c r="L30" s="6">
        <v>25962</v>
      </c>
      <c r="M30" s="1">
        <f t="shared" si="3"/>
        <v>45.978738155766116</v>
      </c>
    </row>
    <row r="31" spans="1:13" x14ac:dyDescent="0.35">
      <c r="A31" s="16">
        <v>27</v>
      </c>
      <c r="B31" s="5" t="s">
        <v>19</v>
      </c>
      <c r="C31" s="6">
        <v>39053.233391601432</v>
      </c>
      <c r="D31" s="6">
        <v>30549.115750173325</v>
      </c>
      <c r="E31" s="7">
        <v>241307.91975570659</v>
      </c>
      <c r="F31" s="1">
        <f t="shared" si="0"/>
        <v>16.183983282081183</v>
      </c>
      <c r="G31" s="1">
        <f t="shared" si="1"/>
        <v>12.659806516545499</v>
      </c>
      <c r="H31" s="7">
        <v>2407</v>
      </c>
      <c r="I31" s="7">
        <v>643</v>
      </c>
      <c r="J31" s="7">
        <f t="shared" si="2"/>
        <v>26.713751557955963</v>
      </c>
      <c r="K31" s="6">
        <v>4900</v>
      </c>
      <c r="L31" s="6">
        <v>38235</v>
      </c>
      <c r="M31" s="1">
        <f t="shared" si="3"/>
        <v>12.815483196024585</v>
      </c>
    </row>
    <row r="32" spans="1:13" x14ac:dyDescent="0.35">
      <c r="A32" s="16">
        <v>28</v>
      </c>
      <c r="B32" s="5" t="s">
        <v>20</v>
      </c>
      <c r="C32" s="6">
        <v>11135.464701468991</v>
      </c>
      <c r="D32" s="6">
        <v>8455.6287909940256</v>
      </c>
      <c r="E32" s="7">
        <v>65082.266258604817</v>
      </c>
      <c r="F32" s="1">
        <f t="shared" si="0"/>
        <v>17.109829361537823</v>
      </c>
      <c r="G32" s="1">
        <f t="shared" si="1"/>
        <v>12.992216278080312</v>
      </c>
      <c r="H32" s="7">
        <v>2186</v>
      </c>
      <c r="I32" s="7">
        <v>541</v>
      </c>
      <c r="J32" s="7">
        <f t="shared" si="2"/>
        <v>24.748398902104299</v>
      </c>
      <c r="K32" s="6">
        <v>1796</v>
      </c>
      <c r="L32" s="6">
        <v>10352</v>
      </c>
      <c r="M32" s="1">
        <f t="shared" si="3"/>
        <v>17.349304482225659</v>
      </c>
    </row>
    <row r="33" spans="1:13" x14ac:dyDescent="0.35">
      <c r="A33" s="16">
        <v>29</v>
      </c>
      <c r="B33" s="5" t="s">
        <v>61</v>
      </c>
      <c r="C33" s="6">
        <v>1620.7918882917293</v>
      </c>
      <c r="D33" s="6">
        <v>1108.1223577185435</v>
      </c>
      <c r="E33" s="7">
        <v>15032.697718604584</v>
      </c>
      <c r="F33" s="1">
        <f t="shared" si="0"/>
        <v>10.781776622075121</v>
      </c>
      <c r="G33" s="1">
        <f t="shared" si="1"/>
        <v>7.3714138237950646</v>
      </c>
      <c r="H33" s="7">
        <v>150</v>
      </c>
      <c r="I33" s="7">
        <v>24</v>
      </c>
      <c r="J33" s="7">
        <f t="shared" si="2"/>
        <v>16</v>
      </c>
      <c r="K33" s="6">
        <v>213</v>
      </c>
      <c r="L33" s="6">
        <v>1721</v>
      </c>
      <c r="M33" s="1">
        <f t="shared" si="3"/>
        <v>12.376525276002324</v>
      </c>
    </row>
    <row r="34" spans="1:13" x14ac:dyDescent="0.35">
      <c r="A34" s="16">
        <v>30</v>
      </c>
      <c r="B34" s="5" t="s">
        <v>62</v>
      </c>
      <c r="C34" s="6">
        <v>769.99790205377917</v>
      </c>
      <c r="D34" s="6">
        <v>562.73120010315017</v>
      </c>
      <c r="E34" s="7">
        <v>5287.7294926993545</v>
      </c>
      <c r="F34" s="1">
        <f t="shared" si="0"/>
        <v>14.561976045047262</v>
      </c>
      <c r="G34" s="1">
        <f t="shared" si="1"/>
        <v>10.64220854868049</v>
      </c>
      <c r="H34" s="7">
        <v>77</v>
      </c>
      <c r="I34" s="7">
        <v>17</v>
      </c>
      <c r="J34" s="7">
        <f t="shared" si="2"/>
        <v>22.077922077922079</v>
      </c>
      <c r="K34" s="6">
        <v>76</v>
      </c>
      <c r="L34" s="6">
        <v>769</v>
      </c>
      <c r="M34" s="1">
        <f t="shared" si="3"/>
        <v>9.8829648894668409</v>
      </c>
    </row>
    <row r="35" spans="1:13" x14ac:dyDescent="0.35">
      <c r="A35" s="16">
        <v>31</v>
      </c>
      <c r="B35" s="5" t="s">
        <v>21</v>
      </c>
      <c r="C35" s="6">
        <v>13180.588777043953</v>
      </c>
      <c r="D35" s="6">
        <v>10237.886758878509</v>
      </c>
      <c r="E35" s="7">
        <v>95579.16422120569</v>
      </c>
      <c r="F35" s="1">
        <f t="shared" si="0"/>
        <v>13.790232300566235</v>
      </c>
      <c r="G35" s="1">
        <f t="shared" si="1"/>
        <v>10.71142109506653</v>
      </c>
      <c r="H35" s="7">
        <v>490</v>
      </c>
      <c r="I35" s="7">
        <v>112</v>
      </c>
      <c r="J35" s="7">
        <f t="shared" si="2"/>
        <v>22.857142857142858</v>
      </c>
      <c r="K35" s="6">
        <v>2046</v>
      </c>
      <c r="L35" s="6">
        <v>12510</v>
      </c>
      <c r="M35" s="1">
        <f t="shared" si="3"/>
        <v>16.354916067146284</v>
      </c>
    </row>
    <row r="36" spans="1:13" x14ac:dyDescent="0.35">
      <c r="A36" s="16">
        <v>32</v>
      </c>
      <c r="B36" s="5" t="s">
        <v>43</v>
      </c>
      <c r="C36" s="6">
        <v>3268.7689389297989</v>
      </c>
      <c r="D36" s="6">
        <v>2515.7150917152294</v>
      </c>
      <c r="E36" s="7">
        <v>20128.939831623917</v>
      </c>
      <c r="F36" s="1">
        <f t="shared" si="0"/>
        <v>16.239151024706942</v>
      </c>
      <c r="G36" s="1">
        <f t="shared" si="1"/>
        <v>12.498000951659023</v>
      </c>
      <c r="H36" s="7">
        <v>295</v>
      </c>
      <c r="I36" s="7">
        <v>69</v>
      </c>
      <c r="J36" s="7">
        <f t="shared" si="2"/>
        <v>23.389830508474578</v>
      </c>
      <c r="K36" s="6">
        <v>216</v>
      </c>
      <c r="L36" s="6">
        <v>2984</v>
      </c>
      <c r="M36" s="1">
        <f t="shared" si="3"/>
        <v>7.2386058981233248</v>
      </c>
    </row>
    <row r="37" spans="1:13" x14ac:dyDescent="0.35">
      <c r="A37" s="16">
        <v>33</v>
      </c>
      <c r="B37" s="5" t="s">
        <v>22</v>
      </c>
      <c r="C37" s="6">
        <v>38267.566018872945</v>
      </c>
      <c r="D37" s="6">
        <v>29670.35055337118</v>
      </c>
      <c r="E37" s="7">
        <v>211584.78305399691</v>
      </c>
      <c r="F37" s="1">
        <f t="shared" si="0"/>
        <v>18.086161710933141</v>
      </c>
      <c r="G37" s="1">
        <f t="shared" si="1"/>
        <v>14.022913238424731</v>
      </c>
      <c r="H37" s="7">
        <v>1456</v>
      </c>
      <c r="I37" s="7">
        <v>402</v>
      </c>
      <c r="J37" s="7">
        <f t="shared" si="2"/>
        <v>27.609890109890113</v>
      </c>
      <c r="K37" s="6">
        <v>9001</v>
      </c>
      <c r="L37" s="6">
        <v>36622</v>
      </c>
      <c r="M37" s="1">
        <f t="shared" si="3"/>
        <v>24.57812244006335</v>
      </c>
    </row>
    <row r="38" spans="1:13" x14ac:dyDescent="0.35">
      <c r="A38" s="16">
        <v>34</v>
      </c>
      <c r="B38" s="5" t="s">
        <v>63</v>
      </c>
      <c r="C38" s="6">
        <v>2236.7634422911005</v>
      </c>
      <c r="D38" s="6">
        <v>1611.7495633153242</v>
      </c>
      <c r="E38" s="7">
        <v>15554.599541190861</v>
      </c>
      <c r="F38" s="1">
        <f t="shared" si="0"/>
        <v>14.380077329331579</v>
      </c>
      <c r="G38" s="1">
        <f t="shared" si="1"/>
        <v>10.36188401409612</v>
      </c>
      <c r="H38" s="7">
        <v>203</v>
      </c>
      <c r="I38" s="7">
        <v>47</v>
      </c>
      <c r="J38" s="7">
        <f t="shared" si="2"/>
        <v>23.152709359605911</v>
      </c>
      <c r="K38" s="6">
        <v>144</v>
      </c>
      <c r="L38" s="6">
        <v>2186</v>
      </c>
      <c r="M38" s="1">
        <f t="shared" si="3"/>
        <v>6.5873741994510517</v>
      </c>
    </row>
    <row r="39" spans="1:13" x14ac:dyDescent="0.35">
      <c r="A39" s="16">
        <v>35</v>
      </c>
      <c r="B39" s="5" t="s">
        <v>23</v>
      </c>
      <c r="C39" s="6">
        <v>23378.783679674118</v>
      </c>
      <c r="D39" s="6">
        <v>18033.399472844307</v>
      </c>
      <c r="E39" s="7">
        <v>159709.84922536014</v>
      </c>
      <c r="F39" s="1">
        <f t="shared" si="0"/>
        <v>14.638285486504502</v>
      </c>
      <c r="G39" s="1">
        <f t="shared" si="1"/>
        <v>11.29135088431403</v>
      </c>
      <c r="H39" s="7">
        <v>579</v>
      </c>
      <c r="I39" s="7">
        <v>131</v>
      </c>
      <c r="J39" s="7">
        <f t="shared" si="2"/>
        <v>22.625215889464595</v>
      </c>
      <c r="K39" s="6">
        <v>4101</v>
      </c>
      <c r="L39" s="6">
        <v>21975</v>
      </c>
      <c r="M39" s="1">
        <f t="shared" si="3"/>
        <v>18.662116040955631</v>
      </c>
    </row>
    <row r="40" spans="1:13" x14ac:dyDescent="0.35">
      <c r="A40" s="16">
        <v>36</v>
      </c>
      <c r="B40" s="5" t="s">
        <v>24</v>
      </c>
      <c r="C40" s="6">
        <v>25697.212819995009</v>
      </c>
      <c r="D40" s="6">
        <v>20230.960850753781</v>
      </c>
      <c r="E40" s="7">
        <v>159898.54609120358</v>
      </c>
      <c r="F40" s="1">
        <f t="shared" si="0"/>
        <v>16.070948390823848</v>
      </c>
      <c r="G40" s="1">
        <f t="shared" si="1"/>
        <v>12.652373236223402</v>
      </c>
      <c r="H40" s="7">
        <v>754</v>
      </c>
      <c r="I40" s="7">
        <v>224</v>
      </c>
      <c r="J40" s="7">
        <f t="shared" si="2"/>
        <v>29.708222811671085</v>
      </c>
      <c r="K40" s="6">
        <v>4045</v>
      </c>
      <c r="L40" s="6">
        <v>25535</v>
      </c>
      <c r="M40" s="1">
        <f t="shared" si="3"/>
        <v>15.841002545525749</v>
      </c>
    </row>
    <row r="41" spans="1:13" x14ac:dyDescent="0.35">
      <c r="A41" s="16">
        <v>37</v>
      </c>
      <c r="B41" s="5" t="s">
        <v>25</v>
      </c>
      <c r="C41" s="6">
        <v>12109.408804516877</v>
      </c>
      <c r="D41" s="6">
        <v>9407.3697448125458</v>
      </c>
      <c r="E41" s="7">
        <v>74202.840633319924</v>
      </c>
      <c r="F41" s="1">
        <f t="shared" si="0"/>
        <v>16.319333196900939</v>
      </c>
      <c r="G41" s="1">
        <f t="shared" si="1"/>
        <v>12.677910528115651</v>
      </c>
      <c r="H41" s="7">
        <v>1184</v>
      </c>
      <c r="I41" s="7">
        <v>286</v>
      </c>
      <c r="J41" s="7">
        <f t="shared" si="2"/>
        <v>24.155405405405407</v>
      </c>
      <c r="K41" s="6">
        <v>1342</v>
      </c>
      <c r="L41" s="6">
        <v>11802</v>
      </c>
      <c r="M41" s="1">
        <f t="shared" si="3"/>
        <v>11.370954075580411</v>
      </c>
    </row>
    <row r="42" spans="1:13" x14ac:dyDescent="0.35">
      <c r="A42" s="16">
        <v>38</v>
      </c>
      <c r="B42" s="5" t="s">
        <v>64</v>
      </c>
      <c r="C42" s="6">
        <v>826.61966517957535</v>
      </c>
      <c r="D42" s="6">
        <v>588.38417141927175</v>
      </c>
      <c r="E42" s="7">
        <v>7186.7073319465244</v>
      </c>
      <c r="F42" s="1">
        <f t="shared" si="0"/>
        <v>11.502063838123275</v>
      </c>
      <c r="G42" s="1">
        <f t="shared" si="1"/>
        <v>8.1871174689940727</v>
      </c>
      <c r="H42" s="7">
        <v>118</v>
      </c>
      <c r="I42" s="7">
        <v>27</v>
      </c>
      <c r="J42" s="7">
        <f t="shared" si="2"/>
        <v>22.881355932203391</v>
      </c>
      <c r="K42" s="6">
        <v>126</v>
      </c>
      <c r="L42" s="6">
        <v>932</v>
      </c>
      <c r="M42" s="1">
        <f t="shared" si="3"/>
        <v>13.519313304721031</v>
      </c>
    </row>
    <row r="43" spans="1:13" x14ac:dyDescent="0.35">
      <c r="A43" s="16">
        <v>39</v>
      </c>
      <c r="B43" s="5" t="s">
        <v>65</v>
      </c>
      <c r="C43" s="6">
        <v>7396.3176825342571</v>
      </c>
      <c r="D43" s="6">
        <v>5423.9055588782549</v>
      </c>
      <c r="E43" s="7">
        <v>47453.405123855198</v>
      </c>
      <c r="F43" s="1">
        <f t="shared" si="0"/>
        <v>15.586484601536149</v>
      </c>
      <c r="G43" s="1">
        <f t="shared" si="1"/>
        <v>11.429960705078285</v>
      </c>
      <c r="H43" s="7">
        <v>298</v>
      </c>
      <c r="I43" s="7">
        <v>59</v>
      </c>
      <c r="J43" s="7">
        <f t="shared" si="2"/>
        <v>19.798657718120804</v>
      </c>
      <c r="K43" s="6">
        <v>490</v>
      </c>
      <c r="L43" s="6">
        <v>6908</v>
      </c>
      <c r="M43" s="1">
        <f t="shared" si="3"/>
        <v>7.093225246091488</v>
      </c>
    </row>
    <row r="44" spans="1:13" x14ac:dyDescent="0.35">
      <c r="A44" s="16">
        <v>40</v>
      </c>
      <c r="B44" s="5" t="s">
        <v>26</v>
      </c>
      <c r="C44" s="6">
        <v>19991.212658246164</v>
      </c>
      <c r="D44" s="6">
        <v>15724.003880876913</v>
      </c>
      <c r="E44" s="7">
        <v>123803.17851352473</v>
      </c>
      <c r="F44" s="1">
        <f t="shared" si="0"/>
        <v>16.14757625634163</v>
      </c>
      <c r="G44" s="1">
        <f t="shared" si="1"/>
        <v>12.700807903053283</v>
      </c>
      <c r="H44" s="7">
        <v>212</v>
      </c>
      <c r="I44" s="7">
        <v>62</v>
      </c>
      <c r="J44" s="7">
        <f t="shared" si="2"/>
        <v>29.245283018867923</v>
      </c>
      <c r="K44" s="6">
        <v>4398</v>
      </c>
      <c r="L44" s="6">
        <v>18784</v>
      </c>
      <c r="M44" s="1">
        <f t="shared" si="3"/>
        <v>23.413543441226576</v>
      </c>
    </row>
    <row r="45" spans="1:13" x14ac:dyDescent="0.35">
      <c r="A45" s="16">
        <v>41</v>
      </c>
      <c r="B45" s="5" t="s">
        <v>66</v>
      </c>
      <c r="C45" s="6">
        <v>1324.1383027342333</v>
      </c>
      <c r="D45" s="6">
        <v>955.70565900810698</v>
      </c>
      <c r="E45" s="7">
        <v>8482.4209476617616</v>
      </c>
      <c r="F45" s="1">
        <f t="shared" si="0"/>
        <v>15.610381881592911</v>
      </c>
      <c r="G45" s="1">
        <f t="shared" si="1"/>
        <v>11.266897326895265</v>
      </c>
      <c r="H45" s="7">
        <v>66</v>
      </c>
      <c r="I45" s="7">
        <v>21</v>
      </c>
      <c r="J45" s="7">
        <f t="shared" si="2"/>
        <v>31.818181818181817</v>
      </c>
      <c r="K45" s="6">
        <v>157</v>
      </c>
      <c r="L45" s="6">
        <v>1167</v>
      </c>
      <c r="M45" s="1">
        <f t="shared" si="3"/>
        <v>13.453299057412169</v>
      </c>
    </row>
    <row r="46" spans="1:13" x14ac:dyDescent="0.35">
      <c r="A46" s="16">
        <v>42</v>
      </c>
      <c r="B46" s="5" t="s">
        <v>27</v>
      </c>
      <c r="C46" s="6">
        <v>13493.649225158691</v>
      </c>
      <c r="D46" s="6">
        <v>11003.184950256347</v>
      </c>
      <c r="E46" s="7">
        <v>91819.427820587152</v>
      </c>
      <c r="F46" s="1">
        <f t="shared" si="0"/>
        <v>14.695854184067606</v>
      </c>
      <c r="G46" s="1">
        <f t="shared" si="1"/>
        <v>11.983504157482111</v>
      </c>
      <c r="H46" s="7">
        <v>431</v>
      </c>
      <c r="I46" s="7">
        <v>100</v>
      </c>
      <c r="J46" s="7">
        <f t="shared" si="2"/>
        <v>23.201856148491878</v>
      </c>
      <c r="K46" s="6">
        <v>4518</v>
      </c>
      <c r="L46" s="6">
        <v>12753</v>
      </c>
      <c r="M46" s="1">
        <f t="shared" si="3"/>
        <v>35.426958362738183</v>
      </c>
    </row>
    <row r="47" spans="1:13" x14ac:dyDescent="0.35">
      <c r="A47" s="16">
        <v>43</v>
      </c>
      <c r="B47" s="5" t="s">
        <v>28</v>
      </c>
      <c r="C47" s="6">
        <v>18201.11687129912</v>
      </c>
      <c r="D47" s="6">
        <v>14149.15110600851</v>
      </c>
      <c r="E47" s="7">
        <v>115964.15194156459</v>
      </c>
      <c r="F47" s="1">
        <f t="shared" si="0"/>
        <v>15.695468441377326</v>
      </c>
      <c r="G47" s="1">
        <f t="shared" si="1"/>
        <v>12.201314690024551</v>
      </c>
      <c r="H47" s="7">
        <v>566</v>
      </c>
      <c r="I47" s="7">
        <v>141</v>
      </c>
      <c r="J47" s="7">
        <f t="shared" si="2"/>
        <v>24.911660777385158</v>
      </c>
      <c r="K47" s="6">
        <v>2406</v>
      </c>
      <c r="L47" s="6">
        <v>17075</v>
      </c>
      <c r="M47" s="1">
        <f t="shared" si="3"/>
        <v>14.090775988286969</v>
      </c>
    </row>
    <row r="48" spans="1:13" x14ac:dyDescent="0.35">
      <c r="A48" s="16">
        <v>44</v>
      </c>
      <c r="B48" s="5" t="s">
        <v>29</v>
      </c>
      <c r="C48" s="6">
        <v>36025.643249054177</v>
      </c>
      <c r="D48" s="6">
        <v>33852.159719166724</v>
      </c>
      <c r="E48" s="7">
        <v>152236.33636334052</v>
      </c>
      <c r="F48" s="1">
        <f t="shared" si="0"/>
        <v>23.664286798831149</v>
      </c>
      <c r="G48" s="1">
        <f t="shared" si="1"/>
        <v>22.236583280861545</v>
      </c>
      <c r="H48" s="7">
        <v>472</v>
      </c>
      <c r="I48" s="7">
        <v>154</v>
      </c>
      <c r="J48" s="7">
        <f t="shared" si="2"/>
        <v>32.627118644067799</v>
      </c>
      <c r="K48" s="6">
        <v>31010</v>
      </c>
      <c r="L48" s="6">
        <v>41462</v>
      </c>
      <c r="M48" s="1">
        <f t="shared" si="3"/>
        <v>74.791375235155073</v>
      </c>
    </row>
    <row r="49" spans="1:13" x14ac:dyDescent="0.35">
      <c r="A49" s="16">
        <v>45</v>
      </c>
      <c r="B49" s="5" t="s">
        <v>30</v>
      </c>
      <c r="C49" s="6">
        <v>26062.20480832451</v>
      </c>
      <c r="D49" s="6">
        <v>19402.375590062402</v>
      </c>
      <c r="E49" s="7">
        <v>151321.3648844423</v>
      </c>
      <c r="F49" s="1">
        <f t="shared" si="0"/>
        <v>17.223083355233484</v>
      </c>
      <c r="G49" s="1">
        <f t="shared" si="1"/>
        <v>12.821967079717508</v>
      </c>
      <c r="H49" s="7">
        <v>1288</v>
      </c>
      <c r="I49" s="7">
        <v>317</v>
      </c>
      <c r="J49" s="7">
        <f t="shared" si="2"/>
        <v>24.611801242236027</v>
      </c>
      <c r="K49" s="6">
        <v>4967</v>
      </c>
      <c r="L49" s="6">
        <v>23334</v>
      </c>
      <c r="M49" s="1">
        <f t="shared" si="3"/>
        <v>21.286534670437987</v>
      </c>
    </row>
    <row r="50" spans="1:13" x14ac:dyDescent="0.35">
      <c r="A50" s="16">
        <v>46</v>
      </c>
      <c r="B50" s="5" t="s">
        <v>44</v>
      </c>
      <c r="C50" s="6">
        <v>9009.3839378356934</v>
      </c>
      <c r="D50" s="6">
        <v>6844.2545997619627</v>
      </c>
      <c r="E50" s="7">
        <v>54116.455710601804</v>
      </c>
      <c r="F50" s="1">
        <f t="shared" si="0"/>
        <v>16.648141160639039</v>
      </c>
      <c r="G50" s="1">
        <f t="shared" si="1"/>
        <v>12.647270612774303</v>
      </c>
      <c r="H50" s="7">
        <v>2066</v>
      </c>
      <c r="I50" s="7">
        <v>523</v>
      </c>
      <c r="J50" s="7">
        <f t="shared" si="2"/>
        <v>25.314617618586645</v>
      </c>
      <c r="K50" s="6">
        <v>1167</v>
      </c>
      <c r="L50" s="6">
        <v>8680</v>
      </c>
      <c r="M50" s="1">
        <f t="shared" si="3"/>
        <v>13.444700460829493</v>
      </c>
    </row>
    <row r="51" spans="1:13" x14ac:dyDescent="0.35">
      <c r="A51" s="16">
        <v>47</v>
      </c>
      <c r="B51" s="5" t="s">
        <v>67</v>
      </c>
      <c r="C51" s="6">
        <v>7279.7638144174343</v>
      </c>
      <c r="D51" s="6">
        <v>5547.4798701486689</v>
      </c>
      <c r="E51" s="7">
        <v>42782.0120661447</v>
      </c>
      <c r="F51" s="1">
        <f t="shared" si="0"/>
        <v>17.015945400516198</v>
      </c>
      <c r="G51" s="1">
        <f t="shared" si="1"/>
        <v>12.966851258822945</v>
      </c>
      <c r="H51" s="7">
        <v>654</v>
      </c>
      <c r="I51" s="7">
        <v>178</v>
      </c>
      <c r="J51" s="7">
        <f t="shared" si="2"/>
        <v>27.217125382262996</v>
      </c>
      <c r="K51" s="6">
        <v>885</v>
      </c>
      <c r="L51" s="6">
        <v>6992</v>
      </c>
      <c r="M51" s="1">
        <f t="shared" si="3"/>
        <v>12.657322654462241</v>
      </c>
    </row>
    <row r="52" spans="1:13" x14ac:dyDescent="0.35">
      <c r="A52" s="16">
        <v>48</v>
      </c>
      <c r="B52" s="5" t="s">
        <v>68</v>
      </c>
      <c r="C52" s="6">
        <v>4020.8940623474118</v>
      </c>
      <c r="D52" s="6">
        <v>2922.1902305603026</v>
      </c>
      <c r="E52" s="7">
        <v>29324.184362411499</v>
      </c>
      <c r="F52" s="1">
        <f t="shared" si="0"/>
        <v>13.711870081888785</v>
      </c>
      <c r="G52" s="1">
        <f t="shared" si="1"/>
        <v>9.9651202381132276</v>
      </c>
      <c r="H52" s="7">
        <v>495</v>
      </c>
      <c r="I52" s="7">
        <v>109</v>
      </c>
      <c r="J52" s="7">
        <f t="shared" si="2"/>
        <v>22.020202020202021</v>
      </c>
      <c r="K52" s="6">
        <v>421</v>
      </c>
      <c r="L52" s="6">
        <v>4169</v>
      </c>
      <c r="M52" s="1">
        <f t="shared" si="3"/>
        <v>10.098344926840969</v>
      </c>
    </row>
    <row r="53" spans="1:13" x14ac:dyDescent="0.35">
      <c r="A53" s="16">
        <v>49</v>
      </c>
      <c r="B53" s="5" t="s">
        <v>31</v>
      </c>
      <c r="C53" s="6">
        <v>35565.339015502926</v>
      </c>
      <c r="D53" s="6">
        <v>29460.355062866209</v>
      </c>
      <c r="E53" s="7">
        <v>193689.82670440673</v>
      </c>
      <c r="F53" s="1">
        <f t="shared" si="0"/>
        <v>18.362006730368847</v>
      </c>
      <c r="G53" s="1">
        <f t="shared" si="1"/>
        <v>15.210068367620643</v>
      </c>
      <c r="H53" s="7">
        <v>414</v>
      </c>
      <c r="I53" s="7">
        <v>133</v>
      </c>
      <c r="J53" s="7">
        <f t="shared" si="2"/>
        <v>32.125603864734295</v>
      </c>
      <c r="K53" s="6">
        <v>16527</v>
      </c>
      <c r="L53" s="6">
        <v>36062</v>
      </c>
      <c r="M53" s="1">
        <f t="shared" si="3"/>
        <v>45.829404913759639</v>
      </c>
    </row>
    <row r="54" spans="1:13" x14ac:dyDescent="0.35">
      <c r="A54" s="16">
        <v>50</v>
      </c>
      <c r="B54" s="5" t="s">
        <v>32</v>
      </c>
      <c r="C54" s="6">
        <v>19129.59682476017</v>
      </c>
      <c r="D54" s="6">
        <v>15023.962748042755</v>
      </c>
      <c r="E54" s="7">
        <v>125063.18604870267</v>
      </c>
      <c r="F54" s="1">
        <f t="shared" si="0"/>
        <v>15.295945536930939</v>
      </c>
      <c r="G54" s="1">
        <f t="shared" si="1"/>
        <v>12.013097717014865</v>
      </c>
      <c r="H54" s="7">
        <v>428</v>
      </c>
      <c r="I54" s="7">
        <v>110</v>
      </c>
      <c r="J54" s="7">
        <f t="shared" si="2"/>
        <v>25.700934579439249</v>
      </c>
      <c r="K54" s="6">
        <v>3061</v>
      </c>
      <c r="L54" s="6">
        <v>18042</v>
      </c>
      <c r="M54" s="1">
        <f t="shared" si="3"/>
        <v>16.965968296197762</v>
      </c>
    </row>
    <row r="55" spans="1:13" x14ac:dyDescent="0.35">
      <c r="A55" s="16">
        <v>51</v>
      </c>
      <c r="B55" s="5" t="s">
        <v>69</v>
      </c>
      <c r="C55" s="6">
        <v>5458.3325794825923</v>
      </c>
      <c r="D55" s="6">
        <v>4120.6968327711029</v>
      </c>
      <c r="E55" s="7">
        <v>33728.684234834691</v>
      </c>
      <c r="F55" s="1">
        <f t="shared" si="0"/>
        <v>16.183058139710276</v>
      </c>
      <c r="G55" s="1">
        <f t="shared" si="1"/>
        <v>12.217188207167842</v>
      </c>
      <c r="H55" s="7">
        <v>371</v>
      </c>
      <c r="I55" s="7">
        <v>93</v>
      </c>
      <c r="J55" s="7">
        <f t="shared" si="2"/>
        <v>25.067385444743934</v>
      </c>
      <c r="K55" s="6">
        <v>337</v>
      </c>
      <c r="L55" s="6">
        <v>5029</v>
      </c>
      <c r="M55" s="1">
        <f t="shared" si="3"/>
        <v>6.7011334261284556</v>
      </c>
    </row>
    <row r="56" spans="1:13" x14ac:dyDescent="0.35">
      <c r="A56" s="16">
        <v>52</v>
      </c>
      <c r="B56" s="5" t="s">
        <v>33</v>
      </c>
      <c r="C56" s="6">
        <v>25649.447022857032</v>
      </c>
      <c r="D56" s="6">
        <v>20817.929931618542</v>
      </c>
      <c r="E56" s="7">
        <v>177691.54355071619</v>
      </c>
      <c r="F56" s="1">
        <f t="shared" si="0"/>
        <v>14.434815810768306</v>
      </c>
      <c r="G56" s="1">
        <f t="shared" si="1"/>
        <v>11.715768525403545</v>
      </c>
      <c r="H56" s="7">
        <v>813</v>
      </c>
      <c r="I56" s="7">
        <v>192</v>
      </c>
      <c r="J56" s="7">
        <f t="shared" si="2"/>
        <v>23.616236162361623</v>
      </c>
      <c r="K56" s="6">
        <v>5807</v>
      </c>
      <c r="L56" s="6">
        <v>24080</v>
      </c>
      <c r="M56" s="1">
        <f t="shared" si="3"/>
        <v>24.115448504983387</v>
      </c>
    </row>
    <row r="57" spans="1:13" x14ac:dyDescent="0.35">
      <c r="A57" s="16">
        <v>53</v>
      </c>
      <c r="B57" s="5" t="s">
        <v>70</v>
      </c>
      <c r="C57" s="6">
        <v>23147.883170471192</v>
      </c>
      <c r="D57" s="6">
        <v>17271.53332672119</v>
      </c>
      <c r="E57" s="7">
        <v>159773.26225967408</v>
      </c>
      <c r="F57" s="1">
        <f t="shared" si="0"/>
        <v>14.487958024446995</v>
      </c>
      <c r="G57" s="1">
        <f t="shared" si="1"/>
        <v>10.810027336520394</v>
      </c>
      <c r="H57" s="7">
        <v>1304</v>
      </c>
      <c r="I57" s="7">
        <v>322</v>
      </c>
      <c r="J57" s="7">
        <f t="shared" si="2"/>
        <v>24.69325153374233</v>
      </c>
      <c r="K57" s="6">
        <v>1726</v>
      </c>
      <c r="L57" s="6">
        <v>21786</v>
      </c>
      <c r="M57" s="1">
        <f t="shared" si="3"/>
        <v>7.9225190489305053</v>
      </c>
    </row>
    <row r="58" spans="1:13" x14ac:dyDescent="0.35">
      <c r="A58" s="16">
        <v>54</v>
      </c>
      <c r="B58" s="5" t="s">
        <v>71</v>
      </c>
      <c r="C58" s="6">
        <v>2315.9781329422526</v>
      </c>
      <c r="D58" s="6">
        <v>1715.5119275932661</v>
      </c>
      <c r="E58" s="7">
        <v>18434.879517218862</v>
      </c>
      <c r="F58" s="1">
        <f t="shared" si="0"/>
        <v>12.563022887017205</v>
      </c>
      <c r="G58" s="1">
        <f t="shared" si="1"/>
        <v>9.305794084474023</v>
      </c>
      <c r="H58" s="7">
        <v>216</v>
      </c>
      <c r="I58" s="7">
        <v>37</v>
      </c>
      <c r="J58" s="7">
        <f t="shared" si="2"/>
        <v>17.12962962962963</v>
      </c>
      <c r="K58" s="6">
        <v>209</v>
      </c>
      <c r="L58" s="6">
        <v>2241</v>
      </c>
      <c r="M58" s="1">
        <f t="shared" si="3"/>
        <v>9.3261936635430622</v>
      </c>
    </row>
    <row r="59" spans="1:13" x14ac:dyDescent="0.35">
      <c r="A59" s="16">
        <v>55</v>
      </c>
      <c r="B59" s="5" t="s">
        <v>72</v>
      </c>
      <c r="C59" s="6">
        <v>2406.953603774763</v>
      </c>
      <c r="D59" s="6">
        <v>1696.5098141820731</v>
      </c>
      <c r="E59" s="7">
        <v>16403.123065019867</v>
      </c>
      <c r="F59" s="1">
        <f t="shared" si="0"/>
        <v>14.673752030231737</v>
      </c>
      <c r="G59" s="1">
        <f t="shared" si="1"/>
        <v>10.342602487692904</v>
      </c>
      <c r="H59" s="7">
        <v>194</v>
      </c>
      <c r="I59" s="7">
        <v>45</v>
      </c>
      <c r="J59" s="7">
        <f t="shared" si="2"/>
        <v>23.195876288659793</v>
      </c>
      <c r="K59" s="6">
        <v>215</v>
      </c>
      <c r="L59" s="6">
        <v>2400</v>
      </c>
      <c r="M59" s="1">
        <f t="shared" si="3"/>
        <v>8.9583333333333339</v>
      </c>
    </row>
    <row r="60" spans="1:13" x14ac:dyDescent="0.35">
      <c r="A60" s="16">
        <v>56</v>
      </c>
      <c r="B60" s="5" t="s">
        <v>73</v>
      </c>
      <c r="C60" s="6">
        <v>1830.8591564390076</v>
      </c>
      <c r="D60" s="6">
        <v>1387.4264955190715</v>
      </c>
      <c r="E60" s="7">
        <v>13976.565973312152</v>
      </c>
      <c r="F60" s="1">
        <f t="shared" si="0"/>
        <v>13.09949210653733</v>
      </c>
      <c r="G60" s="1">
        <f t="shared" si="1"/>
        <v>9.9268053266326088</v>
      </c>
      <c r="H60" s="7">
        <v>183</v>
      </c>
      <c r="I60" s="7">
        <v>38</v>
      </c>
      <c r="J60" s="7">
        <f t="shared" si="2"/>
        <v>20.765027322404372</v>
      </c>
      <c r="K60" s="6">
        <v>148</v>
      </c>
      <c r="L60" s="6">
        <v>1657</v>
      </c>
      <c r="M60" s="1">
        <f t="shared" si="3"/>
        <v>8.9318044659022338</v>
      </c>
    </row>
    <row r="61" spans="1:13" x14ac:dyDescent="0.35">
      <c r="A61" s="16">
        <v>57</v>
      </c>
      <c r="B61" s="5" t="s">
        <v>74</v>
      </c>
      <c r="C61" s="6">
        <v>11734.900185852051</v>
      </c>
      <c r="D61" s="6">
        <v>9048.1283126831058</v>
      </c>
      <c r="E61" s="7">
        <v>63350.903823423389</v>
      </c>
      <c r="F61" s="1">
        <f t="shared" si="0"/>
        <v>18.523650773097867</v>
      </c>
      <c r="G61" s="1">
        <f t="shared" si="1"/>
        <v>14.282555996206083</v>
      </c>
      <c r="H61" s="7">
        <v>232</v>
      </c>
      <c r="I61" s="7">
        <v>48</v>
      </c>
      <c r="J61" s="7">
        <f t="shared" si="2"/>
        <v>20.689655172413794</v>
      </c>
      <c r="K61" s="6">
        <v>682</v>
      </c>
      <c r="L61" s="6">
        <v>11338</v>
      </c>
      <c r="M61" s="1">
        <f t="shared" si="3"/>
        <v>6.0151702240254012</v>
      </c>
    </row>
    <row r="62" spans="1:13" x14ac:dyDescent="0.35">
      <c r="A62" s="16">
        <v>58</v>
      </c>
      <c r="B62" s="5" t="s">
        <v>75</v>
      </c>
      <c r="C62" s="6">
        <v>1488.899967926322</v>
      </c>
      <c r="D62" s="6">
        <v>1110.4554903931012</v>
      </c>
      <c r="E62" s="7">
        <v>11299.808198884784</v>
      </c>
      <c r="F62" s="1">
        <f t="shared" si="0"/>
        <v>13.17632955994126</v>
      </c>
      <c r="G62" s="1">
        <f t="shared" si="1"/>
        <v>9.82720654057381</v>
      </c>
      <c r="H62" s="7">
        <v>168</v>
      </c>
      <c r="I62" s="7">
        <v>41</v>
      </c>
      <c r="J62" s="7">
        <f t="shared" si="2"/>
        <v>24.404761904761905</v>
      </c>
      <c r="K62" s="6">
        <v>140</v>
      </c>
      <c r="L62" s="6">
        <v>1565</v>
      </c>
      <c r="M62" s="1">
        <f t="shared" si="3"/>
        <v>8.9456869009584654</v>
      </c>
    </row>
    <row r="63" spans="1:13" x14ac:dyDescent="0.35">
      <c r="A63" s="16">
        <v>59</v>
      </c>
      <c r="B63" s="5" t="s">
        <v>34</v>
      </c>
      <c r="C63" s="6">
        <v>13138.276774494208</v>
      </c>
      <c r="D63" s="6">
        <v>10945.789931165682</v>
      </c>
      <c r="E63" s="7">
        <v>113023.09731382538</v>
      </c>
      <c r="F63" s="1">
        <f t="shared" si="0"/>
        <v>11.624417563087867</v>
      </c>
      <c r="G63" s="1">
        <f t="shared" si="1"/>
        <v>9.6845602282275767</v>
      </c>
      <c r="H63" s="7">
        <v>392</v>
      </c>
      <c r="I63" s="7">
        <v>79</v>
      </c>
      <c r="J63" s="7">
        <f t="shared" si="2"/>
        <v>20.153061224489797</v>
      </c>
      <c r="K63" s="6">
        <v>2968</v>
      </c>
      <c r="L63" s="6">
        <v>11218</v>
      </c>
      <c r="M63" s="1">
        <f t="shared" si="3"/>
        <v>26.457479051524334</v>
      </c>
    </row>
    <row r="64" spans="1:13" x14ac:dyDescent="0.35">
      <c r="A64" s="16">
        <v>60</v>
      </c>
      <c r="B64" s="5" t="s">
        <v>76</v>
      </c>
      <c r="C64" s="6">
        <v>801.85144690750894</v>
      </c>
      <c r="D64" s="6">
        <v>561.80170661607133</v>
      </c>
      <c r="E64" s="7">
        <v>6937.2290651198628</v>
      </c>
      <c r="F64" s="1">
        <f t="shared" si="0"/>
        <v>11.55867046309872</v>
      </c>
      <c r="G64" s="1">
        <f t="shared" si="1"/>
        <v>8.098358888576854</v>
      </c>
      <c r="H64" s="7">
        <v>132</v>
      </c>
      <c r="I64" s="7">
        <v>35</v>
      </c>
      <c r="J64" s="7">
        <f t="shared" si="2"/>
        <v>26.515151515151516</v>
      </c>
      <c r="K64" s="6">
        <v>65</v>
      </c>
      <c r="L64" s="6">
        <v>828</v>
      </c>
      <c r="M64" s="1">
        <f t="shared" si="3"/>
        <v>7.85024154589372</v>
      </c>
    </row>
    <row r="65" spans="1:13" x14ac:dyDescent="0.35">
      <c r="A65" s="16">
        <v>61</v>
      </c>
      <c r="B65" s="5" t="s">
        <v>1</v>
      </c>
      <c r="C65" s="6">
        <v>328.9019000877671</v>
      </c>
      <c r="D65" s="6">
        <v>242.3618844224853</v>
      </c>
      <c r="E65" s="7">
        <v>3008.7428780982295</v>
      </c>
      <c r="F65" s="1">
        <f t="shared" si="0"/>
        <v>10.931538965392081</v>
      </c>
      <c r="G65" s="1">
        <f t="shared" si="1"/>
        <v>8.0552541124975683</v>
      </c>
      <c r="H65" s="7">
        <v>11</v>
      </c>
      <c r="I65" s="7">
        <v>0</v>
      </c>
      <c r="J65" s="7">
        <f t="shared" si="2"/>
        <v>0</v>
      </c>
      <c r="K65" s="6">
        <v>25</v>
      </c>
      <c r="L65" s="6">
        <v>287</v>
      </c>
      <c r="M65" s="1">
        <f t="shared" si="3"/>
        <v>8.7108013937282234</v>
      </c>
    </row>
    <row r="66" spans="1:13" x14ac:dyDescent="0.35">
      <c r="A66" s="16">
        <v>62</v>
      </c>
      <c r="B66" s="5" t="s">
        <v>77</v>
      </c>
      <c r="C66" s="6">
        <v>3920.4183926279602</v>
      </c>
      <c r="D66" s="6">
        <v>2844.78123113538</v>
      </c>
      <c r="E66" s="7">
        <v>28041.781282205106</v>
      </c>
      <c r="F66" s="1">
        <f t="shared" si="0"/>
        <v>13.980632518219515</v>
      </c>
      <c r="G66" s="1">
        <f t="shared" si="1"/>
        <v>10.144795020352847</v>
      </c>
      <c r="H66" s="7">
        <v>276</v>
      </c>
      <c r="I66" s="7">
        <v>61</v>
      </c>
      <c r="J66" s="7">
        <f t="shared" si="2"/>
        <v>22.10144927536232</v>
      </c>
      <c r="K66" s="6">
        <v>286</v>
      </c>
      <c r="L66" s="6">
        <v>3820</v>
      </c>
      <c r="M66" s="1">
        <f t="shared" si="3"/>
        <v>7.4869109947643979</v>
      </c>
    </row>
    <row r="67" spans="1:13" x14ac:dyDescent="0.35">
      <c r="A67" s="16">
        <v>63</v>
      </c>
      <c r="B67" s="5" t="s">
        <v>78</v>
      </c>
      <c r="C67" s="6">
        <v>2377.4442654212817</v>
      </c>
      <c r="D67" s="6">
        <v>1772.1178917979478</v>
      </c>
      <c r="E67" s="7">
        <v>15538.943118632662</v>
      </c>
      <c r="F67" s="1">
        <f t="shared" si="0"/>
        <v>15.299909699588907</v>
      </c>
      <c r="G67" s="1">
        <f t="shared" si="1"/>
        <v>11.404365652597125</v>
      </c>
      <c r="H67" s="7">
        <v>245</v>
      </c>
      <c r="I67" s="7">
        <v>67</v>
      </c>
      <c r="J67" s="7">
        <f t="shared" si="2"/>
        <v>27.346938775510203</v>
      </c>
      <c r="K67" s="6">
        <v>190</v>
      </c>
      <c r="L67" s="6">
        <v>2328</v>
      </c>
      <c r="M67" s="1">
        <f t="shared" si="3"/>
        <v>8.1615120274914084</v>
      </c>
    </row>
    <row r="68" spans="1:13" x14ac:dyDescent="0.35">
      <c r="A68" s="16">
        <v>64</v>
      </c>
      <c r="B68" s="5" t="s">
        <v>35</v>
      </c>
      <c r="C68" s="6">
        <v>17515.356400146484</v>
      </c>
      <c r="D68" s="6">
        <v>14672.949917602538</v>
      </c>
      <c r="E68" s="7">
        <v>114647.24805603028</v>
      </c>
      <c r="F68" s="1">
        <f t="shared" si="0"/>
        <v>15.277607353982365</v>
      </c>
      <c r="G68" s="1">
        <f t="shared" si="1"/>
        <v>12.798344632251085</v>
      </c>
      <c r="H68" s="7">
        <v>303</v>
      </c>
      <c r="I68" s="7">
        <v>78</v>
      </c>
      <c r="J68" s="7">
        <f t="shared" si="2"/>
        <v>25.742574257425744</v>
      </c>
      <c r="K68" s="6">
        <v>4748</v>
      </c>
      <c r="L68" s="6">
        <v>16694</v>
      </c>
      <c r="M68" s="1">
        <f t="shared" si="3"/>
        <v>28.441356175871569</v>
      </c>
    </row>
    <row r="69" spans="1:13" x14ac:dyDescent="0.35">
      <c r="A69" s="16">
        <v>65</v>
      </c>
      <c r="B69" s="5" t="s">
        <v>79</v>
      </c>
      <c r="C69" s="6">
        <v>1138.0892328282434</v>
      </c>
      <c r="D69" s="6">
        <v>828.81696311188534</v>
      </c>
      <c r="E69" s="7">
        <v>10009.594490658779</v>
      </c>
      <c r="F69" s="1">
        <f t="shared" si="0"/>
        <v>11.369983408322272</v>
      </c>
      <c r="G69" s="1">
        <f t="shared" si="1"/>
        <v>8.280225176807706</v>
      </c>
      <c r="H69" s="7">
        <v>119</v>
      </c>
      <c r="I69" s="7">
        <v>21</v>
      </c>
      <c r="J69" s="7">
        <f t="shared" si="2"/>
        <v>17.647058823529413</v>
      </c>
      <c r="K69" s="6">
        <v>106</v>
      </c>
      <c r="L69" s="6">
        <v>1139</v>
      </c>
      <c r="M69" s="1">
        <f t="shared" si="3"/>
        <v>9.3064091308165047</v>
      </c>
    </row>
    <row r="70" spans="1:13" x14ac:dyDescent="0.35">
      <c r="A70" s="16">
        <v>66</v>
      </c>
      <c r="B70" s="5" t="s">
        <v>80</v>
      </c>
      <c r="C70" s="6">
        <v>4908.9372056258999</v>
      </c>
      <c r="D70" s="6">
        <v>3552.2349760007746</v>
      </c>
      <c r="E70" s="7">
        <v>30556.53496057777</v>
      </c>
      <c r="F70" s="1">
        <f t="shared" ref="F70:F85" si="4">C70/E70*100</f>
        <v>16.065097734278837</v>
      </c>
      <c r="G70" s="1">
        <f t="shared" ref="G70:G85" si="5">D70/E70*100</f>
        <v>11.625123662037131</v>
      </c>
      <c r="H70" s="7">
        <v>193</v>
      </c>
      <c r="I70" s="7">
        <v>52</v>
      </c>
      <c r="J70" s="7">
        <f t="shared" ref="J70:J85" si="6">I70/H70*100</f>
        <v>26.94300518134715</v>
      </c>
      <c r="K70" s="6">
        <v>294</v>
      </c>
      <c r="L70" s="6">
        <v>4089</v>
      </c>
      <c r="M70" s="1">
        <f t="shared" ref="M70:M85" si="7">K70/L70*100</f>
        <v>7.19002201027146</v>
      </c>
    </row>
    <row r="71" spans="1:13" x14ac:dyDescent="0.35">
      <c r="A71" s="16">
        <v>67</v>
      </c>
      <c r="B71" s="5" t="s">
        <v>45</v>
      </c>
      <c r="C71" s="6">
        <v>3338.6440780071325</v>
      </c>
      <c r="D71" s="6">
        <v>2518.5439515214593</v>
      </c>
      <c r="E71" s="7">
        <v>20411.353332697588</v>
      </c>
      <c r="F71" s="1">
        <f t="shared" si="4"/>
        <v>16.356799196939349</v>
      </c>
      <c r="G71" s="1">
        <f t="shared" si="5"/>
        <v>12.338936622526271</v>
      </c>
      <c r="H71" s="7">
        <v>835</v>
      </c>
      <c r="I71" s="7">
        <v>211</v>
      </c>
      <c r="J71" s="7">
        <f t="shared" si="6"/>
        <v>25.269461077844312</v>
      </c>
      <c r="K71" s="6">
        <v>580</v>
      </c>
      <c r="L71" s="6">
        <v>3235</v>
      </c>
      <c r="M71" s="1">
        <f t="shared" si="7"/>
        <v>17.928902627511594</v>
      </c>
    </row>
    <row r="72" spans="1:13" x14ac:dyDescent="0.35">
      <c r="A72" s="16">
        <v>68</v>
      </c>
      <c r="B72" s="5" t="s">
        <v>81</v>
      </c>
      <c r="C72" s="6">
        <v>784.48938781109439</v>
      </c>
      <c r="D72" s="6">
        <v>574.92958527233498</v>
      </c>
      <c r="E72" s="7">
        <v>5711.1107471406121</v>
      </c>
      <c r="F72" s="1">
        <f t="shared" si="4"/>
        <v>13.736196381831073</v>
      </c>
      <c r="G72" s="1">
        <f t="shared" si="5"/>
        <v>10.066861084075205</v>
      </c>
      <c r="H72" s="7">
        <v>91</v>
      </c>
      <c r="I72" s="7">
        <v>20</v>
      </c>
      <c r="J72" s="7">
        <f t="shared" si="6"/>
        <v>21.978021978021978</v>
      </c>
      <c r="K72" s="6">
        <v>63</v>
      </c>
      <c r="L72" s="6">
        <v>771</v>
      </c>
      <c r="M72" s="1">
        <f t="shared" si="7"/>
        <v>8.1712062256809332</v>
      </c>
    </row>
    <row r="73" spans="1:13" x14ac:dyDescent="0.35">
      <c r="A73" s="16">
        <v>69</v>
      </c>
      <c r="B73" s="5" t="s">
        <v>46</v>
      </c>
      <c r="C73" s="6">
        <v>4012.798005371094</v>
      </c>
      <c r="D73" s="6">
        <v>2973.7177673339847</v>
      </c>
      <c r="E73" s="7">
        <v>27088.943598937989</v>
      </c>
      <c r="F73" s="1">
        <f t="shared" si="4"/>
        <v>14.813416369357475</v>
      </c>
      <c r="G73" s="1">
        <f t="shared" si="5"/>
        <v>10.977606994798306</v>
      </c>
      <c r="H73" s="7">
        <v>381</v>
      </c>
      <c r="I73" s="7">
        <v>104</v>
      </c>
      <c r="J73" s="7">
        <f t="shared" si="6"/>
        <v>27.296587926509186</v>
      </c>
      <c r="K73" s="6">
        <v>308</v>
      </c>
      <c r="L73" s="6">
        <v>4022</v>
      </c>
      <c r="M73" s="1">
        <f t="shared" si="7"/>
        <v>7.6578816509199399</v>
      </c>
    </row>
    <row r="74" spans="1:13" x14ac:dyDescent="0.35">
      <c r="A74" s="16">
        <v>70</v>
      </c>
      <c r="B74" s="5" t="s">
        <v>36</v>
      </c>
      <c r="C74" s="6">
        <v>6115.1899061374243</v>
      </c>
      <c r="D74" s="6">
        <v>4829.8485698855575</v>
      </c>
      <c r="E74" s="7">
        <v>34653.530948714513</v>
      </c>
      <c r="F74" s="1">
        <f t="shared" si="4"/>
        <v>17.646657465259739</v>
      </c>
      <c r="G74" s="1">
        <f t="shared" si="5"/>
        <v>13.937536630923674</v>
      </c>
      <c r="H74" s="7">
        <v>556</v>
      </c>
      <c r="I74" s="7">
        <v>152</v>
      </c>
      <c r="J74" s="7">
        <f t="shared" si="6"/>
        <v>27.338129496402878</v>
      </c>
      <c r="K74" s="6">
        <v>583</v>
      </c>
      <c r="L74" s="6">
        <v>5722</v>
      </c>
      <c r="M74" s="1">
        <f t="shared" si="7"/>
        <v>10.188745193988117</v>
      </c>
    </row>
    <row r="75" spans="1:13" x14ac:dyDescent="0.35">
      <c r="A75" s="16">
        <v>71</v>
      </c>
      <c r="B75" s="5" t="s">
        <v>82</v>
      </c>
      <c r="C75" s="6">
        <v>6361.5695607643738</v>
      </c>
      <c r="D75" s="6">
        <v>4741.1653884324951</v>
      </c>
      <c r="E75" s="7">
        <v>42228.598629187451</v>
      </c>
      <c r="F75" s="1">
        <f t="shared" si="4"/>
        <v>15.064600217084639</v>
      </c>
      <c r="G75" s="1">
        <f t="shared" si="5"/>
        <v>11.227380359137728</v>
      </c>
      <c r="H75" s="7">
        <v>646</v>
      </c>
      <c r="I75" s="7">
        <v>147</v>
      </c>
      <c r="J75" s="7">
        <f t="shared" si="6"/>
        <v>22.755417956656345</v>
      </c>
      <c r="K75" s="6">
        <v>599</v>
      </c>
      <c r="L75" s="6">
        <v>6199</v>
      </c>
      <c r="M75" s="1">
        <f t="shared" si="7"/>
        <v>9.6628488465881599</v>
      </c>
    </row>
    <row r="76" spans="1:13" x14ac:dyDescent="0.35">
      <c r="A76" s="16">
        <v>72</v>
      </c>
      <c r="B76" s="5" t="s">
        <v>83</v>
      </c>
      <c r="C76" s="6">
        <v>495.46084587160442</v>
      </c>
      <c r="D76" s="6">
        <v>349.33333957689041</v>
      </c>
      <c r="E76" s="7">
        <v>3675.1233159294638</v>
      </c>
      <c r="F76" s="1">
        <f t="shared" si="4"/>
        <v>13.481475403126684</v>
      </c>
      <c r="G76" s="1">
        <f t="shared" si="5"/>
        <v>9.5053501487348502</v>
      </c>
      <c r="H76" s="7">
        <v>32</v>
      </c>
      <c r="I76" s="7">
        <v>9</v>
      </c>
      <c r="J76" s="7">
        <f t="shared" si="6"/>
        <v>28.125</v>
      </c>
      <c r="K76" s="6">
        <v>19</v>
      </c>
      <c r="L76" s="6">
        <v>517</v>
      </c>
      <c r="M76" s="1">
        <f t="shared" si="7"/>
        <v>3.67504835589942</v>
      </c>
    </row>
    <row r="77" spans="1:13" x14ac:dyDescent="0.35">
      <c r="A77" s="16">
        <v>73</v>
      </c>
      <c r="B77" s="5" t="s">
        <v>37</v>
      </c>
      <c r="C77" s="6">
        <v>30094.497731077714</v>
      </c>
      <c r="D77" s="6">
        <v>24586.828466817933</v>
      </c>
      <c r="E77" s="7">
        <v>172010.8041313095</v>
      </c>
      <c r="F77" s="1">
        <f t="shared" si="4"/>
        <v>17.495702018870972</v>
      </c>
      <c r="G77" s="1">
        <f t="shared" si="5"/>
        <v>14.293769854159194</v>
      </c>
      <c r="H77" s="7">
        <v>357</v>
      </c>
      <c r="I77" s="7">
        <v>92</v>
      </c>
      <c r="J77" s="7">
        <f t="shared" si="6"/>
        <v>25.770308123249297</v>
      </c>
      <c r="K77" s="6">
        <v>9795</v>
      </c>
      <c r="L77" s="6">
        <v>28936</v>
      </c>
      <c r="M77" s="1">
        <f t="shared" si="7"/>
        <v>33.850566768039812</v>
      </c>
    </row>
    <row r="78" spans="1:13" x14ac:dyDescent="0.35">
      <c r="A78" s="16">
        <v>74</v>
      </c>
      <c r="B78" s="5" t="s">
        <v>38</v>
      </c>
      <c r="C78" s="6">
        <v>34681.104175415036</v>
      </c>
      <c r="D78" s="6">
        <v>26554.877819824218</v>
      </c>
      <c r="E78" s="7">
        <v>218197.74391403198</v>
      </c>
      <c r="F78" s="1">
        <f t="shared" si="4"/>
        <v>15.894345905372465</v>
      </c>
      <c r="G78" s="1">
        <f t="shared" si="5"/>
        <v>12.170097336243133</v>
      </c>
      <c r="H78" s="7">
        <v>1635</v>
      </c>
      <c r="I78" s="7">
        <v>385</v>
      </c>
      <c r="J78" s="7">
        <f t="shared" si="6"/>
        <v>23.547400611620795</v>
      </c>
      <c r="K78" s="6">
        <v>7682</v>
      </c>
      <c r="L78" s="6">
        <v>32190</v>
      </c>
      <c r="M78" s="1">
        <f t="shared" si="7"/>
        <v>23.864554209381797</v>
      </c>
    </row>
    <row r="79" spans="1:13" x14ac:dyDescent="0.35">
      <c r="A79" s="16">
        <v>75</v>
      </c>
      <c r="B79" s="5" t="s">
        <v>47</v>
      </c>
      <c r="C79" s="6">
        <v>7834.9623986816405</v>
      </c>
      <c r="D79" s="6">
        <v>6216.9347961425783</v>
      </c>
      <c r="E79" s="7">
        <v>40975.11726074219</v>
      </c>
      <c r="F79" s="1">
        <f t="shared" si="4"/>
        <v>19.121269010224971</v>
      </c>
      <c r="G79" s="1">
        <f t="shared" si="5"/>
        <v>15.172463709088529</v>
      </c>
      <c r="H79" s="7">
        <v>980</v>
      </c>
      <c r="I79" s="7">
        <v>275</v>
      </c>
      <c r="J79" s="7">
        <f t="shared" si="6"/>
        <v>28.061224489795915</v>
      </c>
      <c r="K79" s="6">
        <v>679</v>
      </c>
      <c r="L79" s="6">
        <v>6867</v>
      </c>
      <c r="M79" s="1">
        <f t="shared" si="7"/>
        <v>9.8878695208970449</v>
      </c>
    </row>
    <row r="80" spans="1:13" x14ac:dyDescent="0.35">
      <c r="A80" s="16">
        <v>76</v>
      </c>
      <c r="B80" s="5" t="s">
        <v>39</v>
      </c>
      <c r="C80" s="6">
        <v>38324.533568676736</v>
      </c>
      <c r="D80" s="6">
        <v>28405.208127131824</v>
      </c>
      <c r="E80" s="7">
        <v>239223.98833905868</v>
      </c>
      <c r="F80" s="1">
        <f t="shared" si="4"/>
        <v>16.020355581714625</v>
      </c>
      <c r="G80" s="1">
        <f t="shared" si="5"/>
        <v>11.873896227694502</v>
      </c>
      <c r="H80" s="7">
        <v>1732</v>
      </c>
      <c r="I80" s="7">
        <v>443</v>
      </c>
      <c r="J80" s="7">
        <f t="shared" si="6"/>
        <v>25.577367205542721</v>
      </c>
      <c r="K80" s="6">
        <v>10346</v>
      </c>
      <c r="L80" s="6">
        <v>34100</v>
      </c>
      <c r="M80" s="1">
        <f t="shared" si="7"/>
        <v>30.340175953079179</v>
      </c>
    </row>
    <row r="81" spans="1:13" x14ac:dyDescent="0.35">
      <c r="A81" s="16">
        <v>77</v>
      </c>
      <c r="B81" s="5" t="s">
        <v>40</v>
      </c>
      <c r="C81" s="6">
        <v>13077.539550442587</v>
      </c>
      <c r="D81" s="6">
        <v>11008.708819961481</v>
      </c>
      <c r="E81" s="7">
        <v>97098.128105546319</v>
      </c>
      <c r="F81" s="1">
        <f t="shared" si="4"/>
        <v>13.468374525435973</v>
      </c>
      <c r="G81" s="1">
        <f t="shared" si="5"/>
        <v>11.337714778594846</v>
      </c>
      <c r="H81" s="7">
        <v>382</v>
      </c>
      <c r="I81" s="7">
        <v>95</v>
      </c>
      <c r="J81" s="7">
        <f t="shared" si="6"/>
        <v>24.869109947643981</v>
      </c>
      <c r="K81" s="6">
        <v>2943</v>
      </c>
      <c r="L81" s="6">
        <v>11229</v>
      </c>
      <c r="M81" s="1">
        <f t="shared" si="7"/>
        <v>26.20892332353727</v>
      </c>
    </row>
    <row r="82" spans="1:13" x14ac:dyDescent="0.35">
      <c r="A82" s="16">
        <v>78</v>
      </c>
      <c r="B82" s="5" t="s">
        <v>84</v>
      </c>
      <c r="C82" s="6">
        <v>25185.989091989624</v>
      </c>
      <c r="D82" s="6">
        <v>19351.749019923303</v>
      </c>
      <c r="E82" s="7">
        <v>153342.17467247654</v>
      </c>
      <c r="F82" s="1">
        <f t="shared" si="4"/>
        <v>16.424697997002042</v>
      </c>
      <c r="G82" s="1">
        <f t="shared" si="5"/>
        <v>12.619978203163409</v>
      </c>
      <c r="H82" s="7">
        <v>1359</v>
      </c>
      <c r="I82" s="7">
        <v>375</v>
      </c>
      <c r="J82" s="7">
        <f t="shared" si="6"/>
        <v>27.593818984547465</v>
      </c>
      <c r="K82" s="6">
        <v>1958</v>
      </c>
      <c r="L82" s="6">
        <v>24392</v>
      </c>
      <c r="M82" s="1">
        <f t="shared" si="7"/>
        <v>8.02722204001312</v>
      </c>
    </row>
    <row r="83" spans="1:13" x14ac:dyDescent="0.35">
      <c r="A83" s="16">
        <v>79</v>
      </c>
      <c r="B83" s="5" t="s">
        <v>85</v>
      </c>
      <c r="C83" s="6">
        <v>839.65433230079464</v>
      </c>
      <c r="D83" s="6">
        <v>616.136518394733</v>
      </c>
      <c r="E83" s="7">
        <v>6488.3389612711644</v>
      </c>
      <c r="F83" s="1">
        <f t="shared" si="4"/>
        <v>12.94097514498986</v>
      </c>
      <c r="G83" s="1">
        <f t="shared" si="5"/>
        <v>9.4960593469676322</v>
      </c>
      <c r="H83" s="7">
        <v>79</v>
      </c>
      <c r="I83" s="7">
        <v>24</v>
      </c>
      <c r="J83" s="7">
        <f t="shared" si="6"/>
        <v>30.37974683544304</v>
      </c>
      <c r="K83" s="6">
        <v>77</v>
      </c>
      <c r="L83" s="6">
        <v>857</v>
      </c>
      <c r="M83" s="1">
        <f t="shared" si="7"/>
        <v>8.9848308051341892</v>
      </c>
    </row>
    <row r="84" spans="1:13" x14ac:dyDescent="0.35">
      <c r="A84" s="16">
        <v>80</v>
      </c>
      <c r="B84" s="5" t="s">
        <v>2</v>
      </c>
      <c r="C84" s="6">
        <v>775478.13383788744</v>
      </c>
      <c r="D84" s="6">
        <v>613898.58334040712</v>
      </c>
      <c r="E84" s="8">
        <v>4745287.7792692436</v>
      </c>
      <c r="F84" s="1">
        <f t="shared" si="4"/>
        <v>16.342067539627873</v>
      </c>
      <c r="G84" s="1">
        <f t="shared" si="5"/>
        <v>12.937014821784848</v>
      </c>
      <c r="H84" s="8"/>
      <c r="I84" s="8"/>
      <c r="J84" s="7" t="e">
        <f t="shared" si="6"/>
        <v>#DIV/0!</v>
      </c>
      <c r="K84" s="6"/>
      <c r="L84" s="6"/>
      <c r="M84" s="1" t="e">
        <f t="shared" si="7"/>
        <v>#DIV/0!</v>
      </c>
    </row>
    <row r="85" spans="1:13" x14ac:dyDescent="0.35">
      <c r="A85" s="16">
        <v>81</v>
      </c>
      <c r="B85" s="9" t="s">
        <v>0</v>
      </c>
      <c r="C85" s="6">
        <v>1015924.0684028189</v>
      </c>
      <c r="D85" s="6">
        <v>796867.79877693253</v>
      </c>
      <c r="E85" s="7">
        <v>6271521.1764904931</v>
      </c>
      <c r="F85" s="1">
        <f t="shared" si="4"/>
        <v>16.199005628987194</v>
      </c>
      <c r="G85" s="1">
        <f t="shared" si="5"/>
        <v>12.706132632766698</v>
      </c>
      <c r="H85" s="7">
        <v>47788</v>
      </c>
      <c r="I85" s="3">
        <v>12093</v>
      </c>
      <c r="J85" s="7">
        <f t="shared" si="6"/>
        <v>25.305516029128651</v>
      </c>
      <c r="K85" s="6">
        <v>224676</v>
      </c>
      <c r="L85" s="6">
        <v>971826</v>
      </c>
      <c r="M85" s="1">
        <f t="shared" si="7"/>
        <v>23.118953392891321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topLeftCell="A2" workbookViewId="0">
      <pane xSplit="2" ySplit="2" topLeftCell="C4" activePane="bottomRight" state="frozen"/>
      <selection activeCell="E51" sqref="E51"/>
      <selection pane="topRight" activeCell="E51" sqref="E51"/>
      <selection pane="bottomLeft" activeCell="E51" sqref="E51"/>
      <selection pane="bottomRight" activeCell="E77" sqref="E77"/>
    </sheetView>
  </sheetViews>
  <sheetFormatPr defaultColWidth="9.1328125" defaultRowHeight="10.5" x14ac:dyDescent="0.35"/>
  <cols>
    <col min="1" max="1" width="3.59765625" style="10" customWidth="1"/>
    <col min="2" max="2" width="28.3984375" style="17" customWidth="1"/>
    <col min="3" max="16384" width="9.1328125" style="17"/>
  </cols>
  <sheetData>
    <row r="3" spans="1:83" s="14" customFormat="1" ht="9.4" x14ac:dyDescent="0.3">
      <c r="C3" s="14" t="s">
        <v>48</v>
      </c>
      <c r="D3" s="14" t="s">
        <v>41</v>
      </c>
      <c r="E3" s="14" t="s">
        <v>8</v>
      </c>
      <c r="F3" s="14" t="s">
        <v>9</v>
      </c>
      <c r="G3" s="14" t="s">
        <v>49</v>
      </c>
      <c r="H3" s="14" t="s">
        <v>50</v>
      </c>
      <c r="I3" s="14" t="s">
        <v>10</v>
      </c>
      <c r="J3" s="14" t="s">
        <v>42</v>
      </c>
      <c r="K3" s="14" t="s">
        <v>11</v>
      </c>
      <c r="L3" s="14" t="s">
        <v>12</v>
      </c>
      <c r="M3" s="14" t="s">
        <v>51</v>
      </c>
      <c r="N3" s="14" t="s">
        <v>52</v>
      </c>
      <c r="O3" s="14" t="s">
        <v>53</v>
      </c>
      <c r="P3" s="14" t="s">
        <v>13</v>
      </c>
      <c r="Q3" s="14" t="s">
        <v>54</v>
      </c>
      <c r="R3" s="14" t="s">
        <v>55</v>
      </c>
      <c r="S3" s="14" t="s">
        <v>56</v>
      </c>
      <c r="T3" s="14" t="s">
        <v>14</v>
      </c>
      <c r="U3" s="14" t="s">
        <v>57</v>
      </c>
      <c r="V3" s="14" t="s">
        <v>15</v>
      </c>
      <c r="W3" s="14" t="s">
        <v>58</v>
      </c>
      <c r="X3" s="14" t="s">
        <v>16</v>
      </c>
      <c r="Y3" s="14" t="s">
        <v>59</v>
      </c>
      <c r="Z3" s="14" t="s">
        <v>60</v>
      </c>
      <c r="AA3" s="14" t="s">
        <v>17</v>
      </c>
      <c r="AB3" s="14" t="s">
        <v>18</v>
      </c>
      <c r="AC3" s="14" t="s">
        <v>19</v>
      </c>
      <c r="AD3" s="14" t="s">
        <v>20</v>
      </c>
      <c r="AE3" s="14" t="s">
        <v>61</v>
      </c>
      <c r="AF3" s="14" t="s">
        <v>62</v>
      </c>
      <c r="AG3" s="14" t="s">
        <v>21</v>
      </c>
      <c r="AH3" s="14" t="s">
        <v>43</v>
      </c>
      <c r="AI3" s="14" t="s">
        <v>22</v>
      </c>
      <c r="AJ3" s="14" t="s">
        <v>63</v>
      </c>
      <c r="AK3" s="14" t="s">
        <v>23</v>
      </c>
      <c r="AL3" s="14" t="s">
        <v>24</v>
      </c>
      <c r="AM3" s="14" t="s">
        <v>25</v>
      </c>
      <c r="AN3" s="14" t="s">
        <v>64</v>
      </c>
      <c r="AO3" s="14" t="s">
        <v>65</v>
      </c>
      <c r="AP3" s="14" t="s">
        <v>26</v>
      </c>
      <c r="AQ3" s="14" t="s">
        <v>66</v>
      </c>
      <c r="AR3" s="14" t="s">
        <v>27</v>
      </c>
      <c r="AS3" s="14" t="s">
        <v>28</v>
      </c>
      <c r="AT3" s="14" t="s">
        <v>29</v>
      </c>
      <c r="AU3" s="14" t="s">
        <v>30</v>
      </c>
      <c r="AV3" s="14" t="s">
        <v>44</v>
      </c>
      <c r="AW3" s="14" t="s">
        <v>67</v>
      </c>
      <c r="AX3" s="14" t="s">
        <v>68</v>
      </c>
      <c r="AY3" s="14" t="s">
        <v>31</v>
      </c>
      <c r="AZ3" s="14" t="s">
        <v>32</v>
      </c>
      <c r="BA3" s="14" t="s">
        <v>69</v>
      </c>
      <c r="BB3" s="14" t="s">
        <v>33</v>
      </c>
      <c r="BC3" s="14" t="s">
        <v>70</v>
      </c>
      <c r="BD3" s="14" t="s">
        <v>71</v>
      </c>
      <c r="BE3" s="14" t="s">
        <v>72</v>
      </c>
      <c r="BF3" s="14" t="s">
        <v>73</v>
      </c>
      <c r="BG3" s="14" t="s">
        <v>74</v>
      </c>
      <c r="BH3" s="14" t="s">
        <v>75</v>
      </c>
      <c r="BI3" s="14" t="s">
        <v>34</v>
      </c>
      <c r="BJ3" s="14" t="s">
        <v>76</v>
      </c>
      <c r="BK3" s="14" t="s">
        <v>221</v>
      </c>
      <c r="BL3" s="14" t="s">
        <v>77</v>
      </c>
      <c r="BM3" s="14" t="s">
        <v>78</v>
      </c>
      <c r="BN3" s="14" t="s">
        <v>35</v>
      </c>
      <c r="BO3" s="14" t="s">
        <v>79</v>
      </c>
      <c r="BP3" s="14" t="s">
        <v>80</v>
      </c>
      <c r="BQ3" s="14" t="s">
        <v>45</v>
      </c>
      <c r="BR3" s="14" t="s">
        <v>81</v>
      </c>
      <c r="BS3" s="14" t="s">
        <v>46</v>
      </c>
      <c r="BT3" s="14" t="s">
        <v>36</v>
      </c>
      <c r="BU3" s="14" t="s">
        <v>82</v>
      </c>
      <c r="BV3" s="14" t="s">
        <v>83</v>
      </c>
      <c r="BW3" s="14" t="s">
        <v>37</v>
      </c>
      <c r="BX3" s="14" t="s">
        <v>38</v>
      </c>
      <c r="BY3" s="14" t="s">
        <v>47</v>
      </c>
      <c r="BZ3" s="14" t="s">
        <v>39</v>
      </c>
      <c r="CA3" s="14" t="s">
        <v>40</v>
      </c>
      <c r="CB3" s="14" t="s">
        <v>84</v>
      </c>
      <c r="CC3" s="14" t="s">
        <v>85</v>
      </c>
      <c r="CD3" s="14" t="s">
        <v>0</v>
      </c>
    </row>
    <row r="4" spans="1:83" x14ac:dyDescent="0.35">
      <c r="A4" s="14">
        <v>1</v>
      </c>
      <c r="B4" s="23" t="s">
        <v>147</v>
      </c>
    </row>
    <row r="5" spans="1:83" s="18" customFormat="1" x14ac:dyDescent="0.35">
      <c r="A5" s="22">
        <v>2</v>
      </c>
      <c r="B5" s="18" t="s">
        <v>3</v>
      </c>
      <c r="C5" s="18">
        <v>1546.6923884133798</v>
      </c>
      <c r="D5" s="18">
        <v>1358.7976907575567</v>
      </c>
      <c r="E5" s="18">
        <v>19721.96872356395</v>
      </c>
      <c r="F5" s="18">
        <v>19853.83626685074</v>
      </c>
      <c r="G5" s="18">
        <v>4146.0974569889331</v>
      </c>
      <c r="H5" s="18">
        <v>7810.0607644755692</v>
      </c>
      <c r="I5" s="18">
        <v>17151.076873779297</v>
      </c>
      <c r="J5" s="18">
        <v>1859.9602607230861</v>
      </c>
      <c r="K5" s="18">
        <v>34234.245080566405</v>
      </c>
      <c r="L5" s="18">
        <v>33198.221997007597</v>
      </c>
      <c r="M5" s="18">
        <v>758.09813978160014</v>
      </c>
      <c r="N5" s="18">
        <v>5620.0369102487812</v>
      </c>
      <c r="O5" s="18">
        <v>17775.130645348279</v>
      </c>
      <c r="P5" s="18">
        <v>57728.545429077145</v>
      </c>
      <c r="Q5" s="18">
        <v>1562.9592198005328</v>
      </c>
      <c r="R5" s="18">
        <v>2895.8394170493566</v>
      </c>
      <c r="S5" s="18">
        <v>2414.993530664718</v>
      </c>
      <c r="T5" s="18">
        <v>22708.476264648438</v>
      </c>
      <c r="U5" s="18">
        <v>6053.2295135118493</v>
      </c>
      <c r="V5" s="18">
        <v>21678.589473876953</v>
      </c>
      <c r="W5" s="18">
        <v>1328.7498284970652</v>
      </c>
      <c r="X5" s="18">
        <v>24194.658720703126</v>
      </c>
      <c r="Y5" s="18">
        <v>2677.2530079338558</v>
      </c>
      <c r="Z5" s="18">
        <v>3838.6530667114257</v>
      </c>
      <c r="AA5" s="18">
        <v>19929.760463871346</v>
      </c>
      <c r="AB5" s="18">
        <v>25412.911466674806</v>
      </c>
      <c r="AC5" s="18">
        <v>39053.233391601432</v>
      </c>
      <c r="AD5" s="18">
        <v>11135.464701468991</v>
      </c>
      <c r="AE5" s="18">
        <v>1620.7918882917293</v>
      </c>
      <c r="AF5" s="18">
        <v>769.99790205377917</v>
      </c>
      <c r="AG5" s="18">
        <v>13180.588777043953</v>
      </c>
      <c r="AH5" s="18">
        <v>3268.7689389297989</v>
      </c>
      <c r="AI5" s="18">
        <v>38267.566018872945</v>
      </c>
      <c r="AJ5" s="18">
        <v>2236.7634422911005</v>
      </c>
      <c r="AK5" s="18">
        <v>23378.783679674118</v>
      </c>
      <c r="AL5" s="18">
        <v>25697.212819995009</v>
      </c>
      <c r="AM5" s="18">
        <v>12109.408804516877</v>
      </c>
      <c r="AN5" s="18">
        <v>826.61966517957535</v>
      </c>
      <c r="AO5" s="18">
        <v>7396.3176825342571</v>
      </c>
      <c r="AP5" s="18">
        <v>19991.212658246164</v>
      </c>
      <c r="AQ5" s="18">
        <v>1324.1383027342333</v>
      </c>
      <c r="AR5" s="18">
        <v>13493.649225158691</v>
      </c>
      <c r="AS5" s="18">
        <v>18201.11687129912</v>
      </c>
      <c r="AT5" s="18">
        <v>36025.643249054177</v>
      </c>
      <c r="AU5" s="18">
        <v>26062.20480832451</v>
      </c>
      <c r="AV5" s="18">
        <v>9009.3839378356934</v>
      </c>
      <c r="AW5" s="18">
        <v>7279.7638144174343</v>
      </c>
      <c r="AX5" s="18">
        <v>4020.8940623474118</v>
      </c>
      <c r="AY5" s="18">
        <v>35565.339015502926</v>
      </c>
      <c r="AZ5" s="18">
        <v>19129.59682476017</v>
      </c>
      <c r="BA5" s="18">
        <v>5458.3325794825923</v>
      </c>
      <c r="BB5" s="18">
        <v>25649.447022857032</v>
      </c>
      <c r="BC5" s="18">
        <v>23147.883170471192</v>
      </c>
      <c r="BD5" s="18">
        <v>2315.9781329422526</v>
      </c>
      <c r="BE5" s="18">
        <v>2406.953603774763</v>
      </c>
      <c r="BF5" s="18">
        <v>1830.8591564390076</v>
      </c>
      <c r="BG5" s="18">
        <v>11734.900185852051</v>
      </c>
      <c r="BH5" s="18">
        <v>1488.899967926322</v>
      </c>
      <c r="BI5" s="18">
        <v>13138.276774494208</v>
      </c>
      <c r="BJ5" s="18">
        <v>801.85144690750894</v>
      </c>
      <c r="BK5" s="18">
        <v>328.9019000877671</v>
      </c>
      <c r="BL5" s="18">
        <v>3920.4183926279602</v>
      </c>
      <c r="BM5" s="18">
        <v>2377.4442654212817</v>
      </c>
      <c r="BN5" s="18">
        <v>17515.356400146484</v>
      </c>
      <c r="BO5" s="18">
        <v>1138.0892328282434</v>
      </c>
      <c r="BP5" s="18">
        <v>4908.9372056258999</v>
      </c>
      <c r="BQ5" s="18">
        <v>3338.6440780071325</v>
      </c>
      <c r="BR5" s="18">
        <v>784.48938781109439</v>
      </c>
      <c r="BS5" s="18">
        <v>4012.798005371094</v>
      </c>
      <c r="BT5" s="18">
        <v>6115.1899061374243</v>
      </c>
      <c r="BU5" s="18">
        <v>6361.5695607643738</v>
      </c>
      <c r="BV5" s="18">
        <v>495.46084587160442</v>
      </c>
      <c r="BW5" s="18">
        <v>30094.497731077714</v>
      </c>
      <c r="BX5" s="18">
        <v>34681.104175415036</v>
      </c>
      <c r="BY5" s="18">
        <v>7834.9623986816405</v>
      </c>
      <c r="BZ5" s="18">
        <v>38324.533568676736</v>
      </c>
      <c r="CA5" s="18">
        <v>13077.539550442587</v>
      </c>
      <c r="CB5" s="18">
        <v>25185.989091989624</v>
      </c>
      <c r="CC5" s="18">
        <v>839.65433230079464</v>
      </c>
      <c r="CD5" s="18">
        <v>1015924.0684028189</v>
      </c>
      <c r="CE5" s="17"/>
    </row>
    <row r="6" spans="1:83" s="18" customFormat="1" x14ac:dyDescent="0.35">
      <c r="A6" s="22">
        <v>3</v>
      </c>
      <c r="B6" s="18" t="s">
        <v>4</v>
      </c>
      <c r="C6" s="18">
        <v>1148.5230906528291</v>
      </c>
      <c r="D6" s="18">
        <v>981.44342676654423</v>
      </c>
      <c r="E6" s="18">
        <v>15731.613154108754</v>
      </c>
      <c r="F6" s="18">
        <v>15533.837303876586</v>
      </c>
      <c r="G6" s="18">
        <v>2999.5056772125613</v>
      </c>
      <c r="H6" s="18">
        <v>5897.9762339947983</v>
      </c>
      <c r="I6" s="18">
        <v>12856.772467041015</v>
      </c>
      <c r="J6" s="18">
        <v>1396.9563843212366</v>
      </c>
      <c r="K6" s="18">
        <v>27689.550851440428</v>
      </c>
      <c r="L6" s="18">
        <v>26355.947789602822</v>
      </c>
      <c r="M6" s="18">
        <v>545.16634151866913</v>
      </c>
      <c r="N6" s="18">
        <v>4201.3599899759765</v>
      </c>
      <c r="O6" s="18">
        <v>13253.644029275885</v>
      </c>
      <c r="P6" s="18">
        <v>44366.8579498291</v>
      </c>
      <c r="Q6" s="18">
        <v>1177.4018170438114</v>
      </c>
      <c r="R6" s="18">
        <v>2126.2054230736553</v>
      </c>
      <c r="S6" s="18">
        <v>1789.5435885181751</v>
      </c>
      <c r="T6" s="18">
        <v>18342.822113037109</v>
      </c>
      <c r="U6" s="18">
        <v>4471.1490577089353</v>
      </c>
      <c r="V6" s="18">
        <v>16802.048626708984</v>
      </c>
      <c r="W6" s="18">
        <v>970.13405143333057</v>
      </c>
      <c r="X6" s="18">
        <v>19043.62659301758</v>
      </c>
      <c r="Y6" s="18">
        <v>1979.8050443398752</v>
      </c>
      <c r="Z6" s="18">
        <v>2728.4174118041992</v>
      </c>
      <c r="AA6" s="18">
        <v>15600.687279580477</v>
      </c>
      <c r="AB6" s="18">
        <v>20201.981250000001</v>
      </c>
      <c r="AC6" s="18">
        <v>30549.115750173325</v>
      </c>
      <c r="AD6" s="18">
        <v>8455.6287909940256</v>
      </c>
      <c r="AE6" s="18">
        <v>1108.1223577185435</v>
      </c>
      <c r="AF6" s="18">
        <v>562.73120010315017</v>
      </c>
      <c r="AG6" s="18">
        <v>10237.886758878509</v>
      </c>
      <c r="AH6" s="18">
        <v>2515.7150917152294</v>
      </c>
      <c r="AI6" s="18">
        <v>29670.35055337118</v>
      </c>
      <c r="AJ6" s="18">
        <v>1611.7495633153242</v>
      </c>
      <c r="AK6" s="18">
        <v>18033.399472844307</v>
      </c>
      <c r="AL6" s="18">
        <v>20230.960850753781</v>
      </c>
      <c r="AM6" s="18">
        <v>9407.3697448125458</v>
      </c>
      <c r="AN6" s="18">
        <v>588.38417141927175</v>
      </c>
      <c r="AO6" s="18">
        <v>5423.9055588782549</v>
      </c>
      <c r="AP6" s="18">
        <v>15724.003880876913</v>
      </c>
      <c r="AQ6" s="18">
        <v>955.70565900810698</v>
      </c>
      <c r="AR6" s="18">
        <v>11003.184950256347</v>
      </c>
      <c r="AS6" s="18">
        <v>14149.15110600851</v>
      </c>
      <c r="AT6" s="18">
        <v>33852.159719166724</v>
      </c>
      <c r="AU6" s="18">
        <v>19402.375590062402</v>
      </c>
      <c r="AV6" s="18">
        <v>6844.2545997619627</v>
      </c>
      <c r="AW6" s="18">
        <v>5547.4798701486689</v>
      </c>
      <c r="AX6" s="18">
        <v>2922.1902305603026</v>
      </c>
      <c r="AY6" s="18">
        <v>29460.355062866209</v>
      </c>
      <c r="AZ6" s="18">
        <v>15023.962748042755</v>
      </c>
      <c r="BA6" s="18">
        <v>4120.6968327711029</v>
      </c>
      <c r="BB6" s="18">
        <v>20817.929931618542</v>
      </c>
      <c r="BC6" s="18">
        <v>17271.53332672119</v>
      </c>
      <c r="BD6" s="18">
        <v>1715.5119275932661</v>
      </c>
      <c r="BE6" s="18">
        <v>1696.5098141820731</v>
      </c>
      <c r="BF6" s="18">
        <v>1387.4264955190715</v>
      </c>
      <c r="BG6" s="18">
        <v>9048.1283126831058</v>
      </c>
      <c r="BH6" s="18">
        <v>1110.4554903931012</v>
      </c>
      <c r="BI6" s="18">
        <v>10945.789931165682</v>
      </c>
      <c r="BJ6" s="18">
        <v>561.80170661607133</v>
      </c>
      <c r="BK6" s="18">
        <v>242.3618844224853</v>
      </c>
      <c r="BL6" s="18">
        <v>2844.78123113538</v>
      </c>
      <c r="BM6" s="18">
        <v>1772.1178917979478</v>
      </c>
      <c r="BN6" s="18">
        <v>14672.949917602538</v>
      </c>
      <c r="BO6" s="18">
        <v>828.81696311188534</v>
      </c>
      <c r="BP6" s="18">
        <v>3552.2349760007746</v>
      </c>
      <c r="BQ6" s="18">
        <v>2518.5439515214593</v>
      </c>
      <c r="BR6" s="18">
        <v>574.92958527233498</v>
      </c>
      <c r="BS6" s="18">
        <v>2973.7177673339847</v>
      </c>
      <c r="BT6" s="18">
        <v>4829.8485698855575</v>
      </c>
      <c r="BU6" s="18">
        <v>4741.1653884324951</v>
      </c>
      <c r="BV6" s="18">
        <v>349.33333957689041</v>
      </c>
      <c r="BW6" s="18">
        <v>24586.828466817933</v>
      </c>
      <c r="BX6" s="18">
        <v>26554.877819824218</v>
      </c>
      <c r="BY6" s="18">
        <v>6216.9347961425783</v>
      </c>
      <c r="BZ6" s="18">
        <v>28405.208127131824</v>
      </c>
      <c r="CA6" s="18">
        <v>11008.708819961481</v>
      </c>
      <c r="CB6" s="18">
        <v>19351.749019923303</v>
      </c>
      <c r="CC6" s="18">
        <v>616.136518394733</v>
      </c>
      <c r="CD6" s="18">
        <v>796867.79877693253</v>
      </c>
      <c r="CE6" s="17"/>
    </row>
    <row r="7" spans="1:83" s="18" customFormat="1" x14ac:dyDescent="0.35">
      <c r="A7" s="22">
        <v>4</v>
      </c>
      <c r="B7" s="18" t="s">
        <v>92</v>
      </c>
      <c r="C7" s="18">
        <v>11821.367832238775</v>
      </c>
      <c r="D7" s="18">
        <v>10853.99214408576</v>
      </c>
      <c r="E7" s="18">
        <v>107469.46675773701</v>
      </c>
      <c r="F7" s="18">
        <v>129746.32931247224</v>
      </c>
      <c r="G7" s="18">
        <v>34491.167839692578</v>
      </c>
      <c r="H7" s="18">
        <v>50274.346682760348</v>
      </c>
      <c r="I7" s="18">
        <v>104482.66998596191</v>
      </c>
      <c r="J7" s="18">
        <v>13334.879423644195</v>
      </c>
      <c r="K7" s="18">
        <v>180606.6774597168</v>
      </c>
      <c r="L7" s="18">
        <v>205226.0302576659</v>
      </c>
      <c r="M7" s="18">
        <v>5722.0334773425966</v>
      </c>
      <c r="N7" s="18">
        <v>37036.666371358166</v>
      </c>
      <c r="O7" s="18">
        <v>104508.80356399936</v>
      </c>
      <c r="P7" s="18">
        <v>320889.86308975221</v>
      </c>
      <c r="Q7" s="18">
        <v>12621.15818871491</v>
      </c>
      <c r="R7" s="18">
        <v>20062.073282147787</v>
      </c>
      <c r="S7" s="18">
        <v>15362.451877912688</v>
      </c>
      <c r="T7" s="18">
        <v>158788.93082427979</v>
      </c>
      <c r="U7" s="18">
        <v>45496.211495373864</v>
      </c>
      <c r="V7" s="18">
        <v>139257.72531433107</v>
      </c>
      <c r="W7" s="18">
        <v>9750.1903893747185</v>
      </c>
      <c r="X7" s="18">
        <v>151425.7046409607</v>
      </c>
      <c r="Y7" s="18">
        <v>18918.073209776987</v>
      </c>
      <c r="Z7" s="18">
        <v>22187.325808715821</v>
      </c>
      <c r="AA7" s="18">
        <v>114942.32141052482</v>
      </c>
      <c r="AB7" s="18">
        <v>161326.33578567504</v>
      </c>
      <c r="AC7" s="18">
        <v>241307.91975570659</v>
      </c>
      <c r="AD7" s="18">
        <v>65082.266258604817</v>
      </c>
      <c r="AE7" s="18">
        <v>15032.697718604584</v>
      </c>
      <c r="AF7" s="18">
        <v>5287.7294926993545</v>
      </c>
      <c r="AG7" s="18">
        <v>95579.16422120569</v>
      </c>
      <c r="AH7" s="18">
        <v>20128.939831623917</v>
      </c>
      <c r="AI7" s="18">
        <v>211584.78305399691</v>
      </c>
      <c r="AJ7" s="18">
        <v>15554.599541190861</v>
      </c>
      <c r="AK7" s="18">
        <v>159709.84922536014</v>
      </c>
      <c r="AL7" s="18">
        <v>159898.54609120358</v>
      </c>
      <c r="AM7" s="18">
        <v>74202.840633319924</v>
      </c>
      <c r="AN7" s="18">
        <v>7186.7073319465244</v>
      </c>
      <c r="AO7" s="18">
        <v>47453.405123855198</v>
      </c>
      <c r="AP7" s="18">
        <v>123803.17851352473</v>
      </c>
      <c r="AQ7" s="18">
        <v>8482.4209476617616</v>
      </c>
      <c r="AR7" s="18">
        <v>91819.427820587152</v>
      </c>
      <c r="AS7" s="18">
        <v>115964.15194156459</v>
      </c>
      <c r="AT7" s="18">
        <v>152236.33636334052</v>
      </c>
      <c r="AU7" s="18">
        <v>151321.3648844423</v>
      </c>
      <c r="AV7" s="18">
        <v>54116.455710601804</v>
      </c>
      <c r="AW7" s="18">
        <v>42782.0120661447</v>
      </c>
      <c r="AX7" s="18">
        <v>29324.184362411499</v>
      </c>
      <c r="AY7" s="18">
        <v>193689.82670440673</v>
      </c>
      <c r="AZ7" s="18">
        <v>125063.18604870267</v>
      </c>
      <c r="BA7" s="18">
        <v>33728.684234834691</v>
      </c>
      <c r="BB7" s="18">
        <v>177691.54355071619</v>
      </c>
      <c r="BC7" s="18">
        <v>159773.26225967408</v>
      </c>
      <c r="BD7" s="18">
        <v>18434.879517218862</v>
      </c>
      <c r="BE7" s="18">
        <v>16403.123065019867</v>
      </c>
      <c r="BF7" s="18">
        <v>13976.565973312152</v>
      </c>
      <c r="BG7" s="18">
        <v>63350.903823423389</v>
      </c>
      <c r="BH7" s="18">
        <v>11299.808198884784</v>
      </c>
      <c r="BI7" s="18">
        <v>113023.09731382538</v>
      </c>
      <c r="BJ7" s="18">
        <v>6937.2290651198628</v>
      </c>
      <c r="BK7" s="18">
        <v>3008.7428780982295</v>
      </c>
      <c r="BL7" s="18">
        <v>28041.781282205106</v>
      </c>
      <c r="BM7" s="18">
        <v>15538.943118632662</v>
      </c>
      <c r="BN7" s="18">
        <v>114647.24805603028</v>
      </c>
      <c r="BO7" s="18">
        <v>10009.594490658779</v>
      </c>
      <c r="BP7" s="18">
        <v>30556.53496057777</v>
      </c>
      <c r="BQ7" s="18">
        <v>20411.353332697588</v>
      </c>
      <c r="BR7" s="18">
        <v>5711.1107471406121</v>
      </c>
      <c r="BS7" s="18">
        <v>27088.943598937989</v>
      </c>
      <c r="BT7" s="18">
        <v>34653.530948714513</v>
      </c>
      <c r="BU7" s="18">
        <v>42228.598629187451</v>
      </c>
      <c r="BV7" s="18">
        <v>3675.1233159294638</v>
      </c>
      <c r="BW7" s="18">
        <v>172010.8041313095</v>
      </c>
      <c r="BX7" s="18">
        <v>218197.74391403198</v>
      </c>
      <c r="BY7" s="18">
        <v>40975.11726074219</v>
      </c>
      <c r="BZ7" s="18">
        <v>239223.98833905868</v>
      </c>
      <c r="CA7" s="18">
        <v>97098.128105546319</v>
      </c>
      <c r="CB7" s="18">
        <v>153342.17467247654</v>
      </c>
      <c r="CC7" s="18">
        <v>6488.3389612711644</v>
      </c>
      <c r="CD7" s="18">
        <v>6271521.1764904931</v>
      </c>
      <c r="CE7" s="17"/>
    </row>
    <row r="8" spans="1:83" s="19" customFormat="1" x14ac:dyDescent="0.35">
      <c r="A8" s="14">
        <v>5</v>
      </c>
      <c r="B8" s="19" t="s">
        <v>6</v>
      </c>
      <c r="C8" s="19">
        <v>13.083869907129534</v>
      </c>
      <c r="D8" s="19">
        <v>12.518874831671525</v>
      </c>
      <c r="E8" s="19">
        <v>18.35122971999311</v>
      </c>
      <c r="F8" s="19">
        <v>15.302040814608411</v>
      </c>
      <c r="G8" s="19">
        <v>12.020751156525316</v>
      </c>
      <c r="H8" s="19">
        <v>15.534882658462729</v>
      </c>
      <c r="I8" s="19">
        <v>16.415236015775324</v>
      </c>
      <c r="J8" s="19">
        <v>13.948084580541268</v>
      </c>
      <c r="K8" s="19">
        <v>18.955138072457007</v>
      </c>
      <c r="L8" s="19">
        <v>16.176418729790992</v>
      </c>
      <c r="M8" s="19">
        <v>13.248754009976066</v>
      </c>
      <c r="N8" s="19">
        <v>15.174251521176229</v>
      </c>
      <c r="O8" s="19">
        <v>17.008261542735106</v>
      </c>
      <c r="P8" s="19">
        <v>17.990143058190217</v>
      </c>
      <c r="Q8" s="19">
        <v>12.383643374330243</v>
      </c>
      <c r="R8" s="19">
        <v>14.434397563616796</v>
      </c>
      <c r="S8" s="19">
        <v>15.720104771406096</v>
      </c>
      <c r="T8" s="19">
        <v>14.301044881886801</v>
      </c>
      <c r="U8" s="19">
        <v>13.304908946379751</v>
      </c>
      <c r="V8" s="19">
        <v>15.567243702239333</v>
      </c>
      <c r="W8" s="19">
        <v>13.627937254897832</v>
      </c>
      <c r="X8" s="19">
        <v>15.977907303168964</v>
      </c>
      <c r="Y8" s="19">
        <v>14.1518270822117</v>
      </c>
      <c r="Z8" s="19">
        <v>17.301107397104577</v>
      </c>
      <c r="AA8" s="19">
        <v>17.338922878276282</v>
      </c>
      <c r="AB8" s="19">
        <v>15.752487864372199</v>
      </c>
      <c r="AC8" s="19">
        <v>16.183983282081183</v>
      </c>
      <c r="AD8" s="19">
        <v>17.109829361537823</v>
      </c>
      <c r="AE8" s="19">
        <v>10.781776622075121</v>
      </c>
      <c r="AF8" s="19">
        <v>14.561976045047262</v>
      </c>
      <c r="AG8" s="19">
        <v>13.790232300566235</v>
      </c>
      <c r="AH8" s="19">
        <v>16.239151024706942</v>
      </c>
      <c r="AI8" s="19">
        <v>18.086161710933141</v>
      </c>
      <c r="AJ8" s="19">
        <v>14.380077329331579</v>
      </c>
      <c r="AK8" s="19">
        <v>14.638285486504502</v>
      </c>
      <c r="AL8" s="19">
        <v>16.070948390823848</v>
      </c>
      <c r="AM8" s="19">
        <v>16.319333196900939</v>
      </c>
      <c r="AN8" s="19">
        <v>11.502063838123275</v>
      </c>
      <c r="AO8" s="19">
        <v>15.586484601536149</v>
      </c>
      <c r="AP8" s="19">
        <v>16.14757625634163</v>
      </c>
      <c r="AQ8" s="19">
        <v>15.610381881592911</v>
      </c>
      <c r="AR8" s="19">
        <v>14.695854184067606</v>
      </c>
      <c r="AS8" s="19">
        <v>15.695468441377326</v>
      </c>
      <c r="AT8" s="19">
        <v>23.664286798831149</v>
      </c>
      <c r="AU8" s="19">
        <v>17.223083355233484</v>
      </c>
      <c r="AV8" s="19">
        <v>16.648141160639039</v>
      </c>
      <c r="AW8" s="19">
        <v>17.015945400516198</v>
      </c>
      <c r="AX8" s="19">
        <v>13.711870081888785</v>
      </c>
      <c r="AY8" s="19">
        <v>18.362006730368847</v>
      </c>
      <c r="AZ8" s="19">
        <v>15.295945536930939</v>
      </c>
      <c r="BA8" s="19">
        <v>16.183058139710276</v>
      </c>
      <c r="BB8" s="19">
        <v>14.434815810768306</v>
      </c>
      <c r="BC8" s="19">
        <v>14.487958024446995</v>
      </c>
      <c r="BD8" s="19">
        <v>12.563022887017205</v>
      </c>
      <c r="BE8" s="19">
        <v>14.673752030231737</v>
      </c>
      <c r="BF8" s="19">
        <v>13.09949210653733</v>
      </c>
      <c r="BG8" s="19">
        <v>18.523650773097867</v>
      </c>
      <c r="BH8" s="19">
        <v>13.17632955994126</v>
      </c>
      <c r="BI8" s="19">
        <v>11.624417563087867</v>
      </c>
      <c r="BJ8" s="19">
        <v>11.55867046309872</v>
      </c>
      <c r="BK8" s="19">
        <v>10.931538965392081</v>
      </c>
      <c r="BL8" s="19">
        <v>13.980632518219515</v>
      </c>
      <c r="BM8" s="19">
        <v>15.299909699588907</v>
      </c>
      <c r="BN8" s="19">
        <v>15.277607353982365</v>
      </c>
      <c r="BO8" s="19">
        <v>11.369983408322272</v>
      </c>
      <c r="BP8" s="19">
        <v>16.065097734278837</v>
      </c>
      <c r="BQ8" s="19">
        <v>16.356799196939349</v>
      </c>
      <c r="BR8" s="19">
        <v>13.736196381831073</v>
      </c>
      <c r="BS8" s="19">
        <v>14.813416369357475</v>
      </c>
      <c r="BT8" s="19">
        <v>17.646657465259739</v>
      </c>
      <c r="BU8" s="19">
        <v>15.064600217084639</v>
      </c>
      <c r="BV8" s="19">
        <v>13.481475403126684</v>
      </c>
      <c r="BW8" s="19">
        <v>17.495702018870972</v>
      </c>
      <c r="BX8" s="19">
        <v>15.894345905372465</v>
      </c>
      <c r="BY8" s="19">
        <v>19.121269010224971</v>
      </c>
      <c r="BZ8" s="19">
        <v>16.020355581714625</v>
      </c>
      <c r="CA8" s="19">
        <v>13.468374525435973</v>
      </c>
      <c r="CB8" s="19">
        <v>16.424697997002042</v>
      </c>
      <c r="CC8" s="19">
        <v>12.94097514498986</v>
      </c>
      <c r="CD8" s="19">
        <v>16.199005628987194</v>
      </c>
      <c r="CE8" s="17"/>
    </row>
    <row r="9" spans="1:83" s="19" customFormat="1" x14ac:dyDescent="0.35">
      <c r="A9" s="22">
        <v>6</v>
      </c>
      <c r="B9" s="19" t="s">
        <v>7</v>
      </c>
      <c r="C9" s="19">
        <v>9.7156531033627225</v>
      </c>
      <c r="D9" s="19">
        <v>9.0422345413371588</v>
      </c>
      <c r="E9" s="19">
        <v>14.638216442975132</v>
      </c>
      <c r="F9" s="19">
        <v>11.972467649906262</v>
      </c>
      <c r="G9" s="19">
        <v>8.6964456847434377</v>
      </c>
      <c r="H9" s="19">
        <v>11.731582055580013</v>
      </c>
      <c r="I9" s="19">
        <v>12.305172205848516</v>
      </c>
      <c r="J9" s="19">
        <v>10.475958124107823</v>
      </c>
      <c r="K9" s="19">
        <v>15.331410355863731</v>
      </c>
      <c r="L9" s="19">
        <v>12.842400038880223</v>
      </c>
      <c r="M9" s="19">
        <v>9.5274930438165324</v>
      </c>
      <c r="N9" s="19">
        <v>11.343785501237889</v>
      </c>
      <c r="O9" s="19">
        <v>12.68184456935208</v>
      </c>
      <c r="P9" s="19">
        <v>13.826194920161683</v>
      </c>
      <c r="Q9" s="19">
        <v>9.3287937560007315</v>
      </c>
      <c r="R9" s="19">
        <v>10.598134067059044</v>
      </c>
      <c r="S9" s="19">
        <v>11.648814933578963</v>
      </c>
      <c r="T9" s="19">
        <v>11.551700750057812</v>
      </c>
      <c r="U9" s="19">
        <v>9.8275195027251225</v>
      </c>
      <c r="V9" s="19">
        <v>12.065433776678153</v>
      </c>
      <c r="W9" s="19">
        <v>9.9498985423970314</v>
      </c>
      <c r="X9" s="19">
        <v>12.576217913709661</v>
      </c>
      <c r="Y9" s="19">
        <v>10.465151616585873</v>
      </c>
      <c r="Z9" s="19">
        <v>12.297189103936077</v>
      </c>
      <c r="AA9" s="19">
        <v>13.572622414559991</v>
      </c>
      <c r="AB9" s="19">
        <v>12.522432342874692</v>
      </c>
      <c r="AC9" s="19">
        <v>12.659806516545499</v>
      </c>
      <c r="AD9" s="19">
        <v>12.992216278080312</v>
      </c>
      <c r="AE9" s="19">
        <v>7.3714138237950646</v>
      </c>
      <c r="AF9" s="19">
        <v>10.64220854868049</v>
      </c>
      <c r="AG9" s="19">
        <v>10.71142109506653</v>
      </c>
      <c r="AH9" s="19">
        <v>12.498000951659023</v>
      </c>
      <c r="AI9" s="19">
        <v>14.022913238424731</v>
      </c>
      <c r="AJ9" s="19">
        <v>10.36188401409612</v>
      </c>
      <c r="AK9" s="19">
        <v>11.29135088431403</v>
      </c>
      <c r="AL9" s="19">
        <v>12.652373236223402</v>
      </c>
      <c r="AM9" s="19">
        <v>12.677910528115651</v>
      </c>
      <c r="AN9" s="19">
        <v>8.1871174689940727</v>
      </c>
      <c r="AO9" s="19">
        <v>11.429960705078285</v>
      </c>
      <c r="AP9" s="19">
        <v>12.700807903053283</v>
      </c>
      <c r="AQ9" s="19">
        <v>11.266897326895265</v>
      </c>
      <c r="AR9" s="19">
        <v>11.983504157482111</v>
      </c>
      <c r="AS9" s="19">
        <v>12.201314690024551</v>
      </c>
      <c r="AT9" s="19">
        <v>22.236583280861545</v>
      </c>
      <c r="AU9" s="19">
        <v>12.821967079717508</v>
      </c>
      <c r="AV9" s="19">
        <v>12.647270612774303</v>
      </c>
      <c r="AW9" s="19">
        <v>12.966851258822945</v>
      </c>
      <c r="AX9" s="19">
        <v>9.9651202381132276</v>
      </c>
      <c r="AY9" s="19">
        <v>15.210068367620643</v>
      </c>
      <c r="AZ9" s="19">
        <v>12.013097717014865</v>
      </c>
      <c r="BA9" s="19">
        <v>12.217188207167842</v>
      </c>
      <c r="BB9" s="19">
        <v>11.715768525403545</v>
      </c>
      <c r="BC9" s="19">
        <v>10.810027336520394</v>
      </c>
      <c r="BD9" s="19">
        <v>9.305794084474023</v>
      </c>
      <c r="BE9" s="19">
        <v>10.342602487692904</v>
      </c>
      <c r="BF9" s="19">
        <v>9.9268053266326088</v>
      </c>
      <c r="BG9" s="19">
        <v>14.282555996206083</v>
      </c>
      <c r="BH9" s="19">
        <v>9.82720654057381</v>
      </c>
      <c r="BI9" s="19">
        <v>9.6845602282275767</v>
      </c>
      <c r="BJ9" s="19">
        <v>8.098358888576854</v>
      </c>
      <c r="BK9" s="19">
        <v>8.0552541124975683</v>
      </c>
      <c r="BL9" s="19">
        <v>10.144795020352847</v>
      </c>
      <c r="BM9" s="19">
        <v>11.404365652597125</v>
      </c>
      <c r="BN9" s="19">
        <v>12.798344632251085</v>
      </c>
      <c r="BO9" s="19">
        <v>8.280225176807706</v>
      </c>
      <c r="BP9" s="19">
        <v>11.625123662037131</v>
      </c>
      <c r="BQ9" s="19">
        <v>12.338936622526271</v>
      </c>
      <c r="BR9" s="19">
        <v>10.066861084075205</v>
      </c>
      <c r="BS9" s="19">
        <v>10.977606994798306</v>
      </c>
      <c r="BT9" s="19">
        <v>13.937536630923674</v>
      </c>
      <c r="BU9" s="19">
        <v>11.227380359137728</v>
      </c>
      <c r="BV9" s="19">
        <v>9.5053501487348502</v>
      </c>
      <c r="BW9" s="19">
        <v>14.293769854159194</v>
      </c>
      <c r="BX9" s="19">
        <v>12.170097336243133</v>
      </c>
      <c r="BY9" s="19">
        <v>15.172463709088529</v>
      </c>
      <c r="BZ9" s="19">
        <v>11.873896227694502</v>
      </c>
      <c r="CA9" s="19">
        <v>11.337714778594846</v>
      </c>
      <c r="CB9" s="19">
        <v>12.619978203163409</v>
      </c>
      <c r="CC9" s="19">
        <v>9.4960593469676322</v>
      </c>
      <c r="CD9" s="19">
        <v>12.706132632766698</v>
      </c>
      <c r="CE9" s="17"/>
    </row>
    <row r="10" spans="1:83" x14ac:dyDescent="0.35">
      <c r="A10" s="22">
        <v>7</v>
      </c>
    </row>
    <row r="11" spans="1:83" x14ac:dyDescent="0.35">
      <c r="A11" s="22">
        <v>8</v>
      </c>
      <c r="B11" s="23" t="s">
        <v>121</v>
      </c>
    </row>
    <row r="12" spans="1:83" s="18" customFormat="1" x14ac:dyDescent="0.35">
      <c r="A12" s="14">
        <v>9</v>
      </c>
      <c r="B12" s="18" t="s">
        <v>89</v>
      </c>
      <c r="C12" s="18">
        <v>101</v>
      </c>
      <c r="D12" s="18">
        <v>176</v>
      </c>
      <c r="E12" s="18">
        <v>1473</v>
      </c>
      <c r="F12" s="18">
        <v>706</v>
      </c>
      <c r="G12" s="18">
        <v>300</v>
      </c>
      <c r="H12" s="18">
        <v>477</v>
      </c>
      <c r="I12" s="18">
        <v>190</v>
      </c>
      <c r="J12" s="18">
        <v>222</v>
      </c>
      <c r="K12" s="18">
        <v>316</v>
      </c>
      <c r="L12" s="18">
        <v>816</v>
      </c>
      <c r="M12" s="18">
        <v>67</v>
      </c>
      <c r="N12" s="18">
        <v>877</v>
      </c>
      <c r="O12" s="18">
        <v>780</v>
      </c>
      <c r="P12" s="18">
        <v>1616</v>
      </c>
      <c r="Q12" s="18">
        <v>189</v>
      </c>
      <c r="R12" s="18">
        <v>253</v>
      </c>
      <c r="S12" s="18">
        <v>152</v>
      </c>
      <c r="T12" s="18">
        <v>1167</v>
      </c>
      <c r="U12" s="18">
        <v>1288</v>
      </c>
      <c r="V12" s="18">
        <v>1338</v>
      </c>
      <c r="W12" s="18">
        <v>201</v>
      </c>
      <c r="X12" s="18">
        <v>252</v>
      </c>
      <c r="Y12" s="18">
        <v>475</v>
      </c>
      <c r="Z12" s="18">
        <v>208</v>
      </c>
      <c r="AA12" s="18">
        <v>1847</v>
      </c>
      <c r="AB12" s="18">
        <v>516</v>
      </c>
      <c r="AC12" s="18">
        <v>2407</v>
      </c>
      <c r="AD12" s="18">
        <v>2186</v>
      </c>
      <c r="AE12" s="18">
        <v>150</v>
      </c>
      <c r="AF12" s="18">
        <v>77</v>
      </c>
      <c r="AG12" s="18">
        <v>490</v>
      </c>
      <c r="AH12" s="18">
        <v>295</v>
      </c>
      <c r="AI12" s="18">
        <v>1456</v>
      </c>
      <c r="AJ12" s="18">
        <v>203</v>
      </c>
      <c r="AK12" s="18">
        <v>579</v>
      </c>
      <c r="AL12" s="18">
        <v>754</v>
      </c>
      <c r="AM12" s="18">
        <v>1184</v>
      </c>
      <c r="AN12" s="18">
        <v>118</v>
      </c>
      <c r="AO12" s="18">
        <v>298</v>
      </c>
      <c r="AP12" s="18">
        <v>212</v>
      </c>
      <c r="AQ12" s="18">
        <v>66</v>
      </c>
      <c r="AR12" s="18">
        <v>431</v>
      </c>
      <c r="AS12" s="18">
        <v>566</v>
      </c>
      <c r="AT12" s="18">
        <v>472</v>
      </c>
      <c r="AU12" s="18">
        <v>1288</v>
      </c>
      <c r="AV12" s="18">
        <v>2066</v>
      </c>
      <c r="AW12" s="18">
        <v>654</v>
      </c>
      <c r="AX12" s="18">
        <v>495</v>
      </c>
      <c r="AY12" s="18">
        <v>414</v>
      </c>
      <c r="AZ12" s="18">
        <v>428</v>
      </c>
      <c r="BA12" s="18">
        <v>371</v>
      </c>
      <c r="BB12" s="18">
        <v>813</v>
      </c>
      <c r="BC12" s="18">
        <v>1304</v>
      </c>
      <c r="BD12" s="18">
        <v>216</v>
      </c>
      <c r="BE12" s="18">
        <v>194</v>
      </c>
      <c r="BF12" s="18">
        <v>183</v>
      </c>
      <c r="BG12" s="18">
        <v>232</v>
      </c>
      <c r="BH12" s="18">
        <v>168</v>
      </c>
      <c r="BI12" s="18">
        <v>392</v>
      </c>
      <c r="BJ12" s="18">
        <v>132</v>
      </c>
      <c r="BK12" s="18">
        <v>11</v>
      </c>
      <c r="BL12" s="18">
        <v>276</v>
      </c>
      <c r="BM12" s="18">
        <v>245</v>
      </c>
      <c r="BN12" s="18">
        <v>303</v>
      </c>
      <c r="BO12" s="18">
        <v>119</v>
      </c>
      <c r="BP12" s="18">
        <v>193</v>
      </c>
      <c r="BQ12" s="18">
        <v>835</v>
      </c>
      <c r="BR12" s="18">
        <v>91</v>
      </c>
      <c r="BS12" s="18">
        <v>381</v>
      </c>
      <c r="BT12" s="18">
        <v>556</v>
      </c>
      <c r="BU12" s="18">
        <v>646</v>
      </c>
      <c r="BV12" s="18">
        <v>32</v>
      </c>
      <c r="BW12" s="18">
        <v>357</v>
      </c>
      <c r="BX12" s="18">
        <v>1635</v>
      </c>
      <c r="BY12" s="18">
        <v>980</v>
      </c>
      <c r="BZ12" s="18">
        <v>1732</v>
      </c>
      <c r="CA12" s="18">
        <v>382</v>
      </c>
      <c r="CB12" s="18">
        <v>1359</v>
      </c>
      <c r="CC12" s="18">
        <v>79</v>
      </c>
      <c r="CD12" s="18">
        <v>47788</v>
      </c>
      <c r="CE12" s="17"/>
    </row>
    <row r="13" spans="1:83" s="18" customFormat="1" x14ac:dyDescent="0.35">
      <c r="A13" s="14">
        <v>10</v>
      </c>
      <c r="B13" s="18" t="s">
        <v>90</v>
      </c>
      <c r="C13" s="18">
        <v>29</v>
      </c>
      <c r="D13" s="18">
        <v>33</v>
      </c>
      <c r="E13" s="18">
        <v>414</v>
      </c>
      <c r="F13" s="18">
        <v>202</v>
      </c>
      <c r="G13" s="18">
        <v>73</v>
      </c>
      <c r="H13" s="18">
        <v>119</v>
      </c>
      <c r="I13" s="18">
        <v>46</v>
      </c>
      <c r="J13" s="18">
        <v>61</v>
      </c>
      <c r="K13" s="18">
        <v>96</v>
      </c>
      <c r="L13" s="18">
        <v>194</v>
      </c>
      <c r="M13" s="18">
        <v>11</v>
      </c>
      <c r="N13" s="18">
        <v>215</v>
      </c>
      <c r="O13" s="18">
        <v>187</v>
      </c>
      <c r="P13" s="18">
        <v>441</v>
      </c>
      <c r="Q13" s="18">
        <v>41</v>
      </c>
      <c r="R13" s="18">
        <v>62</v>
      </c>
      <c r="S13" s="18">
        <v>37</v>
      </c>
      <c r="T13" s="18">
        <v>285</v>
      </c>
      <c r="U13" s="18">
        <v>313</v>
      </c>
      <c r="V13" s="18">
        <v>337</v>
      </c>
      <c r="W13" s="18">
        <v>52</v>
      </c>
      <c r="X13" s="18">
        <v>48</v>
      </c>
      <c r="Y13" s="18">
        <v>122</v>
      </c>
      <c r="Z13" s="18">
        <v>51</v>
      </c>
      <c r="AA13" s="18">
        <v>484</v>
      </c>
      <c r="AB13" s="18">
        <v>131</v>
      </c>
      <c r="AC13" s="18">
        <v>643</v>
      </c>
      <c r="AD13" s="18">
        <v>541</v>
      </c>
      <c r="AE13" s="18">
        <v>24</v>
      </c>
      <c r="AF13" s="18">
        <v>17</v>
      </c>
      <c r="AG13" s="18">
        <v>112</v>
      </c>
      <c r="AH13" s="18">
        <v>69</v>
      </c>
      <c r="AI13" s="18">
        <v>402</v>
      </c>
      <c r="AJ13" s="18">
        <v>47</v>
      </c>
      <c r="AK13" s="18">
        <v>131</v>
      </c>
      <c r="AL13" s="18">
        <v>224</v>
      </c>
      <c r="AM13" s="18">
        <v>286</v>
      </c>
      <c r="AN13" s="18">
        <v>27</v>
      </c>
      <c r="AO13" s="18">
        <v>59</v>
      </c>
      <c r="AP13" s="18">
        <v>62</v>
      </c>
      <c r="AQ13" s="18">
        <v>21</v>
      </c>
      <c r="AR13" s="18">
        <v>100</v>
      </c>
      <c r="AS13" s="18">
        <v>141</v>
      </c>
      <c r="AT13" s="18">
        <v>154</v>
      </c>
      <c r="AU13" s="18">
        <v>317</v>
      </c>
      <c r="AV13" s="18">
        <v>523</v>
      </c>
      <c r="AW13" s="18">
        <v>178</v>
      </c>
      <c r="AX13" s="18">
        <v>109</v>
      </c>
      <c r="AY13" s="18">
        <v>133</v>
      </c>
      <c r="AZ13" s="18">
        <v>110</v>
      </c>
      <c r="BA13" s="18">
        <v>93</v>
      </c>
      <c r="BB13" s="18">
        <v>192</v>
      </c>
      <c r="BC13" s="18">
        <v>322</v>
      </c>
      <c r="BD13" s="18">
        <v>37</v>
      </c>
      <c r="BE13" s="18">
        <v>45</v>
      </c>
      <c r="BF13" s="18">
        <v>38</v>
      </c>
      <c r="BG13" s="18">
        <v>48</v>
      </c>
      <c r="BH13" s="18">
        <v>41</v>
      </c>
      <c r="BI13" s="18">
        <v>79</v>
      </c>
      <c r="BJ13" s="18">
        <v>35</v>
      </c>
      <c r="BK13" s="18">
        <v>0</v>
      </c>
      <c r="BL13" s="18">
        <v>61</v>
      </c>
      <c r="BM13" s="18">
        <v>67</v>
      </c>
      <c r="BN13" s="18">
        <v>78</v>
      </c>
      <c r="BO13" s="18">
        <v>21</v>
      </c>
      <c r="BP13" s="18">
        <v>52</v>
      </c>
      <c r="BQ13" s="18">
        <v>211</v>
      </c>
      <c r="BR13" s="18">
        <v>20</v>
      </c>
      <c r="BS13" s="18">
        <v>104</v>
      </c>
      <c r="BT13" s="18">
        <v>152</v>
      </c>
      <c r="BU13" s="18">
        <v>147</v>
      </c>
      <c r="BV13" s="18">
        <v>9</v>
      </c>
      <c r="BW13" s="18">
        <v>92</v>
      </c>
      <c r="BX13" s="18">
        <v>385</v>
      </c>
      <c r="BY13" s="18">
        <v>275</v>
      </c>
      <c r="BZ13" s="18">
        <v>443</v>
      </c>
      <c r="CA13" s="18">
        <v>95</v>
      </c>
      <c r="CB13" s="18">
        <v>375</v>
      </c>
      <c r="CC13" s="18">
        <v>24</v>
      </c>
      <c r="CD13" s="18">
        <v>12093</v>
      </c>
      <c r="CE13" s="17"/>
    </row>
    <row r="14" spans="1:83" s="19" customFormat="1" x14ac:dyDescent="0.35">
      <c r="A14" s="22">
        <v>11</v>
      </c>
      <c r="B14" s="19" t="s">
        <v>91</v>
      </c>
      <c r="C14" s="19">
        <v>28.71287128712871</v>
      </c>
      <c r="D14" s="19">
        <v>18.75</v>
      </c>
      <c r="E14" s="19">
        <v>28.105906313645622</v>
      </c>
      <c r="F14" s="19">
        <v>28.611898016997166</v>
      </c>
      <c r="G14" s="19">
        <v>24.333333333333336</v>
      </c>
      <c r="H14" s="19">
        <v>24.947589098532493</v>
      </c>
      <c r="I14" s="19">
        <v>24.210526315789473</v>
      </c>
      <c r="J14" s="19">
        <v>27.477477477477478</v>
      </c>
      <c r="K14" s="19">
        <v>30.37974683544304</v>
      </c>
      <c r="L14" s="19">
        <v>23.774509803921568</v>
      </c>
      <c r="M14" s="19">
        <v>16.417910447761194</v>
      </c>
      <c r="N14" s="19">
        <v>24.515393386545039</v>
      </c>
      <c r="O14" s="19">
        <v>23.974358974358974</v>
      </c>
      <c r="P14" s="19">
        <v>27.289603960396043</v>
      </c>
      <c r="Q14" s="19">
        <v>21.693121693121693</v>
      </c>
      <c r="R14" s="19">
        <v>24.505928853754941</v>
      </c>
      <c r="S14" s="19">
        <v>24.342105263157894</v>
      </c>
      <c r="T14" s="19">
        <v>24.421593830334189</v>
      </c>
      <c r="U14" s="19">
        <v>24.301242236024844</v>
      </c>
      <c r="V14" s="19">
        <v>25.186846038863976</v>
      </c>
      <c r="W14" s="19">
        <v>25.870646766169152</v>
      </c>
      <c r="X14" s="19">
        <v>19.047619047619047</v>
      </c>
      <c r="Y14" s="19">
        <v>25.684210526315788</v>
      </c>
      <c r="Z14" s="19">
        <v>24.519230769230766</v>
      </c>
      <c r="AA14" s="19">
        <v>26.204656199242017</v>
      </c>
      <c r="AB14" s="19">
        <v>25.387596899224807</v>
      </c>
      <c r="AC14" s="19">
        <v>26.713751557955963</v>
      </c>
      <c r="AD14" s="19">
        <v>24.748398902104299</v>
      </c>
      <c r="AE14" s="19">
        <v>16</v>
      </c>
      <c r="AF14" s="19">
        <v>22.077922077922079</v>
      </c>
      <c r="AG14" s="19">
        <v>22.857142857142858</v>
      </c>
      <c r="AH14" s="19">
        <v>23.389830508474578</v>
      </c>
      <c r="AI14" s="19">
        <v>27.609890109890113</v>
      </c>
      <c r="AJ14" s="19">
        <v>23.152709359605911</v>
      </c>
      <c r="AK14" s="19">
        <v>22.625215889464595</v>
      </c>
      <c r="AL14" s="19">
        <v>29.708222811671085</v>
      </c>
      <c r="AM14" s="19">
        <v>24.155405405405407</v>
      </c>
      <c r="AN14" s="19">
        <v>22.881355932203391</v>
      </c>
      <c r="AO14" s="19">
        <v>19.798657718120804</v>
      </c>
      <c r="AP14" s="19">
        <v>29.245283018867923</v>
      </c>
      <c r="AQ14" s="19">
        <v>31.818181818181817</v>
      </c>
      <c r="AR14" s="19">
        <v>23.201856148491878</v>
      </c>
      <c r="AS14" s="19">
        <v>24.911660777385158</v>
      </c>
      <c r="AT14" s="19">
        <v>32.627118644067799</v>
      </c>
      <c r="AU14" s="19">
        <v>24.611801242236027</v>
      </c>
      <c r="AV14" s="19">
        <v>25.314617618586645</v>
      </c>
      <c r="AW14" s="19">
        <v>27.217125382262996</v>
      </c>
      <c r="AX14" s="19">
        <v>22.020202020202021</v>
      </c>
      <c r="AY14" s="19">
        <v>32.125603864734295</v>
      </c>
      <c r="AZ14" s="19">
        <v>25.700934579439249</v>
      </c>
      <c r="BA14" s="19">
        <v>25.067385444743934</v>
      </c>
      <c r="BB14" s="19">
        <v>23.616236162361623</v>
      </c>
      <c r="BC14" s="19">
        <v>24.69325153374233</v>
      </c>
      <c r="BD14" s="19">
        <v>17.12962962962963</v>
      </c>
      <c r="BE14" s="19">
        <v>23.195876288659793</v>
      </c>
      <c r="BF14" s="19">
        <v>20.765027322404372</v>
      </c>
      <c r="BG14" s="19">
        <v>20.689655172413794</v>
      </c>
      <c r="BH14" s="19">
        <v>24.404761904761905</v>
      </c>
      <c r="BI14" s="19">
        <v>20.153061224489797</v>
      </c>
      <c r="BJ14" s="19">
        <v>26.515151515151516</v>
      </c>
      <c r="BK14" s="19">
        <v>0</v>
      </c>
      <c r="BL14" s="19">
        <v>22.10144927536232</v>
      </c>
      <c r="BM14" s="19">
        <v>27.346938775510203</v>
      </c>
      <c r="BN14" s="19">
        <v>25.742574257425744</v>
      </c>
      <c r="BO14" s="19">
        <v>17.647058823529413</v>
      </c>
      <c r="BP14" s="19">
        <v>26.94300518134715</v>
      </c>
      <c r="BQ14" s="19">
        <v>25.269461077844312</v>
      </c>
      <c r="BR14" s="19">
        <v>21.978021978021978</v>
      </c>
      <c r="BS14" s="19">
        <v>27.296587926509186</v>
      </c>
      <c r="BT14" s="19">
        <v>27.338129496402878</v>
      </c>
      <c r="BU14" s="19">
        <v>22.755417956656345</v>
      </c>
      <c r="BV14" s="19">
        <v>28.125</v>
      </c>
      <c r="BW14" s="19">
        <v>25.770308123249297</v>
      </c>
      <c r="BX14" s="19">
        <v>23.547400611620795</v>
      </c>
      <c r="BY14" s="19">
        <v>28.061224489795915</v>
      </c>
      <c r="BZ14" s="19">
        <v>25.577367205542721</v>
      </c>
      <c r="CA14" s="19">
        <v>24.869109947643981</v>
      </c>
      <c r="CB14" s="19">
        <v>27.593818984547465</v>
      </c>
      <c r="CC14" s="19">
        <v>30.37974683544304</v>
      </c>
      <c r="CD14" s="19">
        <v>25.305516029128651</v>
      </c>
      <c r="CE14" s="17"/>
    </row>
    <row r="15" spans="1:83" x14ac:dyDescent="0.35">
      <c r="A15" s="22">
        <v>12</v>
      </c>
    </row>
    <row r="16" spans="1:83" x14ac:dyDescent="0.35">
      <c r="A16" s="22">
        <v>13</v>
      </c>
      <c r="B16" s="23" t="s">
        <v>122</v>
      </c>
    </row>
    <row r="17" spans="1:83" s="18" customFormat="1" x14ac:dyDescent="0.35">
      <c r="A17" s="14">
        <v>14</v>
      </c>
      <c r="B17" s="18" t="s">
        <v>86</v>
      </c>
      <c r="C17" s="18">
        <v>126</v>
      </c>
      <c r="D17" s="18">
        <v>141</v>
      </c>
      <c r="E17" s="18">
        <v>1843</v>
      </c>
      <c r="F17" s="18">
        <v>2715</v>
      </c>
      <c r="G17" s="18">
        <v>324</v>
      </c>
      <c r="H17" s="18">
        <v>558</v>
      </c>
      <c r="I17" s="18">
        <v>1838</v>
      </c>
      <c r="J17" s="18">
        <v>191</v>
      </c>
      <c r="K17" s="18">
        <v>7154</v>
      </c>
      <c r="L17" s="18">
        <v>10855</v>
      </c>
      <c r="M17" s="18">
        <v>55</v>
      </c>
      <c r="N17" s="18">
        <v>412</v>
      </c>
      <c r="O17" s="18">
        <v>1943</v>
      </c>
      <c r="P17" s="18">
        <v>14480</v>
      </c>
      <c r="Q17" s="18">
        <v>122</v>
      </c>
      <c r="R17" s="18">
        <v>285</v>
      </c>
      <c r="S17" s="18">
        <v>166</v>
      </c>
      <c r="T17" s="18">
        <v>5780</v>
      </c>
      <c r="U17" s="18">
        <v>569</v>
      </c>
      <c r="V17" s="18">
        <v>2607</v>
      </c>
      <c r="W17" s="18">
        <v>96</v>
      </c>
      <c r="X17" s="18">
        <v>5981</v>
      </c>
      <c r="Y17" s="18">
        <v>252</v>
      </c>
      <c r="Z17" s="18">
        <v>192</v>
      </c>
      <c r="AA17" s="18">
        <v>1853</v>
      </c>
      <c r="AB17" s="18">
        <v>11937</v>
      </c>
      <c r="AC17" s="18">
        <v>4900</v>
      </c>
      <c r="AD17" s="18">
        <v>1796</v>
      </c>
      <c r="AE17" s="18">
        <v>213</v>
      </c>
      <c r="AF17" s="18">
        <v>76</v>
      </c>
      <c r="AG17" s="18">
        <v>2046</v>
      </c>
      <c r="AH17" s="18">
        <v>216</v>
      </c>
      <c r="AI17" s="18">
        <v>9001</v>
      </c>
      <c r="AJ17" s="18">
        <v>144</v>
      </c>
      <c r="AK17" s="18">
        <v>4101</v>
      </c>
      <c r="AL17" s="18">
        <v>4045</v>
      </c>
      <c r="AM17" s="18">
        <v>1342</v>
      </c>
      <c r="AN17" s="18">
        <v>126</v>
      </c>
      <c r="AO17" s="18">
        <v>490</v>
      </c>
      <c r="AP17" s="18">
        <v>4398</v>
      </c>
      <c r="AQ17" s="18">
        <v>157</v>
      </c>
      <c r="AR17" s="18">
        <v>4518</v>
      </c>
      <c r="AS17" s="18">
        <v>2406</v>
      </c>
      <c r="AT17" s="18">
        <v>31010</v>
      </c>
      <c r="AU17" s="18">
        <v>4967</v>
      </c>
      <c r="AV17" s="18">
        <v>1167</v>
      </c>
      <c r="AW17" s="18">
        <v>885</v>
      </c>
      <c r="AX17" s="18">
        <v>421</v>
      </c>
      <c r="AY17" s="18">
        <v>16527</v>
      </c>
      <c r="AZ17" s="18">
        <v>3061</v>
      </c>
      <c r="BA17" s="18">
        <v>337</v>
      </c>
      <c r="BB17" s="18">
        <v>5807</v>
      </c>
      <c r="BC17" s="18">
        <v>1726</v>
      </c>
      <c r="BD17" s="18">
        <v>209</v>
      </c>
      <c r="BE17" s="18">
        <v>215</v>
      </c>
      <c r="BF17" s="18">
        <v>148</v>
      </c>
      <c r="BG17" s="18">
        <v>682</v>
      </c>
      <c r="BH17" s="18">
        <v>140</v>
      </c>
      <c r="BI17" s="18">
        <v>2968</v>
      </c>
      <c r="BJ17" s="18">
        <v>65</v>
      </c>
      <c r="BK17" s="18">
        <v>25</v>
      </c>
      <c r="BL17" s="18">
        <v>286</v>
      </c>
      <c r="BM17" s="18">
        <v>190</v>
      </c>
      <c r="BN17" s="18">
        <v>4748</v>
      </c>
      <c r="BO17" s="18">
        <v>106</v>
      </c>
      <c r="BP17" s="18">
        <v>294</v>
      </c>
      <c r="BQ17" s="18">
        <v>580</v>
      </c>
      <c r="BR17" s="18">
        <v>63</v>
      </c>
      <c r="BS17" s="18">
        <v>308</v>
      </c>
      <c r="BT17" s="18">
        <v>583</v>
      </c>
      <c r="BU17" s="18">
        <v>599</v>
      </c>
      <c r="BV17" s="18">
        <v>19</v>
      </c>
      <c r="BW17" s="18">
        <v>9795</v>
      </c>
      <c r="BX17" s="18">
        <v>7682</v>
      </c>
      <c r="BY17" s="18">
        <v>679</v>
      </c>
      <c r="BZ17" s="18">
        <v>10346</v>
      </c>
      <c r="CA17" s="18">
        <v>2943</v>
      </c>
      <c r="CB17" s="18">
        <v>1958</v>
      </c>
      <c r="CC17" s="18">
        <v>77</v>
      </c>
      <c r="CD17" s="18">
        <v>224676</v>
      </c>
      <c r="CE17" s="17"/>
    </row>
    <row r="18" spans="1:83" s="18" customFormat="1" x14ac:dyDescent="0.35">
      <c r="A18" s="22">
        <v>15</v>
      </c>
      <c r="B18" s="18" t="s">
        <v>87</v>
      </c>
      <c r="C18" s="18">
        <v>1507</v>
      </c>
      <c r="D18" s="18">
        <v>1497</v>
      </c>
      <c r="E18" s="18">
        <v>17806</v>
      </c>
      <c r="F18" s="18">
        <v>18142</v>
      </c>
      <c r="G18" s="18">
        <v>3768</v>
      </c>
      <c r="H18" s="18">
        <v>7283</v>
      </c>
      <c r="I18" s="18">
        <v>15147</v>
      </c>
      <c r="J18" s="18">
        <v>1892</v>
      </c>
      <c r="K18" s="18">
        <v>31873</v>
      </c>
      <c r="L18" s="18">
        <v>34123</v>
      </c>
      <c r="M18" s="18">
        <v>755</v>
      </c>
      <c r="N18" s="18">
        <v>5470</v>
      </c>
      <c r="O18" s="18">
        <v>15993</v>
      </c>
      <c r="P18" s="18">
        <v>53828</v>
      </c>
      <c r="Q18" s="18">
        <v>1748</v>
      </c>
      <c r="R18" s="18">
        <v>3027</v>
      </c>
      <c r="S18" s="18">
        <v>2332</v>
      </c>
      <c r="T18" s="18">
        <v>22163</v>
      </c>
      <c r="U18" s="18">
        <v>5594</v>
      </c>
      <c r="V18" s="18">
        <v>20970</v>
      </c>
      <c r="W18" s="18">
        <v>1418</v>
      </c>
      <c r="X18" s="18">
        <v>22410</v>
      </c>
      <c r="Y18" s="18">
        <v>2850</v>
      </c>
      <c r="Z18" s="18">
        <v>3475</v>
      </c>
      <c r="AA18" s="18">
        <v>18725</v>
      </c>
      <c r="AB18" s="18">
        <v>25962</v>
      </c>
      <c r="AC18" s="18">
        <v>38235</v>
      </c>
      <c r="AD18" s="18">
        <v>10352</v>
      </c>
      <c r="AE18" s="18">
        <v>1721</v>
      </c>
      <c r="AF18" s="18">
        <v>769</v>
      </c>
      <c r="AG18" s="18">
        <v>12510</v>
      </c>
      <c r="AH18" s="18">
        <v>2984</v>
      </c>
      <c r="AI18" s="18">
        <v>36622</v>
      </c>
      <c r="AJ18" s="18">
        <v>2186</v>
      </c>
      <c r="AK18" s="18">
        <v>21975</v>
      </c>
      <c r="AL18" s="18">
        <v>25535</v>
      </c>
      <c r="AM18" s="18">
        <v>11802</v>
      </c>
      <c r="AN18" s="18">
        <v>932</v>
      </c>
      <c r="AO18" s="18">
        <v>6908</v>
      </c>
      <c r="AP18" s="18">
        <v>18784</v>
      </c>
      <c r="AQ18" s="18">
        <v>1167</v>
      </c>
      <c r="AR18" s="18">
        <v>12753</v>
      </c>
      <c r="AS18" s="18">
        <v>17075</v>
      </c>
      <c r="AT18" s="18">
        <v>41462</v>
      </c>
      <c r="AU18" s="18">
        <v>23334</v>
      </c>
      <c r="AV18" s="18">
        <v>8680</v>
      </c>
      <c r="AW18" s="18">
        <v>6992</v>
      </c>
      <c r="AX18" s="18">
        <v>4169</v>
      </c>
      <c r="AY18" s="18">
        <v>36062</v>
      </c>
      <c r="AZ18" s="18">
        <v>18042</v>
      </c>
      <c r="BA18" s="18">
        <v>5029</v>
      </c>
      <c r="BB18" s="18">
        <v>24080</v>
      </c>
      <c r="BC18" s="18">
        <v>21786</v>
      </c>
      <c r="BD18" s="18">
        <v>2241</v>
      </c>
      <c r="BE18" s="18">
        <v>2400</v>
      </c>
      <c r="BF18" s="18">
        <v>1657</v>
      </c>
      <c r="BG18" s="18">
        <v>11338</v>
      </c>
      <c r="BH18" s="18">
        <v>1565</v>
      </c>
      <c r="BI18" s="18">
        <v>11218</v>
      </c>
      <c r="BJ18" s="18">
        <v>828</v>
      </c>
      <c r="BK18" s="18">
        <v>287</v>
      </c>
      <c r="BL18" s="18">
        <v>3820</v>
      </c>
      <c r="BM18" s="18">
        <v>2328</v>
      </c>
      <c r="BN18" s="18">
        <v>16694</v>
      </c>
      <c r="BO18" s="18">
        <v>1139</v>
      </c>
      <c r="BP18" s="18">
        <v>4089</v>
      </c>
      <c r="BQ18" s="18">
        <v>3235</v>
      </c>
      <c r="BR18" s="18">
        <v>771</v>
      </c>
      <c r="BS18" s="18">
        <v>4022</v>
      </c>
      <c r="BT18" s="18">
        <v>5722</v>
      </c>
      <c r="BU18" s="18">
        <v>6199</v>
      </c>
      <c r="BV18" s="18">
        <v>517</v>
      </c>
      <c r="BW18" s="18">
        <v>28936</v>
      </c>
      <c r="BX18" s="18">
        <v>32190</v>
      </c>
      <c r="BY18" s="18">
        <v>6867</v>
      </c>
      <c r="BZ18" s="18">
        <v>34100</v>
      </c>
      <c r="CA18" s="18">
        <v>11229</v>
      </c>
      <c r="CB18" s="18">
        <v>24392</v>
      </c>
      <c r="CC18" s="18">
        <v>857</v>
      </c>
      <c r="CD18" s="18">
        <v>971826</v>
      </c>
      <c r="CE18" s="17"/>
    </row>
    <row r="19" spans="1:83" s="19" customFormat="1" x14ac:dyDescent="0.35">
      <c r="A19" s="22">
        <v>16</v>
      </c>
      <c r="B19" s="19" t="s">
        <v>88</v>
      </c>
      <c r="C19" s="19">
        <v>8.3609820836098212</v>
      </c>
      <c r="D19" s="19">
        <v>9.4188376753507015</v>
      </c>
      <c r="E19" s="19">
        <v>10.350443670672806</v>
      </c>
      <c r="F19" s="19">
        <v>14.965273949950392</v>
      </c>
      <c r="G19" s="19">
        <v>8.598726114649681</v>
      </c>
      <c r="H19" s="19">
        <v>7.6616778799945076</v>
      </c>
      <c r="I19" s="19">
        <v>12.134416055984683</v>
      </c>
      <c r="J19" s="19">
        <v>10.095137420718817</v>
      </c>
      <c r="K19" s="19">
        <v>22.445329903052741</v>
      </c>
      <c r="L19" s="19">
        <v>31.811388213228614</v>
      </c>
      <c r="M19" s="19">
        <v>7.2847682119205297</v>
      </c>
      <c r="N19" s="19">
        <v>7.5319926873857401</v>
      </c>
      <c r="O19" s="19">
        <v>12.149065216032014</v>
      </c>
      <c r="P19" s="19">
        <v>26.900497882143121</v>
      </c>
      <c r="Q19" s="19">
        <v>6.9794050343249427</v>
      </c>
      <c r="R19" s="19">
        <v>9.415262636273539</v>
      </c>
      <c r="S19" s="19">
        <v>7.1183533447684395</v>
      </c>
      <c r="T19" s="19">
        <v>26.079501872490184</v>
      </c>
      <c r="U19" s="19">
        <v>10.171612441902038</v>
      </c>
      <c r="V19" s="19">
        <v>12.432045779685264</v>
      </c>
      <c r="W19" s="19">
        <v>6.7700987306064881</v>
      </c>
      <c r="X19" s="19">
        <v>26.688978134761264</v>
      </c>
      <c r="Y19" s="19">
        <v>8.8421052631578938</v>
      </c>
      <c r="Z19" s="19">
        <v>5.5251798561151082</v>
      </c>
      <c r="AA19" s="19">
        <v>9.8958611481975964</v>
      </c>
      <c r="AB19" s="19">
        <v>45.978738155766116</v>
      </c>
      <c r="AC19" s="19">
        <v>12.815483196024585</v>
      </c>
      <c r="AD19" s="19">
        <v>17.349304482225659</v>
      </c>
      <c r="AE19" s="19">
        <v>12.376525276002324</v>
      </c>
      <c r="AF19" s="19">
        <v>9.8829648894668409</v>
      </c>
      <c r="AG19" s="19">
        <v>16.354916067146284</v>
      </c>
      <c r="AH19" s="19">
        <v>7.2386058981233248</v>
      </c>
      <c r="AI19" s="19">
        <v>24.57812244006335</v>
      </c>
      <c r="AJ19" s="19">
        <v>6.5873741994510517</v>
      </c>
      <c r="AK19" s="19">
        <v>18.662116040955631</v>
      </c>
      <c r="AL19" s="19">
        <v>15.841002545525749</v>
      </c>
      <c r="AM19" s="19">
        <v>11.370954075580411</v>
      </c>
      <c r="AN19" s="19">
        <v>13.519313304721031</v>
      </c>
      <c r="AO19" s="19">
        <v>7.093225246091488</v>
      </c>
      <c r="AP19" s="19">
        <v>23.413543441226576</v>
      </c>
      <c r="AQ19" s="19">
        <v>13.453299057412169</v>
      </c>
      <c r="AR19" s="19">
        <v>35.426958362738183</v>
      </c>
      <c r="AS19" s="19">
        <v>14.090775988286969</v>
      </c>
      <c r="AT19" s="19">
        <v>74.791375235155073</v>
      </c>
      <c r="AU19" s="19">
        <v>21.286534670437987</v>
      </c>
      <c r="AV19" s="19">
        <v>13.444700460829493</v>
      </c>
      <c r="AW19" s="19">
        <v>12.657322654462241</v>
      </c>
      <c r="AX19" s="19">
        <v>10.098344926840969</v>
      </c>
      <c r="AY19" s="19">
        <v>45.829404913759639</v>
      </c>
      <c r="AZ19" s="19">
        <v>16.965968296197762</v>
      </c>
      <c r="BA19" s="19">
        <v>6.7011334261284556</v>
      </c>
      <c r="BB19" s="19">
        <v>24.115448504983387</v>
      </c>
      <c r="BC19" s="19">
        <v>7.9225190489305053</v>
      </c>
      <c r="BD19" s="19">
        <v>9.3261936635430622</v>
      </c>
      <c r="BE19" s="19">
        <v>8.9583333333333339</v>
      </c>
      <c r="BF19" s="19">
        <v>8.9318044659022338</v>
      </c>
      <c r="BG19" s="19">
        <v>6.0151702240254012</v>
      </c>
      <c r="BH19" s="19">
        <v>8.9456869009584654</v>
      </c>
      <c r="BI19" s="19">
        <v>26.457479051524334</v>
      </c>
      <c r="BJ19" s="19">
        <v>7.85024154589372</v>
      </c>
      <c r="BK19" s="19">
        <v>8.7108013937282234</v>
      </c>
      <c r="BL19" s="19">
        <v>7.4869109947643979</v>
      </c>
      <c r="BM19" s="19">
        <v>8.1615120274914084</v>
      </c>
      <c r="BN19" s="19">
        <v>28.441356175871569</v>
      </c>
      <c r="BO19" s="19">
        <v>9.3064091308165047</v>
      </c>
      <c r="BP19" s="19">
        <v>7.19002201027146</v>
      </c>
      <c r="BQ19" s="19">
        <v>17.928902627511594</v>
      </c>
      <c r="BR19" s="19">
        <v>8.1712062256809332</v>
      </c>
      <c r="BS19" s="19">
        <v>7.6578816509199399</v>
      </c>
      <c r="BT19" s="19">
        <v>10.188745193988117</v>
      </c>
      <c r="BU19" s="19">
        <v>9.6628488465881599</v>
      </c>
      <c r="BV19" s="19">
        <v>3.67504835589942</v>
      </c>
      <c r="BW19" s="19">
        <v>33.850566768039812</v>
      </c>
      <c r="BX19" s="19">
        <v>23.864554209381797</v>
      </c>
      <c r="BY19" s="19">
        <v>9.8878695208970449</v>
      </c>
      <c r="BZ19" s="19">
        <v>30.340175953079179</v>
      </c>
      <c r="CA19" s="19">
        <v>26.20892332353727</v>
      </c>
      <c r="CB19" s="19">
        <v>8.02722204001312</v>
      </c>
      <c r="CC19" s="19">
        <v>8.9848308051341892</v>
      </c>
      <c r="CD19" s="19">
        <v>23.118953392891321</v>
      </c>
      <c r="CE19" s="17"/>
    </row>
    <row r="20" spans="1:83" x14ac:dyDescent="0.35">
      <c r="A20" s="22">
        <v>17</v>
      </c>
    </row>
    <row r="21" spans="1:83" x14ac:dyDescent="0.35">
      <c r="A21" s="14">
        <v>18</v>
      </c>
      <c r="B21" s="23" t="s">
        <v>220</v>
      </c>
    </row>
    <row r="22" spans="1:83" x14ac:dyDescent="0.35">
      <c r="A22" s="14">
        <v>19</v>
      </c>
      <c r="B22" s="17" t="s">
        <v>186</v>
      </c>
      <c r="C22" s="17">
        <v>1341</v>
      </c>
      <c r="D22" s="17">
        <v>1331</v>
      </c>
      <c r="E22" s="17">
        <v>15700</v>
      </c>
      <c r="F22" s="17">
        <v>14910</v>
      </c>
      <c r="G22" s="17">
        <v>3365</v>
      </c>
      <c r="H22" s="17">
        <v>6572</v>
      </c>
      <c r="I22" s="17">
        <v>12089</v>
      </c>
      <c r="J22" s="17">
        <v>1693</v>
      </c>
      <c r="K22" s="17">
        <v>23409</v>
      </c>
      <c r="L22" s="17">
        <v>22187</v>
      </c>
      <c r="M22" s="17">
        <v>696</v>
      </c>
      <c r="N22" s="17">
        <v>4991</v>
      </c>
      <c r="O22" s="17">
        <v>13380</v>
      </c>
      <c r="P22" s="17">
        <v>36572</v>
      </c>
      <c r="Q22" s="17">
        <v>1619</v>
      </c>
      <c r="R22" s="17">
        <v>2695</v>
      </c>
      <c r="S22" s="17">
        <v>2122</v>
      </c>
      <c r="T22" s="17">
        <v>15942</v>
      </c>
      <c r="U22" s="17">
        <v>4959</v>
      </c>
      <c r="V22" s="17">
        <v>17333</v>
      </c>
      <c r="W22" s="17">
        <v>1311</v>
      </c>
      <c r="X22" s="17">
        <v>15370</v>
      </c>
      <c r="Y22" s="17">
        <v>2557</v>
      </c>
      <c r="Z22" s="17">
        <v>3228</v>
      </c>
      <c r="AA22" s="17">
        <v>16628</v>
      </c>
      <c r="AB22" s="17">
        <v>13263</v>
      </c>
      <c r="AC22" s="17">
        <v>32443</v>
      </c>
      <c r="AD22" s="17">
        <v>8325</v>
      </c>
      <c r="AE22" s="17">
        <v>1479</v>
      </c>
      <c r="AF22" s="17">
        <v>685</v>
      </c>
      <c r="AG22" s="17">
        <v>10023</v>
      </c>
      <c r="AH22" s="17">
        <v>2729</v>
      </c>
      <c r="AI22" s="17">
        <v>26484</v>
      </c>
      <c r="AJ22" s="17">
        <v>2027</v>
      </c>
      <c r="AK22" s="17">
        <v>16801</v>
      </c>
      <c r="AL22" s="17">
        <v>20690</v>
      </c>
      <c r="AM22" s="17">
        <v>10311</v>
      </c>
      <c r="AN22" s="17">
        <v>796</v>
      </c>
      <c r="AO22" s="17">
        <v>6259</v>
      </c>
      <c r="AP22" s="17">
        <v>13599</v>
      </c>
      <c r="AQ22" s="17">
        <v>984</v>
      </c>
      <c r="AR22" s="17">
        <v>7908</v>
      </c>
      <c r="AS22" s="17">
        <v>14175</v>
      </c>
      <c r="AT22" s="17">
        <v>9001</v>
      </c>
      <c r="AU22" s="17">
        <v>17360</v>
      </c>
      <c r="AV22" s="17">
        <v>7362</v>
      </c>
      <c r="AW22" s="17">
        <v>5957</v>
      </c>
      <c r="AX22" s="17">
        <v>3652</v>
      </c>
      <c r="AY22" s="17">
        <v>18441</v>
      </c>
      <c r="AZ22" s="17">
        <v>14600</v>
      </c>
      <c r="BA22" s="17">
        <v>4593</v>
      </c>
      <c r="BB22" s="17">
        <v>17517</v>
      </c>
      <c r="BC22" s="17">
        <v>18845</v>
      </c>
      <c r="BD22" s="17">
        <v>2009</v>
      </c>
      <c r="BE22" s="17">
        <v>2125</v>
      </c>
      <c r="BF22" s="17">
        <v>1476</v>
      </c>
      <c r="BG22" s="17">
        <v>10192</v>
      </c>
      <c r="BH22" s="17">
        <v>1409</v>
      </c>
      <c r="BI22" s="17">
        <v>7328</v>
      </c>
      <c r="BJ22" s="17">
        <v>760</v>
      </c>
      <c r="BK22" s="17">
        <v>252</v>
      </c>
      <c r="BL22" s="17">
        <v>3483</v>
      </c>
      <c r="BM22" s="17">
        <v>2094</v>
      </c>
      <c r="BN22" s="17">
        <v>11082</v>
      </c>
      <c r="BO22" s="17">
        <v>1014</v>
      </c>
      <c r="BP22" s="17">
        <v>3655</v>
      </c>
      <c r="BQ22" s="17">
        <v>2607</v>
      </c>
      <c r="BR22" s="17">
        <v>691</v>
      </c>
      <c r="BS22" s="17">
        <v>3683</v>
      </c>
      <c r="BT22" s="17">
        <v>5022</v>
      </c>
      <c r="BU22" s="17">
        <v>5466</v>
      </c>
      <c r="BV22" s="17">
        <v>496</v>
      </c>
      <c r="BW22" s="17">
        <v>18294</v>
      </c>
      <c r="BX22" s="17">
        <v>23648</v>
      </c>
      <c r="BY22" s="17">
        <v>6069</v>
      </c>
      <c r="BZ22" s="17">
        <v>21186</v>
      </c>
      <c r="CA22" s="17">
        <v>7635</v>
      </c>
      <c r="CB22" s="17">
        <v>21750</v>
      </c>
      <c r="CC22" s="17">
        <v>777</v>
      </c>
      <c r="CD22" s="17">
        <v>713312</v>
      </c>
    </row>
    <row r="23" spans="1:83" x14ac:dyDescent="0.35">
      <c r="A23" s="22">
        <v>20</v>
      </c>
      <c r="B23" s="17" t="s">
        <v>187</v>
      </c>
      <c r="C23" s="17">
        <v>0</v>
      </c>
      <c r="D23" s="17">
        <v>0</v>
      </c>
      <c r="E23" s="17">
        <v>275</v>
      </c>
      <c r="F23" s="17">
        <v>575</v>
      </c>
      <c r="G23" s="17">
        <v>8</v>
      </c>
      <c r="H23" s="17">
        <v>14</v>
      </c>
      <c r="I23" s="17">
        <v>353</v>
      </c>
      <c r="J23" s="17">
        <v>0</v>
      </c>
      <c r="K23" s="17">
        <v>2438</v>
      </c>
      <c r="L23" s="17">
        <v>270</v>
      </c>
      <c r="M23" s="17">
        <v>0</v>
      </c>
      <c r="N23" s="17">
        <v>3</v>
      </c>
      <c r="O23" s="17">
        <v>38</v>
      </c>
      <c r="P23" s="17">
        <v>452</v>
      </c>
      <c r="Q23" s="17">
        <v>0</v>
      </c>
      <c r="R23" s="17">
        <v>6</v>
      </c>
      <c r="S23" s="17">
        <v>0</v>
      </c>
      <c r="T23" s="17">
        <v>1043</v>
      </c>
      <c r="U23" s="17">
        <v>3</v>
      </c>
      <c r="V23" s="17">
        <v>160</v>
      </c>
      <c r="W23" s="17">
        <v>0</v>
      </c>
      <c r="X23" s="17">
        <v>2311</v>
      </c>
      <c r="Y23" s="17">
        <v>0</v>
      </c>
      <c r="Z23" s="17">
        <v>0</v>
      </c>
      <c r="AA23" s="17">
        <v>62</v>
      </c>
      <c r="AB23" s="17">
        <v>573</v>
      </c>
      <c r="AC23" s="17">
        <v>355</v>
      </c>
      <c r="AD23" s="17">
        <v>24</v>
      </c>
      <c r="AE23" s="17">
        <v>0</v>
      </c>
      <c r="AF23" s="17">
        <v>0</v>
      </c>
      <c r="AG23" s="17">
        <v>125</v>
      </c>
      <c r="AH23" s="17">
        <v>4</v>
      </c>
      <c r="AI23" s="17">
        <v>77</v>
      </c>
      <c r="AJ23" s="17">
        <v>0</v>
      </c>
      <c r="AK23" s="17">
        <v>878</v>
      </c>
      <c r="AL23" s="17">
        <v>597</v>
      </c>
      <c r="AM23" s="17">
        <v>69</v>
      </c>
      <c r="AN23" s="17">
        <v>0</v>
      </c>
      <c r="AO23" s="17">
        <v>16</v>
      </c>
      <c r="AP23" s="17">
        <v>1531</v>
      </c>
      <c r="AQ23" s="17">
        <v>16</v>
      </c>
      <c r="AR23" s="17">
        <v>617</v>
      </c>
      <c r="AS23" s="17">
        <v>331</v>
      </c>
      <c r="AT23" s="17">
        <v>13089</v>
      </c>
      <c r="AU23" s="17">
        <v>67</v>
      </c>
      <c r="AV23" s="17">
        <v>31</v>
      </c>
      <c r="AW23" s="17">
        <v>166</v>
      </c>
      <c r="AX23" s="17">
        <v>7</v>
      </c>
      <c r="AY23" s="17">
        <v>6831</v>
      </c>
      <c r="AZ23" s="17">
        <v>360</v>
      </c>
      <c r="BA23" s="17">
        <v>8</v>
      </c>
      <c r="BB23" s="17">
        <v>721</v>
      </c>
      <c r="BC23" s="17">
        <v>152</v>
      </c>
      <c r="BD23" s="17">
        <v>4</v>
      </c>
      <c r="BE23" s="17">
        <v>0</v>
      </c>
      <c r="BF23" s="17">
        <v>4</v>
      </c>
      <c r="BG23" s="17">
        <v>48</v>
      </c>
      <c r="BH23" s="17">
        <v>0</v>
      </c>
      <c r="BI23" s="17">
        <v>485</v>
      </c>
      <c r="BJ23" s="17">
        <v>0</v>
      </c>
      <c r="BK23" s="17">
        <v>0</v>
      </c>
      <c r="BL23" s="17">
        <v>3</v>
      </c>
      <c r="BM23" s="17">
        <v>27</v>
      </c>
      <c r="BN23" s="17">
        <v>1718</v>
      </c>
      <c r="BO23" s="17">
        <v>0</v>
      </c>
      <c r="BP23" s="17">
        <v>3</v>
      </c>
      <c r="BQ23" s="17">
        <v>10</v>
      </c>
      <c r="BR23" s="17">
        <v>0</v>
      </c>
      <c r="BS23" s="17">
        <v>3</v>
      </c>
      <c r="BT23" s="17">
        <v>23</v>
      </c>
      <c r="BU23" s="17">
        <v>4</v>
      </c>
      <c r="BV23" s="17">
        <v>0</v>
      </c>
      <c r="BW23" s="17">
        <v>4294</v>
      </c>
      <c r="BX23" s="17">
        <v>600</v>
      </c>
      <c r="BY23" s="17">
        <v>11</v>
      </c>
      <c r="BZ23" s="17">
        <v>577</v>
      </c>
      <c r="CA23" s="17">
        <v>313</v>
      </c>
      <c r="CB23" s="17">
        <v>111</v>
      </c>
      <c r="CC23" s="17">
        <v>0</v>
      </c>
      <c r="CD23" s="17">
        <v>42964</v>
      </c>
    </row>
    <row r="24" spans="1:83" x14ac:dyDescent="0.35">
      <c r="A24" s="22">
        <v>21</v>
      </c>
      <c r="B24" s="17" t="s">
        <v>188</v>
      </c>
      <c r="C24" s="17">
        <v>0</v>
      </c>
      <c r="D24" s="17">
        <v>4</v>
      </c>
      <c r="E24" s="17">
        <v>88</v>
      </c>
      <c r="F24" s="17">
        <v>219</v>
      </c>
      <c r="G24" s="17">
        <v>7</v>
      </c>
      <c r="H24" s="17">
        <v>13</v>
      </c>
      <c r="I24" s="17">
        <v>52</v>
      </c>
      <c r="J24" s="17">
        <v>3</v>
      </c>
      <c r="K24" s="17">
        <v>507</v>
      </c>
      <c r="L24" s="17">
        <v>1609</v>
      </c>
      <c r="M24" s="17">
        <v>3</v>
      </c>
      <c r="N24" s="17">
        <v>3</v>
      </c>
      <c r="O24" s="17">
        <v>138</v>
      </c>
      <c r="P24" s="17">
        <v>2014</v>
      </c>
      <c r="Q24" s="17">
        <v>0</v>
      </c>
      <c r="R24" s="17">
        <v>0</v>
      </c>
      <c r="S24" s="17">
        <v>5</v>
      </c>
      <c r="T24" s="17">
        <v>671</v>
      </c>
      <c r="U24" s="17">
        <v>8</v>
      </c>
      <c r="V24" s="17">
        <v>170</v>
      </c>
      <c r="W24" s="17">
        <v>0</v>
      </c>
      <c r="X24" s="17">
        <v>664</v>
      </c>
      <c r="Y24" s="17">
        <v>0</v>
      </c>
      <c r="Z24" s="17">
        <v>0</v>
      </c>
      <c r="AA24" s="17">
        <v>71</v>
      </c>
      <c r="AB24" s="17">
        <v>2081</v>
      </c>
      <c r="AC24" s="17">
        <v>411</v>
      </c>
      <c r="AD24" s="17">
        <v>124</v>
      </c>
      <c r="AE24" s="17">
        <v>0</v>
      </c>
      <c r="AF24" s="17">
        <v>0</v>
      </c>
      <c r="AG24" s="17">
        <v>341</v>
      </c>
      <c r="AH24" s="17">
        <v>8</v>
      </c>
      <c r="AI24" s="17">
        <v>922</v>
      </c>
      <c r="AJ24" s="17">
        <v>4</v>
      </c>
      <c r="AK24" s="17">
        <v>593</v>
      </c>
      <c r="AL24" s="17">
        <v>424</v>
      </c>
      <c r="AM24" s="17">
        <v>32</v>
      </c>
      <c r="AN24" s="17">
        <v>0</v>
      </c>
      <c r="AO24" s="17">
        <v>7</v>
      </c>
      <c r="AP24" s="17">
        <v>134</v>
      </c>
      <c r="AQ24" s="17">
        <v>0</v>
      </c>
      <c r="AR24" s="17">
        <v>563</v>
      </c>
      <c r="AS24" s="17">
        <v>168</v>
      </c>
      <c r="AT24" s="17">
        <v>765</v>
      </c>
      <c r="AU24" s="17">
        <v>528</v>
      </c>
      <c r="AV24" s="17">
        <v>27</v>
      </c>
      <c r="AW24" s="17">
        <v>12</v>
      </c>
      <c r="AX24" s="17">
        <v>19</v>
      </c>
      <c r="AY24" s="17">
        <v>1338</v>
      </c>
      <c r="AZ24" s="17">
        <v>279</v>
      </c>
      <c r="BA24" s="17">
        <v>13</v>
      </c>
      <c r="BB24" s="17">
        <v>500</v>
      </c>
      <c r="BC24" s="17">
        <v>20</v>
      </c>
      <c r="BD24" s="17">
        <v>0</v>
      </c>
      <c r="BE24" s="17">
        <v>0</v>
      </c>
      <c r="BF24" s="17">
        <v>0</v>
      </c>
      <c r="BG24" s="17">
        <v>13</v>
      </c>
      <c r="BH24" s="17">
        <v>3</v>
      </c>
      <c r="BI24" s="17">
        <v>158</v>
      </c>
      <c r="BJ24" s="17">
        <v>0</v>
      </c>
      <c r="BK24" s="17">
        <v>0</v>
      </c>
      <c r="BL24" s="17">
        <v>10</v>
      </c>
      <c r="BM24" s="17">
        <v>6</v>
      </c>
      <c r="BN24" s="17">
        <v>290</v>
      </c>
      <c r="BO24" s="17">
        <v>0</v>
      </c>
      <c r="BP24" s="17">
        <v>4</v>
      </c>
      <c r="BQ24" s="17">
        <v>24</v>
      </c>
      <c r="BR24" s="17">
        <v>0</v>
      </c>
      <c r="BS24" s="17">
        <v>0</v>
      </c>
      <c r="BT24" s="17">
        <v>4</v>
      </c>
      <c r="BU24" s="17">
        <v>5</v>
      </c>
      <c r="BV24" s="17">
        <v>0</v>
      </c>
      <c r="BW24" s="17">
        <v>797</v>
      </c>
      <c r="BX24" s="17">
        <v>1423</v>
      </c>
      <c r="BY24" s="17">
        <v>13</v>
      </c>
      <c r="BZ24" s="17">
        <v>2068</v>
      </c>
      <c r="CA24" s="17">
        <v>57</v>
      </c>
      <c r="CB24" s="17">
        <v>67</v>
      </c>
      <c r="CC24" s="17">
        <v>0</v>
      </c>
      <c r="CD24" s="17">
        <v>20538</v>
      </c>
    </row>
    <row r="25" spans="1:83" x14ac:dyDescent="0.35">
      <c r="A25" s="22">
        <v>22</v>
      </c>
      <c r="B25" s="17" t="s">
        <v>189</v>
      </c>
      <c r="C25" s="17">
        <v>14</v>
      </c>
      <c r="D25" s="17">
        <v>20</v>
      </c>
      <c r="E25" s="17">
        <v>94</v>
      </c>
      <c r="F25" s="17">
        <v>174</v>
      </c>
      <c r="G25" s="17">
        <v>31</v>
      </c>
      <c r="H25" s="17">
        <v>72</v>
      </c>
      <c r="I25" s="17">
        <v>209</v>
      </c>
      <c r="J25" s="17">
        <v>5</v>
      </c>
      <c r="K25" s="17">
        <v>407</v>
      </c>
      <c r="L25" s="17">
        <v>922</v>
      </c>
      <c r="M25" s="17">
        <v>3</v>
      </c>
      <c r="N25" s="17">
        <v>40</v>
      </c>
      <c r="O25" s="17">
        <v>260</v>
      </c>
      <c r="P25" s="17">
        <v>1721</v>
      </c>
      <c r="Q25" s="17">
        <v>9</v>
      </c>
      <c r="R25" s="17">
        <v>34</v>
      </c>
      <c r="S25" s="17">
        <v>42</v>
      </c>
      <c r="T25" s="17">
        <v>160</v>
      </c>
      <c r="U25" s="17">
        <v>13</v>
      </c>
      <c r="V25" s="17">
        <v>430</v>
      </c>
      <c r="W25" s="17">
        <v>5</v>
      </c>
      <c r="X25" s="17">
        <v>224</v>
      </c>
      <c r="Y25" s="17">
        <v>23</v>
      </c>
      <c r="Z25" s="17">
        <v>15</v>
      </c>
      <c r="AA25" s="17">
        <v>66</v>
      </c>
      <c r="AB25" s="17">
        <v>632</v>
      </c>
      <c r="AC25" s="17">
        <v>267</v>
      </c>
      <c r="AD25" s="17">
        <v>133</v>
      </c>
      <c r="AE25" s="17">
        <v>4</v>
      </c>
      <c r="AF25" s="17">
        <v>5</v>
      </c>
      <c r="AG25" s="17">
        <v>232</v>
      </c>
      <c r="AH25" s="17">
        <v>16</v>
      </c>
      <c r="AI25" s="17">
        <v>860</v>
      </c>
      <c r="AJ25" s="17">
        <v>3</v>
      </c>
      <c r="AK25" s="17">
        <v>295</v>
      </c>
      <c r="AL25" s="17">
        <v>323</v>
      </c>
      <c r="AM25" s="17">
        <v>63</v>
      </c>
      <c r="AN25" s="17">
        <v>5</v>
      </c>
      <c r="AO25" s="17">
        <v>30</v>
      </c>
      <c r="AP25" s="17">
        <v>218</v>
      </c>
      <c r="AQ25" s="17">
        <v>8</v>
      </c>
      <c r="AR25" s="17">
        <v>169</v>
      </c>
      <c r="AS25" s="17">
        <v>103</v>
      </c>
      <c r="AT25" s="17">
        <v>555</v>
      </c>
      <c r="AU25" s="17">
        <v>720</v>
      </c>
      <c r="AV25" s="17">
        <v>69</v>
      </c>
      <c r="AW25" s="17">
        <v>58</v>
      </c>
      <c r="AX25" s="17">
        <v>66</v>
      </c>
      <c r="AY25" s="17">
        <v>442</v>
      </c>
      <c r="AZ25" s="17">
        <v>176</v>
      </c>
      <c r="BA25" s="17">
        <v>37</v>
      </c>
      <c r="BB25" s="17">
        <v>347</v>
      </c>
      <c r="BC25" s="17">
        <v>159</v>
      </c>
      <c r="BD25" s="17">
        <v>11</v>
      </c>
      <c r="BE25" s="17">
        <v>39</v>
      </c>
      <c r="BF25" s="17">
        <v>14</v>
      </c>
      <c r="BG25" s="17">
        <v>62</v>
      </c>
      <c r="BH25" s="17">
        <v>3</v>
      </c>
      <c r="BI25" s="17">
        <v>313</v>
      </c>
      <c r="BJ25" s="17">
        <v>0</v>
      </c>
      <c r="BK25" s="17">
        <v>0</v>
      </c>
      <c r="BL25" s="17">
        <v>28</v>
      </c>
      <c r="BM25" s="17">
        <v>23</v>
      </c>
      <c r="BN25" s="17">
        <v>293</v>
      </c>
      <c r="BO25" s="17">
        <v>3</v>
      </c>
      <c r="BP25" s="17">
        <v>32</v>
      </c>
      <c r="BQ25" s="17">
        <v>21</v>
      </c>
      <c r="BR25" s="17">
        <v>3</v>
      </c>
      <c r="BS25" s="17">
        <v>9</v>
      </c>
      <c r="BT25" s="17">
        <v>53</v>
      </c>
      <c r="BU25" s="17">
        <v>62</v>
      </c>
      <c r="BV25" s="17">
        <v>0</v>
      </c>
      <c r="BW25" s="17">
        <v>287</v>
      </c>
      <c r="BX25" s="17">
        <v>469</v>
      </c>
      <c r="BY25" s="17">
        <v>33</v>
      </c>
      <c r="BZ25" s="17">
        <v>1755</v>
      </c>
      <c r="CA25" s="17">
        <v>225</v>
      </c>
      <c r="CB25" s="17">
        <v>177</v>
      </c>
      <c r="CC25" s="17">
        <v>0</v>
      </c>
      <c r="CD25" s="17">
        <v>14950</v>
      </c>
    </row>
    <row r="26" spans="1:83" x14ac:dyDescent="0.35">
      <c r="A26" s="14">
        <v>23</v>
      </c>
      <c r="B26" s="17" t="s">
        <v>190</v>
      </c>
      <c r="C26" s="17">
        <v>8</v>
      </c>
      <c r="D26" s="17">
        <v>3</v>
      </c>
      <c r="E26" s="17">
        <v>93</v>
      </c>
      <c r="F26" s="17">
        <v>188</v>
      </c>
      <c r="G26" s="17">
        <v>31</v>
      </c>
      <c r="H26" s="17">
        <v>51</v>
      </c>
      <c r="I26" s="17">
        <v>609</v>
      </c>
      <c r="J26" s="17">
        <v>5</v>
      </c>
      <c r="K26" s="17">
        <v>492</v>
      </c>
      <c r="L26" s="17">
        <v>63</v>
      </c>
      <c r="M26" s="17">
        <v>0</v>
      </c>
      <c r="N26" s="17">
        <v>14</v>
      </c>
      <c r="O26" s="17">
        <v>272</v>
      </c>
      <c r="P26" s="17">
        <v>494</v>
      </c>
      <c r="Q26" s="17">
        <v>0</v>
      </c>
      <c r="R26" s="17">
        <v>7</v>
      </c>
      <c r="S26" s="17">
        <v>3</v>
      </c>
      <c r="T26" s="17">
        <v>158</v>
      </c>
      <c r="U26" s="17">
        <v>33</v>
      </c>
      <c r="V26" s="17">
        <v>372</v>
      </c>
      <c r="W26" s="17">
        <v>0</v>
      </c>
      <c r="X26" s="17">
        <v>260</v>
      </c>
      <c r="Y26" s="17">
        <v>8</v>
      </c>
      <c r="Z26" s="17">
        <v>29</v>
      </c>
      <c r="AA26" s="17">
        <v>85</v>
      </c>
      <c r="AB26" s="17">
        <v>42</v>
      </c>
      <c r="AC26" s="17">
        <v>396</v>
      </c>
      <c r="AD26" s="17">
        <v>42</v>
      </c>
      <c r="AE26" s="17">
        <v>17</v>
      </c>
      <c r="AF26" s="17">
        <v>5</v>
      </c>
      <c r="AG26" s="17">
        <v>125</v>
      </c>
      <c r="AH26" s="17">
        <v>12</v>
      </c>
      <c r="AI26" s="17">
        <v>132</v>
      </c>
      <c r="AJ26" s="17">
        <v>6</v>
      </c>
      <c r="AK26" s="17">
        <v>466</v>
      </c>
      <c r="AL26" s="17">
        <v>225</v>
      </c>
      <c r="AM26" s="17">
        <v>32</v>
      </c>
      <c r="AN26" s="17">
        <v>0</v>
      </c>
      <c r="AO26" s="17">
        <v>78</v>
      </c>
      <c r="AP26" s="17">
        <v>201</v>
      </c>
      <c r="AQ26" s="17">
        <v>10</v>
      </c>
      <c r="AR26" s="17">
        <v>94</v>
      </c>
      <c r="AS26" s="17">
        <v>193</v>
      </c>
      <c r="AT26" s="17">
        <v>473</v>
      </c>
      <c r="AU26" s="17">
        <v>143</v>
      </c>
      <c r="AV26" s="17">
        <v>51</v>
      </c>
      <c r="AW26" s="17">
        <v>46</v>
      </c>
      <c r="AX26" s="17">
        <v>13</v>
      </c>
      <c r="AY26" s="17">
        <v>295</v>
      </c>
      <c r="AZ26" s="17">
        <v>111</v>
      </c>
      <c r="BA26" s="17">
        <v>33</v>
      </c>
      <c r="BB26" s="17">
        <v>234</v>
      </c>
      <c r="BC26" s="17">
        <v>810</v>
      </c>
      <c r="BD26" s="17">
        <v>8</v>
      </c>
      <c r="BE26" s="17">
        <v>11</v>
      </c>
      <c r="BF26" s="17">
        <v>14</v>
      </c>
      <c r="BG26" s="17">
        <v>277</v>
      </c>
      <c r="BH26" s="17">
        <v>4</v>
      </c>
      <c r="BI26" s="17">
        <v>360</v>
      </c>
      <c r="BJ26" s="17">
        <v>5</v>
      </c>
      <c r="BK26" s="17">
        <v>0</v>
      </c>
      <c r="BL26" s="17">
        <v>20</v>
      </c>
      <c r="BM26" s="17">
        <v>8</v>
      </c>
      <c r="BN26" s="17">
        <v>337</v>
      </c>
      <c r="BO26" s="17">
        <v>5</v>
      </c>
      <c r="BP26" s="17">
        <v>88</v>
      </c>
      <c r="BQ26" s="17">
        <v>8</v>
      </c>
      <c r="BR26" s="17">
        <v>6</v>
      </c>
      <c r="BS26" s="17">
        <v>8</v>
      </c>
      <c r="BT26" s="17">
        <v>26</v>
      </c>
      <c r="BU26" s="17">
        <v>38</v>
      </c>
      <c r="BV26" s="17">
        <v>0</v>
      </c>
      <c r="BW26" s="17">
        <v>283</v>
      </c>
      <c r="BX26" s="17">
        <v>208</v>
      </c>
      <c r="BY26" s="17">
        <v>44</v>
      </c>
      <c r="BZ26" s="17">
        <v>411</v>
      </c>
      <c r="CA26" s="17">
        <v>245</v>
      </c>
      <c r="CB26" s="17">
        <v>314</v>
      </c>
      <c r="CC26" s="17">
        <v>0</v>
      </c>
      <c r="CD26" s="17">
        <v>10348</v>
      </c>
    </row>
    <row r="27" spans="1:83" x14ac:dyDescent="0.35">
      <c r="A27" s="22">
        <v>24</v>
      </c>
      <c r="B27" s="17" t="s">
        <v>191</v>
      </c>
      <c r="C27" s="17">
        <v>0</v>
      </c>
      <c r="D27" s="17">
        <v>0</v>
      </c>
      <c r="E27" s="17">
        <v>26</v>
      </c>
      <c r="F27" s="17">
        <v>103</v>
      </c>
      <c r="G27" s="17">
        <v>0</v>
      </c>
      <c r="H27" s="17">
        <v>0</v>
      </c>
      <c r="I27" s="17">
        <v>29</v>
      </c>
      <c r="J27" s="17">
        <v>4</v>
      </c>
      <c r="K27" s="17">
        <v>451</v>
      </c>
      <c r="L27" s="17">
        <v>84</v>
      </c>
      <c r="M27" s="17">
        <v>0</v>
      </c>
      <c r="N27" s="17">
        <v>3</v>
      </c>
      <c r="O27" s="17">
        <v>21</v>
      </c>
      <c r="P27" s="17">
        <v>232</v>
      </c>
      <c r="Q27" s="17">
        <v>0</v>
      </c>
      <c r="R27" s="17">
        <v>0</v>
      </c>
      <c r="S27" s="17">
        <v>0</v>
      </c>
      <c r="T27" s="17">
        <v>148</v>
      </c>
      <c r="U27" s="17">
        <v>4</v>
      </c>
      <c r="V27" s="17">
        <v>33</v>
      </c>
      <c r="W27" s="17">
        <v>0</v>
      </c>
      <c r="X27" s="17">
        <v>178</v>
      </c>
      <c r="Y27" s="17">
        <v>0</v>
      </c>
      <c r="Z27" s="17">
        <v>0</v>
      </c>
      <c r="AA27" s="17">
        <v>20</v>
      </c>
      <c r="AB27" s="17">
        <v>228</v>
      </c>
      <c r="AC27" s="17">
        <v>86</v>
      </c>
      <c r="AD27" s="17">
        <v>26</v>
      </c>
      <c r="AE27" s="17">
        <v>0</v>
      </c>
      <c r="AF27" s="17">
        <v>0</v>
      </c>
      <c r="AG27" s="17">
        <v>17</v>
      </c>
      <c r="AH27" s="17">
        <v>0</v>
      </c>
      <c r="AI27" s="17">
        <v>65</v>
      </c>
      <c r="AJ27" s="17">
        <v>0</v>
      </c>
      <c r="AK27" s="17">
        <v>58</v>
      </c>
      <c r="AL27" s="17">
        <v>408</v>
      </c>
      <c r="AM27" s="17">
        <v>16</v>
      </c>
      <c r="AN27" s="17">
        <v>0</v>
      </c>
      <c r="AO27" s="17">
        <v>4</v>
      </c>
      <c r="AP27" s="17">
        <v>546</v>
      </c>
      <c r="AQ27" s="17">
        <v>0</v>
      </c>
      <c r="AR27" s="17">
        <v>125</v>
      </c>
      <c r="AS27" s="17">
        <v>103</v>
      </c>
      <c r="AT27" s="17">
        <v>3246</v>
      </c>
      <c r="AU27" s="17">
        <v>57</v>
      </c>
      <c r="AV27" s="17">
        <v>60</v>
      </c>
      <c r="AW27" s="17">
        <v>12</v>
      </c>
      <c r="AX27" s="17">
        <v>16</v>
      </c>
      <c r="AY27" s="17">
        <v>1280</v>
      </c>
      <c r="AZ27" s="17">
        <v>89</v>
      </c>
      <c r="BA27" s="17">
        <v>3</v>
      </c>
      <c r="BB27" s="17">
        <v>163</v>
      </c>
      <c r="BC27" s="17">
        <v>8</v>
      </c>
      <c r="BD27" s="17">
        <v>0</v>
      </c>
      <c r="BE27" s="17">
        <v>0</v>
      </c>
      <c r="BF27" s="17">
        <v>0</v>
      </c>
      <c r="BG27" s="17">
        <v>8</v>
      </c>
      <c r="BH27" s="17">
        <v>3</v>
      </c>
      <c r="BI27" s="17">
        <v>111</v>
      </c>
      <c r="BJ27" s="17">
        <v>0</v>
      </c>
      <c r="BK27" s="17">
        <v>0</v>
      </c>
      <c r="BL27" s="17">
        <v>0</v>
      </c>
      <c r="BM27" s="17">
        <v>0</v>
      </c>
      <c r="BN27" s="17">
        <v>210</v>
      </c>
      <c r="BO27" s="17">
        <v>0</v>
      </c>
      <c r="BP27" s="17">
        <v>5</v>
      </c>
      <c r="BQ27" s="17">
        <v>32</v>
      </c>
      <c r="BR27" s="17">
        <v>0</v>
      </c>
      <c r="BS27" s="17">
        <v>0</v>
      </c>
      <c r="BT27" s="17">
        <v>7</v>
      </c>
      <c r="BU27" s="17">
        <v>9</v>
      </c>
      <c r="BV27" s="17">
        <v>0</v>
      </c>
      <c r="BW27" s="17">
        <v>716</v>
      </c>
      <c r="BX27" s="17">
        <v>212</v>
      </c>
      <c r="BY27" s="17">
        <v>0</v>
      </c>
      <c r="BZ27" s="17">
        <v>256</v>
      </c>
      <c r="CA27" s="17">
        <v>108</v>
      </c>
      <c r="CB27" s="17">
        <v>31</v>
      </c>
      <c r="CC27" s="17">
        <v>0</v>
      </c>
      <c r="CD27" s="17">
        <v>9702</v>
      </c>
    </row>
    <row r="28" spans="1:83" x14ac:dyDescent="0.35">
      <c r="A28" s="22">
        <v>25</v>
      </c>
      <c r="B28" s="17" t="s">
        <v>192</v>
      </c>
      <c r="C28" s="17">
        <v>3</v>
      </c>
      <c r="D28" s="17">
        <v>3</v>
      </c>
      <c r="E28" s="17">
        <v>12</v>
      </c>
      <c r="F28" s="17">
        <v>122</v>
      </c>
      <c r="G28" s="17">
        <v>4</v>
      </c>
      <c r="H28" s="17">
        <v>4</v>
      </c>
      <c r="I28" s="17">
        <v>9</v>
      </c>
      <c r="J28" s="17">
        <v>0</v>
      </c>
      <c r="K28" s="17">
        <v>345</v>
      </c>
      <c r="L28" s="17">
        <v>1972</v>
      </c>
      <c r="M28" s="17">
        <v>0</v>
      </c>
      <c r="N28" s="17">
        <v>0</v>
      </c>
      <c r="O28" s="17">
        <v>12</v>
      </c>
      <c r="P28" s="17">
        <v>139</v>
      </c>
      <c r="Q28" s="17">
        <v>0</v>
      </c>
      <c r="R28" s="17">
        <v>0</v>
      </c>
      <c r="S28" s="17">
        <v>0</v>
      </c>
      <c r="T28" s="17">
        <v>499</v>
      </c>
      <c r="U28" s="17">
        <v>8</v>
      </c>
      <c r="V28" s="17">
        <v>16</v>
      </c>
      <c r="W28" s="17">
        <v>0</v>
      </c>
      <c r="X28" s="17">
        <v>134</v>
      </c>
      <c r="Y28" s="17">
        <v>0</v>
      </c>
      <c r="Z28" s="17">
        <v>4</v>
      </c>
      <c r="AA28" s="17">
        <v>17</v>
      </c>
      <c r="AB28" s="17">
        <v>1113</v>
      </c>
      <c r="AC28" s="17">
        <v>81</v>
      </c>
      <c r="AD28" s="17">
        <v>0</v>
      </c>
      <c r="AE28" s="17">
        <v>3</v>
      </c>
      <c r="AF28" s="17">
        <v>0</v>
      </c>
      <c r="AG28" s="17">
        <v>68</v>
      </c>
      <c r="AH28" s="17">
        <v>0</v>
      </c>
      <c r="AI28" s="17">
        <v>82</v>
      </c>
      <c r="AJ28" s="17">
        <v>0</v>
      </c>
      <c r="AK28" s="17">
        <v>93</v>
      </c>
      <c r="AL28" s="17">
        <v>59</v>
      </c>
      <c r="AM28" s="17">
        <v>3</v>
      </c>
      <c r="AN28" s="17">
        <v>0</v>
      </c>
      <c r="AO28" s="17">
        <v>0</v>
      </c>
      <c r="AP28" s="17">
        <v>60</v>
      </c>
      <c r="AQ28" s="17">
        <v>0</v>
      </c>
      <c r="AR28" s="17">
        <v>775</v>
      </c>
      <c r="AS28" s="17">
        <v>19</v>
      </c>
      <c r="AT28" s="17">
        <v>583</v>
      </c>
      <c r="AU28" s="17">
        <v>133</v>
      </c>
      <c r="AV28" s="17">
        <v>7</v>
      </c>
      <c r="AW28" s="17">
        <v>3</v>
      </c>
      <c r="AX28" s="17">
        <v>0</v>
      </c>
      <c r="AY28" s="17">
        <v>277</v>
      </c>
      <c r="AZ28" s="17">
        <v>150</v>
      </c>
      <c r="BA28" s="17">
        <v>3</v>
      </c>
      <c r="BB28" s="17">
        <v>106</v>
      </c>
      <c r="BC28" s="17">
        <v>9</v>
      </c>
      <c r="BD28" s="17">
        <v>8</v>
      </c>
      <c r="BE28" s="17">
        <v>0</v>
      </c>
      <c r="BF28" s="17">
        <v>0</v>
      </c>
      <c r="BG28" s="17">
        <v>9</v>
      </c>
      <c r="BH28" s="17">
        <v>4</v>
      </c>
      <c r="BI28" s="17">
        <v>47</v>
      </c>
      <c r="BJ28" s="17">
        <v>0</v>
      </c>
      <c r="BK28" s="17">
        <v>0</v>
      </c>
      <c r="BL28" s="17">
        <v>3</v>
      </c>
      <c r="BM28" s="17">
        <v>0</v>
      </c>
      <c r="BN28" s="17">
        <v>100</v>
      </c>
      <c r="BO28" s="17">
        <v>0</v>
      </c>
      <c r="BP28" s="17">
        <v>0</v>
      </c>
      <c r="BQ28" s="17">
        <v>11</v>
      </c>
      <c r="BR28" s="17">
        <v>0</v>
      </c>
      <c r="BS28" s="17">
        <v>3</v>
      </c>
      <c r="BT28" s="17">
        <v>0</v>
      </c>
      <c r="BU28" s="17">
        <v>11</v>
      </c>
      <c r="BV28" s="17">
        <v>0</v>
      </c>
      <c r="BW28" s="17">
        <v>242</v>
      </c>
      <c r="BX28" s="17">
        <v>261</v>
      </c>
      <c r="BY28" s="17">
        <v>0</v>
      </c>
      <c r="BZ28" s="17">
        <v>118</v>
      </c>
      <c r="CA28" s="17">
        <v>257</v>
      </c>
      <c r="CB28" s="17">
        <v>29</v>
      </c>
      <c r="CC28" s="17">
        <v>0</v>
      </c>
      <c r="CD28" s="17">
        <v>8062</v>
      </c>
    </row>
    <row r="29" spans="1:83" x14ac:dyDescent="0.35">
      <c r="A29" s="22">
        <v>26</v>
      </c>
      <c r="B29" s="17" t="s">
        <v>193</v>
      </c>
      <c r="C29" s="17">
        <v>0</v>
      </c>
      <c r="D29" s="17">
        <v>8</v>
      </c>
      <c r="E29" s="17">
        <v>58</v>
      </c>
      <c r="F29" s="17">
        <v>60</v>
      </c>
      <c r="G29" s="17">
        <v>10</v>
      </c>
      <c r="H29" s="17">
        <v>14</v>
      </c>
      <c r="I29" s="17">
        <v>28</v>
      </c>
      <c r="J29" s="17">
        <v>0</v>
      </c>
      <c r="K29" s="17">
        <v>56</v>
      </c>
      <c r="L29" s="17">
        <v>746</v>
      </c>
      <c r="M29" s="17">
        <v>5</v>
      </c>
      <c r="N29" s="17">
        <v>26</v>
      </c>
      <c r="O29" s="17">
        <v>127</v>
      </c>
      <c r="P29" s="17">
        <v>788</v>
      </c>
      <c r="Q29" s="17">
        <v>4</v>
      </c>
      <c r="R29" s="17">
        <v>11</v>
      </c>
      <c r="S29" s="17">
        <v>6</v>
      </c>
      <c r="T29" s="17">
        <v>90</v>
      </c>
      <c r="U29" s="17">
        <v>13</v>
      </c>
      <c r="V29" s="17">
        <v>151</v>
      </c>
      <c r="W29" s="17">
        <v>10</v>
      </c>
      <c r="X29" s="17">
        <v>49</v>
      </c>
      <c r="Y29" s="17">
        <v>13</v>
      </c>
      <c r="Z29" s="17">
        <v>5</v>
      </c>
      <c r="AA29" s="17">
        <v>48</v>
      </c>
      <c r="AB29" s="17">
        <v>323</v>
      </c>
      <c r="AC29" s="17">
        <v>246</v>
      </c>
      <c r="AD29" s="17">
        <v>47</v>
      </c>
      <c r="AE29" s="17">
        <v>3</v>
      </c>
      <c r="AF29" s="17">
        <v>3</v>
      </c>
      <c r="AG29" s="17">
        <v>102</v>
      </c>
      <c r="AH29" s="17">
        <v>19</v>
      </c>
      <c r="AI29" s="17">
        <v>375</v>
      </c>
      <c r="AJ29" s="17">
        <v>0</v>
      </c>
      <c r="AK29" s="17">
        <v>155</v>
      </c>
      <c r="AL29" s="17">
        <v>163</v>
      </c>
      <c r="AM29" s="17">
        <v>45</v>
      </c>
      <c r="AN29" s="17">
        <v>13</v>
      </c>
      <c r="AO29" s="17">
        <v>11</v>
      </c>
      <c r="AP29" s="17">
        <v>45</v>
      </c>
      <c r="AQ29" s="17">
        <v>0</v>
      </c>
      <c r="AR29" s="17">
        <v>109</v>
      </c>
      <c r="AS29" s="17">
        <v>46</v>
      </c>
      <c r="AT29" s="17">
        <v>198</v>
      </c>
      <c r="AU29" s="17">
        <v>659</v>
      </c>
      <c r="AV29" s="17">
        <v>31</v>
      </c>
      <c r="AW29" s="17">
        <v>31</v>
      </c>
      <c r="AX29" s="17">
        <v>21</v>
      </c>
      <c r="AY29" s="17">
        <v>168</v>
      </c>
      <c r="AZ29" s="17">
        <v>63</v>
      </c>
      <c r="BA29" s="17">
        <v>6</v>
      </c>
      <c r="BB29" s="17">
        <v>118</v>
      </c>
      <c r="BC29" s="17">
        <v>40</v>
      </c>
      <c r="BD29" s="17">
        <v>9</v>
      </c>
      <c r="BE29" s="17">
        <v>8</v>
      </c>
      <c r="BF29" s="17">
        <v>6</v>
      </c>
      <c r="BG29" s="17">
        <v>9</v>
      </c>
      <c r="BH29" s="17">
        <v>13</v>
      </c>
      <c r="BI29" s="17">
        <v>26</v>
      </c>
      <c r="BJ29" s="17">
        <v>0</v>
      </c>
      <c r="BK29" s="17">
        <v>0</v>
      </c>
      <c r="BL29" s="17">
        <v>9</v>
      </c>
      <c r="BM29" s="17">
        <v>3</v>
      </c>
      <c r="BN29" s="17">
        <v>45</v>
      </c>
      <c r="BO29" s="17">
        <v>3</v>
      </c>
      <c r="BP29" s="17">
        <v>14</v>
      </c>
      <c r="BQ29" s="17">
        <v>18</v>
      </c>
      <c r="BR29" s="17">
        <v>0</v>
      </c>
      <c r="BS29" s="17">
        <v>9</v>
      </c>
      <c r="BT29" s="17">
        <v>15</v>
      </c>
      <c r="BU29" s="17">
        <v>21</v>
      </c>
      <c r="BV29" s="17">
        <v>5</v>
      </c>
      <c r="BW29" s="17">
        <v>128</v>
      </c>
      <c r="BX29" s="17">
        <v>316</v>
      </c>
      <c r="BY29" s="17">
        <v>39</v>
      </c>
      <c r="BZ29" s="17">
        <v>964</v>
      </c>
      <c r="CA29" s="17">
        <v>47</v>
      </c>
      <c r="CB29" s="17">
        <v>64</v>
      </c>
      <c r="CC29" s="17">
        <v>4</v>
      </c>
      <c r="CD29" s="17">
        <v>7155</v>
      </c>
    </row>
    <row r="30" spans="1:83" x14ac:dyDescent="0.35">
      <c r="A30" s="14">
        <v>27</v>
      </c>
      <c r="B30" s="17" t="s">
        <v>194</v>
      </c>
      <c r="C30" s="17">
        <v>0</v>
      </c>
      <c r="D30" s="17">
        <v>0</v>
      </c>
      <c r="E30" s="17">
        <v>14</v>
      </c>
      <c r="F30" s="17">
        <v>78</v>
      </c>
      <c r="G30" s="17">
        <v>0</v>
      </c>
      <c r="H30" s="17">
        <v>0</v>
      </c>
      <c r="I30" s="17">
        <v>6</v>
      </c>
      <c r="J30" s="17">
        <v>0</v>
      </c>
      <c r="K30" s="17">
        <v>157</v>
      </c>
      <c r="L30" s="17">
        <v>281</v>
      </c>
      <c r="M30" s="17">
        <v>0</v>
      </c>
      <c r="N30" s="17">
        <v>3</v>
      </c>
      <c r="O30" s="17">
        <v>72</v>
      </c>
      <c r="P30" s="17">
        <v>1146</v>
      </c>
      <c r="Q30" s="17">
        <v>4</v>
      </c>
      <c r="R30" s="17">
        <v>3</v>
      </c>
      <c r="S30" s="17">
        <v>0</v>
      </c>
      <c r="T30" s="17">
        <v>97</v>
      </c>
      <c r="U30" s="17">
        <v>0</v>
      </c>
      <c r="V30" s="17">
        <v>38</v>
      </c>
      <c r="W30" s="17">
        <v>0</v>
      </c>
      <c r="X30" s="17">
        <v>58</v>
      </c>
      <c r="Y30" s="17">
        <v>0</v>
      </c>
      <c r="Z30" s="17">
        <v>0</v>
      </c>
      <c r="AA30" s="17">
        <v>25</v>
      </c>
      <c r="AB30" s="17">
        <v>658</v>
      </c>
      <c r="AC30" s="17">
        <v>73</v>
      </c>
      <c r="AD30" s="17">
        <v>13</v>
      </c>
      <c r="AE30" s="17">
        <v>0</v>
      </c>
      <c r="AF30" s="17">
        <v>0</v>
      </c>
      <c r="AG30" s="17">
        <v>22</v>
      </c>
      <c r="AH30" s="17">
        <v>0</v>
      </c>
      <c r="AI30" s="17">
        <v>344</v>
      </c>
      <c r="AJ30" s="17">
        <v>0</v>
      </c>
      <c r="AK30" s="17">
        <v>77</v>
      </c>
      <c r="AL30" s="17">
        <v>331</v>
      </c>
      <c r="AM30" s="17">
        <v>7</v>
      </c>
      <c r="AN30" s="17">
        <v>0</v>
      </c>
      <c r="AO30" s="17">
        <v>0</v>
      </c>
      <c r="AP30" s="17">
        <v>39</v>
      </c>
      <c r="AQ30" s="17">
        <v>0</v>
      </c>
      <c r="AR30" s="17">
        <v>83</v>
      </c>
      <c r="AS30" s="17">
        <v>32</v>
      </c>
      <c r="AT30" s="17">
        <v>182</v>
      </c>
      <c r="AU30" s="17">
        <v>109</v>
      </c>
      <c r="AV30" s="17">
        <v>6</v>
      </c>
      <c r="AW30" s="17">
        <v>3</v>
      </c>
      <c r="AX30" s="17">
        <v>0</v>
      </c>
      <c r="AY30" s="17">
        <v>1008</v>
      </c>
      <c r="AZ30" s="17">
        <v>37</v>
      </c>
      <c r="BA30" s="17">
        <v>0</v>
      </c>
      <c r="BB30" s="17">
        <v>97</v>
      </c>
      <c r="BC30" s="17">
        <v>3</v>
      </c>
      <c r="BD30" s="17">
        <v>0</v>
      </c>
      <c r="BE30" s="17">
        <v>0</v>
      </c>
      <c r="BF30" s="17">
        <v>0</v>
      </c>
      <c r="BG30" s="17">
        <v>9</v>
      </c>
      <c r="BH30" s="17">
        <v>0</v>
      </c>
      <c r="BI30" s="17">
        <v>9</v>
      </c>
      <c r="BJ30" s="17">
        <v>0</v>
      </c>
      <c r="BK30" s="17">
        <v>0</v>
      </c>
      <c r="BL30" s="17">
        <v>0</v>
      </c>
      <c r="BM30" s="17">
        <v>0</v>
      </c>
      <c r="BN30" s="17">
        <v>65</v>
      </c>
      <c r="BO30" s="17">
        <v>0</v>
      </c>
      <c r="BP30" s="17">
        <v>6</v>
      </c>
      <c r="BQ30" s="17">
        <v>3</v>
      </c>
      <c r="BR30" s="17">
        <v>0</v>
      </c>
      <c r="BS30" s="17">
        <v>6</v>
      </c>
      <c r="BT30" s="17">
        <v>3</v>
      </c>
      <c r="BU30" s="17">
        <v>9</v>
      </c>
      <c r="BV30" s="17">
        <v>0</v>
      </c>
      <c r="BW30" s="17">
        <v>374</v>
      </c>
      <c r="BX30" s="17">
        <v>329</v>
      </c>
      <c r="BY30" s="17">
        <v>7</v>
      </c>
      <c r="BZ30" s="17">
        <v>198</v>
      </c>
      <c r="CA30" s="17">
        <v>22</v>
      </c>
      <c r="CB30" s="17">
        <v>15</v>
      </c>
      <c r="CC30" s="17">
        <v>0</v>
      </c>
      <c r="CD30" s="17">
        <v>6170</v>
      </c>
    </row>
    <row r="31" spans="1:83" x14ac:dyDescent="0.35">
      <c r="A31" s="14">
        <v>28</v>
      </c>
      <c r="B31" s="17" t="s">
        <v>195</v>
      </c>
      <c r="C31" s="17">
        <v>0</v>
      </c>
      <c r="D31" s="17">
        <v>0</v>
      </c>
      <c r="E31" s="17">
        <v>12</v>
      </c>
      <c r="F31" s="17">
        <v>5</v>
      </c>
      <c r="G31" s="17">
        <v>0</v>
      </c>
      <c r="H31" s="17">
        <v>0</v>
      </c>
      <c r="I31" s="17">
        <v>0</v>
      </c>
      <c r="J31" s="17">
        <v>0</v>
      </c>
      <c r="K31" s="17">
        <v>7</v>
      </c>
      <c r="L31" s="17">
        <v>120</v>
      </c>
      <c r="M31" s="17">
        <v>0</v>
      </c>
      <c r="N31" s="17">
        <v>0</v>
      </c>
      <c r="O31" s="17">
        <v>32</v>
      </c>
      <c r="P31" s="17">
        <v>2375</v>
      </c>
      <c r="Q31" s="17">
        <v>0</v>
      </c>
      <c r="R31" s="17">
        <v>17</v>
      </c>
      <c r="S31" s="17">
        <v>0</v>
      </c>
      <c r="T31" s="17">
        <v>36</v>
      </c>
      <c r="U31" s="17">
        <v>0</v>
      </c>
      <c r="V31" s="17">
        <v>19</v>
      </c>
      <c r="W31" s="17">
        <v>0</v>
      </c>
      <c r="X31" s="17">
        <v>3</v>
      </c>
      <c r="Y31" s="17">
        <v>0</v>
      </c>
      <c r="Z31" s="17">
        <v>0</v>
      </c>
      <c r="AA31" s="17">
        <v>18</v>
      </c>
      <c r="AB31" s="17">
        <v>1356</v>
      </c>
      <c r="AC31" s="17">
        <v>177</v>
      </c>
      <c r="AD31" s="17">
        <v>248</v>
      </c>
      <c r="AE31" s="17">
        <v>0</v>
      </c>
      <c r="AF31" s="17">
        <v>0</v>
      </c>
      <c r="AG31" s="17">
        <v>4</v>
      </c>
      <c r="AH31" s="17">
        <v>0</v>
      </c>
      <c r="AI31" s="17">
        <v>99</v>
      </c>
      <c r="AJ31" s="17">
        <v>0</v>
      </c>
      <c r="AK31" s="17">
        <v>16</v>
      </c>
      <c r="AL31" s="17">
        <v>16</v>
      </c>
      <c r="AM31" s="17">
        <v>0</v>
      </c>
      <c r="AN31" s="17">
        <v>0</v>
      </c>
      <c r="AO31" s="17">
        <v>0</v>
      </c>
      <c r="AP31" s="17">
        <v>5</v>
      </c>
      <c r="AQ31" s="17">
        <v>0</v>
      </c>
      <c r="AR31" s="17">
        <v>24</v>
      </c>
      <c r="AS31" s="17">
        <v>0</v>
      </c>
      <c r="AT31" s="17">
        <v>27</v>
      </c>
      <c r="AU31" s="17">
        <v>20</v>
      </c>
      <c r="AV31" s="17">
        <v>60</v>
      </c>
      <c r="AW31" s="17">
        <v>0</v>
      </c>
      <c r="AX31" s="17">
        <v>0</v>
      </c>
      <c r="AY31" s="17">
        <v>28</v>
      </c>
      <c r="AZ31" s="17">
        <v>8</v>
      </c>
      <c r="BA31" s="17">
        <v>0</v>
      </c>
      <c r="BB31" s="17">
        <v>21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3</v>
      </c>
      <c r="BJ31" s="17">
        <v>0</v>
      </c>
      <c r="BK31" s="17">
        <v>0</v>
      </c>
      <c r="BL31" s="17">
        <v>0</v>
      </c>
      <c r="BM31" s="17">
        <v>0</v>
      </c>
      <c r="BN31" s="17">
        <v>7</v>
      </c>
      <c r="BO31" s="17">
        <v>0</v>
      </c>
      <c r="BP31" s="17">
        <v>0</v>
      </c>
      <c r="BQ31" s="17">
        <v>35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5</v>
      </c>
      <c r="BX31" s="17">
        <v>47</v>
      </c>
      <c r="BY31" s="17">
        <v>3</v>
      </c>
      <c r="BZ31" s="17">
        <v>21</v>
      </c>
      <c r="CA31" s="17">
        <v>15</v>
      </c>
      <c r="CB31" s="17">
        <v>0</v>
      </c>
      <c r="CC31" s="17">
        <v>0</v>
      </c>
      <c r="CD31" s="17">
        <v>4897</v>
      </c>
    </row>
    <row r="32" spans="1:83" x14ac:dyDescent="0.35">
      <c r="A32" s="22">
        <v>29</v>
      </c>
      <c r="B32" s="17" t="s">
        <v>196</v>
      </c>
      <c r="C32" s="17">
        <v>0</v>
      </c>
      <c r="D32" s="17">
        <v>0</v>
      </c>
      <c r="E32" s="17">
        <v>10</v>
      </c>
      <c r="F32" s="17">
        <v>24</v>
      </c>
      <c r="G32" s="17">
        <v>0</v>
      </c>
      <c r="H32" s="17">
        <v>5</v>
      </c>
      <c r="I32" s="17">
        <v>7</v>
      </c>
      <c r="J32" s="17">
        <v>0</v>
      </c>
      <c r="K32" s="17">
        <v>149</v>
      </c>
      <c r="L32" s="17">
        <v>35</v>
      </c>
      <c r="M32" s="17">
        <v>0</v>
      </c>
      <c r="N32" s="17">
        <v>0</v>
      </c>
      <c r="O32" s="17">
        <v>10</v>
      </c>
      <c r="P32" s="17">
        <v>82</v>
      </c>
      <c r="Q32" s="17">
        <v>4</v>
      </c>
      <c r="R32" s="17">
        <v>4</v>
      </c>
      <c r="S32" s="17">
        <v>0</v>
      </c>
      <c r="T32" s="17">
        <v>42</v>
      </c>
      <c r="U32" s="17">
        <v>0</v>
      </c>
      <c r="V32" s="17">
        <v>12</v>
      </c>
      <c r="W32" s="17">
        <v>0</v>
      </c>
      <c r="X32" s="17">
        <v>85</v>
      </c>
      <c r="Y32" s="17">
        <v>0</v>
      </c>
      <c r="Z32" s="17">
        <v>0</v>
      </c>
      <c r="AA32" s="17">
        <v>6</v>
      </c>
      <c r="AB32" s="17">
        <v>87</v>
      </c>
      <c r="AC32" s="17">
        <v>49</v>
      </c>
      <c r="AD32" s="17">
        <v>5</v>
      </c>
      <c r="AE32" s="17">
        <v>0</v>
      </c>
      <c r="AF32" s="17">
        <v>0</v>
      </c>
      <c r="AG32" s="17">
        <v>28</v>
      </c>
      <c r="AH32" s="17">
        <v>0</v>
      </c>
      <c r="AI32" s="17">
        <v>36</v>
      </c>
      <c r="AJ32" s="17">
        <v>0</v>
      </c>
      <c r="AK32" s="17">
        <v>45</v>
      </c>
      <c r="AL32" s="17">
        <v>58</v>
      </c>
      <c r="AM32" s="17">
        <v>0</v>
      </c>
      <c r="AN32" s="17">
        <v>0</v>
      </c>
      <c r="AO32" s="17">
        <v>0</v>
      </c>
      <c r="AP32" s="17">
        <v>43</v>
      </c>
      <c r="AQ32" s="17">
        <v>3</v>
      </c>
      <c r="AR32" s="17">
        <v>53</v>
      </c>
      <c r="AS32" s="17">
        <v>12</v>
      </c>
      <c r="AT32" s="17">
        <v>2041</v>
      </c>
      <c r="AU32" s="17">
        <v>45</v>
      </c>
      <c r="AV32" s="17">
        <v>0</v>
      </c>
      <c r="AW32" s="17">
        <v>4</v>
      </c>
      <c r="AX32" s="17">
        <v>3</v>
      </c>
      <c r="AY32" s="17">
        <v>386</v>
      </c>
      <c r="AZ32" s="17">
        <v>44</v>
      </c>
      <c r="BA32" s="17">
        <v>0</v>
      </c>
      <c r="BB32" s="17">
        <v>66</v>
      </c>
      <c r="BC32" s="17">
        <v>9</v>
      </c>
      <c r="BD32" s="17">
        <v>3</v>
      </c>
      <c r="BE32" s="17">
        <v>0</v>
      </c>
      <c r="BF32" s="17">
        <v>0</v>
      </c>
      <c r="BG32" s="17">
        <v>5</v>
      </c>
      <c r="BH32" s="17">
        <v>0</v>
      </c>
      <c r="BI32" s="17">
        <v>95</v>
      </c>
      <c r="BJ32" s="17">
        <v>0</v>
      </c>
      <c r="BK32" s="17">
        <v>0</v>
      </c>
      <c r="BL32" s="17">
        <v>0</v>
      </c>
      <c r="BM32" s="17">
        <v>0</v>
      </c>
      <c r="BN32" s="17">
        <v>211</v>
      </c>
      <c r="BO32" s="17">
        <v>0</v>
      </c>
      <c r="BP32" s="17">
        <v>0</v>
      </c>
      <c r="BQ32" s="17">
        <v>8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197</v>
      </c>
      <c r="BX32" s="17">
        <v>52</v>
      </c>
      <c r="BY32" s="17">
        <v>0</v>
      </c>
      <c r="BZ32" s="17">
        <v>106</v>
      </c>
      <c r="CA32" s="17">
        <v>53</v>
      </c>
      <c r="CB32" s="17">
        <v>19</v>
      </c>
      <c r="CC32" s="17">
        <v>0</v>
      </c>
      <c r="CD32" s="17">
        <v>4232</v>
      </c>
    </row>
    <row r="33" spans="1:82" x14ac:dyDescent="0.35">
      <c r="A33" s="22">
        <v>30</v>
      </c>
      <c r="B33" s="17" t="s">
        <v>197</v>
      </c>
      <c r="C33" s="17">
        <v>0</v>
      </c>
      <c r="D33" s="17">
        <v>0</v>
      </c>
      <c r="E33" s="17">
        <v>3</v>
      </c>
      <c r="F33" s="17">
        <v>40</v>
      </c>
      <c r="G33" s="17">
        <v>0</v>
      </c>
      <c r="H33" s="17">
        <v>0</v>
      </c>
      <c r="I33" s="17">
        <v>61</v>
      </c>
      <c r="J33" s="17">
        <v>0</v>
      </c>
      <c r="K33" s="17">
        <v>188</v>
      </c>
      <c r="L33" s="17">
        <v>41</v>
      </c>
      <c r="M33" s="17">
        <v>0</v>
      </c>
      <c r="N33" s="17">
        <v>0</v>
      </c>
      <c r="O33" s="17">
        <v>25</v>
      </c>
      <c r="P33" s="17">
        <v>161</v>
      </c>
      <c r="Q33" s="17">
        <v>0</v>
      </c>
      <c r="R33" s="17">
        <v>0</v>
      </c>
      <c r="S33" s="17">
        <v>0</v>
      </c>
      <c r="T33" s="17">
        <v>42</v>
      </c>
      <c r="U33" s="17">
        <v>0</v>
      </c>
      <c r="V33" s="17">
        <v>17</v>
      </c>
      <c r="W33" s="17">
        <v>0</v>
      </c>
      <c r="X33" s="17">
        <v>82</v>
      </c>
      <c r="Y33" s="17">
        <v>0</v>
      </c>
      <c r="Z33" s="17">
        <v>5</v>
      </c>
      <c r="AA33" s="17">
        <v>6</v>
      </c>
      <c r="AB33" s="17">
        <v>36</v>
      </c>
      <c r="AC33" s="17">
        <v>62</v>
      </c>
      <c r="AD33" s="17">
        <v>5</v>
      </c>
      <c r="AE33" s="17">
        <v>0</v>
      </c>
      <c r="AF33" s="17">
        <v>0</v>
      </c>
      <c r="AG33" s="17">
        <v>25</v>
      </c>
      <c r="AH33" s="17">
        <v>0</v>
      </c>
      <c r="AI33" s="17">
        <v>94</v>
      </c>
      <c r="AJ33" s="17">
        <v>5</v>
      </c>
      <c r="AK33" s="17">
        <v>34</v>
      </c>
      <c r="AL33" s="17">
        <v>229</v>
      </c>
      <c r="AM33" s="17">
        <v>10</v>
      </c>
      <c r="AN33" s="17">
        <v>0</v>
      </c>
      <c r="AO33" s="17">
        <v>8</v>
      </c>
      <c r="AP33" s="17">
        <v>163</v>
      </c>
      <c r="AQ33" s="17">
        <v>0</v>
      </c>
      <c r="AR33" s="17">
        <v>25</v>
      </c>
      <c r="AS33" s="17">
        <v>38</v>
      </c>
      <c r="AT33" s="17">
        <v>966</v>
      </c>
      <c r="AU33" s="17">
        <v>52</v>
      </c>
      <c r="AV33" s="17">
        <v>4</v>
      </c>
      <c r="AW33" s="17">
        <v>12</v>
      </c>
      <c r="AX33" s="17">
        <v>0</v>
      </c>
      <c r="AY33" s="17">
        <v>678</v>
      </c>
      <c r="AZ33" s="17">
        <v>35</v>
      </c>
      <c r="BA33" s="17">
        <v>3</v>
      </c>
      <c r="BB33" s="17">
        <v>51</v>
      </c>
      <c r="BC33" s="17">
        <v>8</v>
      </c>
      <c r="BD33" s="17">
        <v>0</v>
      </c>
      <c r="BE33" s="17">
        <v>0</v>
      </c>
      <c r="BF33" s="17">
        <v>0</v>
      </c>
      <c r="BG33" s="17">
        <v>14</v>
      </c>
      <c r="BH33" s="17">
        <v>0</v>
      </c>
      <c r="BI33" s="17">
        <v>56</v>
      </c>
      <c r="BJ33" s="17">
        <v>0</v>
      </c>
      <c r="BK33" s="17">
        <v>0</v>
      </c>
      <c r="BL33" s="17">
        <v>0</v>
      </c>
      <c r="BM33" s="17">
        <v>0</v>
      </c>
      <c r="BN33" s="17">
        <v>126</v>
      </c>
      <c r="BO33" s="17">
        <v>0</v>
      </c>
      <c r="BP33" s="17">
        <v>0</v>
      </c>
      <c r="BQ33" s="17">
        <v>0</v>
      </c>
      <c r="BR33" s="17">
        <v>0</v>
      </c>
      <c r="BS33" s="17">
        <v>0</v>
      </c>
      <c r="BT33" s="17">
        <v>3</v>
      </c>
      <c r="BU33" s="17">
        <v>7</v>
      </c>
      <c r="BV33" s="17">
        <v>0</v>
      </c>
      <c r="BW33" s="17">
        <v>192</v>
      </c>
      <c r="BX33" s="17">
        <v>90</v>
      </c>
      <c r="BY33" s="17">
        <v>4</v>
      </c>
      <c r="BZ33" s="17">
        <v>244</v>
      </c>
      <c r="CA33" s="17">
        <v>30</v>
      </c>
      <c r="CB33" s="17">
        <v>29</v>
      </c>
      <c r="CC33" s="17">
        <v>0</v>
      </c>
      <c r="CD33" s="17">
        <v>4014</v>
      </c>
    </row>
    <row r="34" spans="1:82" x14ac:dyDescent="0.35">
      <c r="A34" s="22">
        <v>31</v>
      </c>
      <c r="B34" s="17" t="s">
        <v>198</v>
      </c>
      <c r="C34" s="17">
        <v>0</v>
      </c>
      <c r="D34" s="17">
        <v>6</v>
      </c>
      <c r="E34" s="17">
        <v>9</v>
      </c>
      <c r="F34" s="17">
        <v>26</v>
      </c>
      <c r="G34" s="17">
        <v>0</v>
      </c>
      <c r="H34" s="17">
        <v>0</v>
      </c>
      <c r="I34" s="17">
        <v>11</v>
      </c>
      <c r="J34" s="17">
        <v>0</v>
      </c>
      <c r="K34" s="17">
        <v>49</v>
      </c>
      <c r="L34" s="17">
        <v>348</v>
      </c>
      <c r="M34" s="17">
        <v>0</v>
      </c>
      <c r="N34" s="17">
        <v>0</v>
      </c>
      <c r="O34" s="17">
        <v>29</v>
      </c>
      <c r="P34" s="17">
        <v>559</v>
      </c>
      <c r="Q34" s="17">
        <v>0</v>
      </c>
      <c r="R34" s="17">
        <v>5</v>
      </c>
      <c r="S34" s="17">
        <v>0</v>
      </c>
      <c r="T34" s="17">
        <v>99</v>
      </c>
      <c r="U34" s="17">
        <v>0</v>
      </c>
      <c r="V34" s="17">
        <v>15</v>
      </c>
      <c r="W34" s="17">
        <v>0</v>
      </c>
      <c r="X34" s="17">
        <v>20</v>
      </c>
      <c r="Y34" s="17">
        <v>0</v>
      </c>
      <c r="Z34" s="17">
        <v>0</v>
      </c>
      <c r="AA34" s="17">
        <v>7</v>
      </c>
      <c r="AB34" s="17">
        <v>446</v>
      </c>
      <c r="AC34" s="17">
        <v>107</v>
      </c>
      <c r="AD34" s="17">
        <v>47</v>
      </c>
      <c r="AE34" s="17">
        <v>0</v>
      </c>
      <c r="AF34" s="17">
        <v>0</v>
      </c>
      <c r="AG34" s="17">
        <v>64</v>
      </c>
      <c r="AH34" s="17">
        <v>0</v>
      </c>
      <c r="AI34" s="17">
        <v>408</v>
      </c>
      <c r="AJ34" s="17">
        <v>0</v>
      </c>
      <c r="AK34" s="17">
        <v>47</v>
      </c>
      <c r="AL34" s="17">
        <v>23</v>
      </c>
      <c r="AM34" s="17">
        <v>9</v>
      </c>
      <c r="AN34" s="17">
        <v>0</v>
      </c>
      <c r="AO34" s="17">
        <v>0</v>
      </c>
      <c r="AP34" s="17">
        <v>52</v>
      </c>
      <c r="AQ34" s="17">
        <v>0</v>
      </c>
      <c r="AR34" s="17">
        <v>100</v>
      </c>
      <c r="AS34" s="17">
        <v>20</v>
      </c>
      <c r="AT34" s="17">
        <v>67</v>
      </c>
      <c r="AU34" s="17">
        <v>104</v>
      </c>
      <c r="AV34" s="17">
        <v>14</v>
      </c>
      <c r="AW34" s="17">
        <v>0</v>
      </c>
      <c r="AX34" s="17">
        <v>0</v>
      </c>
      <c r="AY34" s="17">
        <v>135</v>
      </c>
      <c r="AZ34" s="17">
        <v>29</v>
      </c>
      <c r="BA34" s="17">
        <v>0</v>
      </c>
      <c r="BB34" s="17">
        <v>543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13</v>
      </c>
      <c r="BJ34" s="17">
        <v>0</v>
      </c>
      <c r="BK34" s="17">
        <v>0</v>
      </c>
      <c r="BL34" s="17">
        <v>0</v>
      </c>
      <c r="BM34" s="17">
        <v>0</v>
      </c>
      <c r="BN34" s="17">
        <v>16</v>
      </c>
      <c r="BO34" s="17">
        <v>0</v>
      </c>
      <c r="BP34" s="17">
        <v>0</v>
      </c>
      <c r="BQ34" s="17">
        <v>3</v>
      </c>
      <c r="BR34" s="17">
        <v>0</v>
      </c>
      <c r="BS34" s="17">
        <v>0</v>
      </c>
      <c r="BT34" s="17">
        <v>0</v>
      </c>
      <c r="BU34" s="17">
        <v>7</v>
      </c>
      <c r="BV34" s="17">
        <v>0</v>
      </c>
      <c r="BW34" s="17">
        <v>89</v>
      </c>
      <c r="BX34" s="17">
        <v>126</v>
      </c>
      <c r="BY34" s="17">
        <v>0</v>
      </c>
      <c r="BZ34" s="17">
        <v>253</v>
      </c>
      <c r="CA34" s="17">
        <v>12</v>
      </c>
      <c r="CB34" s="17">
        <v>4</v>
      </c>
      <c r="CC34" s="17">
        <v>0</v>
      </c>
      <c r="CD34" s="17">
        <v>3920</v>
      </c>
    </row>
    <row r="35" spans="1:82" x14ac:dyDescent="0.35">
      <c r="A35" s="14">
        <v>32</v>
      </c>
      <c r="B35" s="17" t="s">
        <v>199</v>
      </c>
      <c r="C35" s="17">
        <v>0</v>
      </c>
      <c r="D35" s="17">
        <v>0</v>
      </c>
      <c r="E35" s="17">
        <v>29</v>
      </c>
      <c r="F35" s="17">
        <v>46</v>
      </c>
      <c r="G35" s="17">
        <v>3</v>
      </c>
      <c r="H35" s="17">
        <v>13</v>
      </c>
      <c r="I35" s="17">
        <v>141</v>
      </c>
      <c r="J35" s="17">
        <v>0</v>
      </c>
      <c r="K35" s="17">
        <v>132</v>
      </c>
      <c r="L35" s="17">
        <v>32</v>
      </c>
      <c r="M35" s="17">
        <v>0</v>
      </c>
      <c r="N35" s="17">
        <v>9</v>
      </c>
      <c r="O35" s="17">
        <v>63</v>
      </c>
      <c r="P35" s="17">
        <v>314</v>
      </c>
      <c r="Q35" s="17">
        <v>0</v>
      </c>
      <c r="R35" s="17">
        <v>3</v>
      </c>
      <c r="S35" s="17">
        <v>0</v>
      </c>
      <c r="T35" s="17">
        <v>33</v>
      </c>
      <c r="U35" s="17">
        <v>16</v>
      </c>
      <c r="V35" s="17">
        <v>121</v>
      </c>
      <c r="W35" s="17">
        <v>3</v>
      </c>
      <c r="X35" s="17">
        <v>383</v>
      </c>
      <c r="Y35" s="17">
        <v>12</v>
      </c>
      <c r="Z35" s="17">
        <v>0</v>
      </c>
      <c r="AA35" s="17">
        <v>52</v>
      </c>
      <c r="AB35" s="17">
        <v>37</v>
      </c>
      <c r="AC35" s="17">
        <v>84</v>
      </c>
      <c r="AD35" s="17">
        <v>30</v>
      </c>
      <c r="AE35" s="17">
        <v>6</v>
      </c>
      <c r="AF35" s="17">
        <v>3</v>
      </c>
      <c r="AG35" s="17">
        <v>24</v>
      </c>
      <c r="AH35" s="17">
        <v>6</v>
      </c>
      <c r="AI35" s="17">
        <v>48</v>
      </c>
      <c r="AJ35" s="17">
        <v>0</v>
      </c>
      <c r="AK35" s="17">
        <v>158</v>
      </c>
      <c r="AL35" s="17">
        <v>135</v>
      </c>
      <c r="AM35" s="17">
        <v>29</v>
      </c>
      <c r="AN35" s="17">
        <v>0</v>
      </c>
      <c r="AO35" s="17">
        <v>22</v>
      </c>
      <c r="AP35" s="17">
        <v>259</v>
      </c>
      <c r="AQ35" s="17">
        <v>0</v>
      </c>
      <c r="AR35" s="17">
        <v>6</v>
      </c>
      <c r="AS35" s="17">
        <v>104</v>
      </c>
      <c r="AT35" s="17">
        <v>101</v>
      </c>
      <c r="AU35" s="17">
        <v>71</v>
      </c>
      <c r="AV35" s="17">
        <v>30</v>
      </c>
      <c r="AW35" s="17">
        <v>26</v>
      </c>
      <c r="AX35" s="17">
        <v>6</v>
      </c>
      <c r="AY35" s="17">
        <v>159</v>
      </c>
      <c r="AZ35" s="17">
        <v>24</v>
      </c>
      <c r="BA35" s="17">
        <v>15</v>
      </c>
      <c r="BB35" s="17">
        <v>38</v>
      </c>
      <c r="BC35" s="17">
        <v>62</v>
      </c>
      <c r="BD35" s="17">
        <v>0</v>
      </c>
      <c r="BE35" s="17">
        <v>5</v>
      </c>
      <c r="BF35" s="17">
        <v>9</v>
      </c>
      <c r="BG35" s="17">
        <v>56</v>
      </c>
      <c r="BH35" s="17">
        <v>0</v>
      </c>
      <c r="BI35" s="17">
        <v>54</v>
      </c>
      <c r="BJ35" s="17">
        <v>0</v>
      </c>
      <c r="BK35" s="17">
        <v>0</v>
      </c>
      <c r="BL35" s="17">
        <v>3</v>
      </c>
      <c r="BM35" s="17">
        <v>9</v>
      </c>
      <c r="BN35" s="17">
        <v>68</v>
      </c>
      <c r="BO35" s="17">
        <v>0</v>
      </c>
      <c r="BP35" s="17">
        <v>13</v>
      </c>
      <c r="BQ35" s="17">
        <v>13</v>
      </c>
      <c r="BR35" s="17">
        <v>3</v>
      </c>
      <c r="BS35" s="17">
        <v>4</v>
      </c>
      <c r="BT35" s="17">
        <v>17</v>
      </c>
      <c r="BU35" s="17">
        <v>14</v>
      </c>
      <c r="BV35" s="17">
        <v>0</v>
      </c>
      <c r="BW35" s="17">
        <v>135</v>
      </c>
      <c r="BX35" s="17">
        <v>97</v>
      </c>
      <c r="BY35" s="17">
        <v>21</v>
      </c>
      <c r="BZ35" s="17">
        <v>208</v>
      </c>
      <c r="CA35" s="17">
        <v>48</v>
      </c>
      <c r="CB35" s="17">
        <v>112</v>
      </c>
      <c r="CC35" s="17">
        <v>0</v>
      </c>
      <c r="CD35" s="17">
        <v>3782</v>
      </c>
    </row>
    <row r="36" spans="1:82" x14ac:dyDescent="0.35">
      <c r="A36" s="22">
        <v>33</v>
      </c>
      <c r="B36" s="17" t="s">
        <v>200</v>
      </c>
      <c r="C36" s="17">
        <v>0</v>
      </c>
      <c r="D36" s="17">
        <v>4</v>
      </c>
      <c r="E36" s="17">
        <v>8</v>
      </c>
      <c r="F36" s="17">
        <v>34</v>
      </c>
      <c r="G36" s="17">
        <v>5</v>
      </c>
      <c r="H36" s="17">
        <v>3</v>
      </c>
      <c r="I36" s="17">
        <v>50</v>
      </c>
      <c r="J36" s="17">
        <v>0</v>
      </c>
      <c r="K36" s="17">
        <v>241</v>
      </c>
      <c r="L36" s="17">
        <v>68</v>
      </c>
      <c r="M36" s="17">
        <v>0</v>
      </c>
      <c r="N36" s="17">
        <v>0</v>
      </c>
      <c r="O36" s="17">
        <v>10</v>
      </c>
      <c r="P36" s="17">
        <v>52</v>
      </c>
      <c r="Q36" s="17">
        <v>0</v>
      </c>
      <c r="R36" s="17">
        <v>0</v>
      </c>
      <c r="S36" s="17">
        <v>0</v>
      </c>
      <c r="T36" s="17">
        <v>70</v>
      </c>
      <c r="U36" s="17">
        <v>0</v>
      </c>
      <c r="V36" s="17">
        <v>56</v>
      </c>
      <c r="W36" s="17">
        <v>0</v>
      </c>
      <c r="X36" s="17">
        <v>132</v>
      </c>
      <c r="Y36" s="17">
        <v>0</v>
      </c>
      <c r="Z36" s="17">
        <v>0</v>
      </c>
      <c r="AA36" s="17">
        <v>9</v>
      </c>
      <c r="AB36" s="17">
        <v>51</v>
      </c>
      <c r="AC36" s="17">
        <v>69</v>
      </c>
      <c r="AD36" s="17">
        <v>8</v>
      </c>
      <c r="AE36" s="17">
        <v>0</v>
      </c>
      <c r="AF36" s="17">
        <v>0</v>
      </c>
      <c r="AG36" s="17">
        <v>11</v>
      </c>
      <c r="AH36" s="17">
        <v>0</v>
      </c>
      <c r="AI36" s="17">
        <v>20</v>
      </c>
      <c r="AJ36" s="17">
        <v>0</v>
      </c>
      <c r="AK36" s="17">
        <v>43</v>
      </c>
      <c r="AL36" s="17">
        <v>141</v>
      </c>
      <c r="AM36" s="17">
        <v>0</v>
      </c>
      <c r="AN36" s="17">
        <v>0</v>
      </c>
      <c r="AO36" s="17">
        <v>3</v>
      </c>
      <c r="AP36" s="17">
        <v>259</v>
      </c>
      <c r="AQ36" s="17">
        <v>3</v>
      </c>
      <c r="AR36" s="17">
        <v>35</v>
      </c>
      <c r="AS36" s="17">
        <v>45</v>
      </c>
      <c r="AT36" s="17">
        <v>760</v>
      </c>
      <c r="AU36" s="17">
        <v>20</v>
      </c>
      <c r="AV36" s="17">
        <v>8</v>
      </c>
      <c r="AW36" s="17">
        <v>3</v>
      </c>
      <c r="AX36" s="17">
        <v>6</v>
      </c>
      <c r="AY36" s="17">
        <v>524</v>
      </c>
      <c r="AZ36" s="17">
        <v>36</v>
      </c>
      <c r="BA36" s="17">
        <v>0</v>
      </c>
      <c r="BB36" s="17">
        <v>49</v>
      </c>
      <c r="BC36" s="17">
        <v>20</v>
      </c>
      <c r="BD36" s="17">
        <v>10</v>
      </c>
      <c r="BE36" s="17">
        <v>0</v>
      </c>
      <c r="BF36" s="17">
        <v>0</v>
      </c>
      <c r="BG36" s="17">
        <v>17</v>
      </c>
      <c r="BH36" s="17">
        <v>0</v>
      </c>
      <c r="BI36" s="17">
        <v>36</v>
      </c>
      <c r="BJ36" s="17">
        <v>0</v>
      </c>
      <c r="BK36" s="17">
        <v>0</v>
      </c>
      <c r="BL36" s="17">
        <v>0</v>
      </c>
      <c r="BM36" s="17">
        <v>5</v>
      </c>
      <c r="BN36" s="17">
        <v>125</v>
      </c>
      <c r="BO36" s="17">
        <v>0</v>
      </c>
      <c r="BP36" s="17">
        <v>0</v>
      </c>
      <c r="BQ36" s="17">
        <v>6</v>
      </c>
      <c r="BR36" s="17">
        <v>0</v>
      </c>
      <c r="BS36" s="17">
        <v>0</v>
      </c>
      <c r="BT36" s="17">
        <v>12</v>
      </c>
      <c r="BU36" s="17">
        <v>9</v>
      </c>
      <c r="BV36" s="17">
        <v>0</v>
      </c>
      <c r="BW36" s="17">
        <v>350</v>
      </c>
      <c r="BX36" s="17">
        <v>47</v>
      </c>
      <c r="BY36" s="17">
        <v>0</v>
      </c>
      <c r="BZ36" s="17">
        <v>55</v>
      </c>
      <c r="CA36" s="17">
        <v>32</v>
      </c>
      <c r="CB36" s="17">
        <v>19</v>
      </c>
      <c r="CC36" s="17">
        <v>0</v>
      </c>
      <c r="CD36" s="17">
        <v>3585</v>
      </c>
    </row>
    <row r="37" spans="1:82" x14ac:dyDescent="0.35">
      <c r="A37" s="22">
        <v>34</v>
      </c>
      <c r="B37" s="17" t="s">
        <v>201</v>
      </c>
      <c r="C37" s="17">
        <v>0</v>
      </c>
      <c r="D37" s="17">
        <v>0</v>
      </c>
      <c r="E37" s="17">
        <v>23</v>
      </c>
      <c r="F37" s="17">
        <v>47</v>
      </c>
      <c r="G37" s="17">
        <v>17</v>
      </c>
      <c r="H37" s="17">
        <v>7</v>
      </c>
      <c r="I37" s="17">
        <v>33</v>
      </c>
      <c r="J37" s="17">
        <v>3</v>
      </c>
      <c r="K37" s="17">
        <v>96</v>
      </c>
      <c r="L37" s="17">
        <v>98</v>
      </c>
      <c r="M37" s="17">
        <v>0</v>
      </c>
      <c r="N37" s="17">
        <v>6</v>
      </c>
      <c r="O37" s="17">
        <v>17</v>
      </c>
      <c r="P37" s="17">
        <v>76</v>
      </c>
      <c r="Q37" s="17">
        <v>0</v>
      </c>
      <c r="R37" s="17">
        <v>3</v>
      </c>
      <c r="S37" s="17">
        <v>0</v>
      </c>
      <c r="T37" s="17">
        <v>67</v>
      </c>
      <c r="U37" s="17">
        <v>3</v>
      </c>
      <c r="V37" s="17">
        <v>31</v>
      </c>
      <c r="W37" s="17">
        <v>0</v>
      </c>
      <c r="X37" s="17">
        <v>51</v>
      </c>
      <c r="Y37" s="17">
        <v>0</v>
      </c>
      <c r="Z37" s="17">
        <v>0</v>
      </c>
      <c r="AA37" s="17">
        <v>192</v>
      </c>
      <c r="AB37" s="17">
        <v>252</v>
      </c>
      <c r="AC37" s="17">
        <v>190</v>
      </c>
      <c r="AD37" s="17">
        <v>11</v>
      </c>
      <c r="AE37" s="17">
        <v>5</v>
      </c>
      <c r="AF37" s="17">
        <v>14</v>
      </c>
      <c r="AG37" s="17">
        <v>78</v>
      </c>
      <c r="AH37" s="17">
        <v>11</v>
      </c>
      <c r="AI37" s="17">
        <v>55</v>
      </c>
      <c r="AJ37" s="17">
        <v>4</v>
      </c>
      <c r="AK37" s="17">
        <v>50</v>
      </c>
      <c r="AL37" s="17">
        <v>48</v>
      </c>
      <c r="AM37" s="17">
        <v>17</v>
      </c>
      <c r="AN37" s="17">
        <v>0</v>
      </c>
      <c r="AO37" s="17">
        <v>0</v>
      </c>
      <c r="AP37" s="17">
        <v>27</v>
      </c>
      <c r="AQ37" s="17">
        <v>8</v>
      </c>
      <c r="AR37" s="17">
        <v>45</v>
      </c>
      <c r="AS37" s="17">
        <v>112</v>
      </c>
      <c r="AT37" s="17">
        <v>504</v>
      </c>
      <c r="AU37" s="17">
        <v>51</v>
      </c>
      <c r="AV37" s="17">
        <v>8</v>
      </c>
      <c r="AW37" s="17">
        <v>18</v>
      </c>
      <c r="AX37" s="17">
        <v>4</v>
      </c>
      <c r="AY37" s="17">
        <v>106</v>
      </c>
      <c r="AZ37" s="17">
        <v>34</v>
      </c>
      <c r="BA37" s="17">
        <v>3</v>
      </c>
      <c r="BB37" s="17">
        <v>80</v>
      </c>
      <c r="BC37" s="17">
        <v>42</v>
      </c>
      <c r="BD37" s="17">
        <v>4</v>
      </c>
      <c r="BE37" s="17">
        <v>0</v>
      </c>
      <c r="BF37" s="17">
        <v>0</v>
      </c>
      <c r="BG37" s="17">
        <v>16</v>
      </c>
      <c r="BH37" s="17">
        <v>0</v>
      </c>
      <c r="BI37" s="17">
        <v>33</v>
      </c>
      <c r="BJ37" s="17">
        <v>0</v>
      </c>
      <c r="BK37" s="17">
        <v>0</v>
      </c>
      <c r="BL37" s="17">
        <v>0</v>
      </c>
      <c r="BM37" s="17">
        <v>0</v>
      </c>
      <c r="BN37" s="17">
        <v>60</v>
      </c>
      <c r="BO37" s="17">
        <v>4</v>
      </c>
      <c r="BP37" s="17">
        <v>0</v>
      </c>
      <c r="BQ37" s="17">
        <v>8</v>
      </c>
      <c r="BR37" s="17">
        <v>0</v>
      </c>
      <c r="BS37" s="17">
        <v>0</v>
      </c>
      <c r="BT37" s="17">
        <v>6</v>
      </c>
      <c r="BU37" s="17">
        <v>16</v>
      </c>
      <c r="BV37" s="17">
        <v>0</v>
      </c>
      <c r="BW37" s="17">
        <v>81</v>
      </c>
      <c r="BX37" s="17">
        <v>56</v>
      </c>
      <c r="BY37" s="17">
        <v>8</v>
      </c>
      <c r="BZ37" s="17">
        <v>586</v>
      </c>
      <c r="CA37" s="17">
        <v>48</v>
      </c>
      <c r="CB37" s="17">
        <v>39</v>
      </c>
      <c r="CC37" s="17">
        <v>0</v>
      </c>
      <c r="CD37" s="17">
        <v>3520</v>
      </c>
    </row>
    <row r="38" spans="1:82" x14ac:dyDescent="0.35">
      <c r="A38" s="22">
        <v>35</v>
      </c>
      <c r="B38" s="17" t="s">
        <v>202</v>
      </c>
      <c r="C38" s="17">
        <v>0</v>
      </c>
      <c r="D38" s="17">
        <v>0</v>
      </c>
      <c r="E38" s="17">
        <v>32</v>
      </c>
      <c r="F38" s="17">
        <v>62</v>
      </c>
      <c r="G38" s="17">
        <v>7</v>
      </c>
      <c r="H38" s="17">
        <v>10</v>
      </c>
      <c r="I38" s="17">
        <v>186</v>
      </c>
      <c r="J38" s="17">
        <v>0</v>
      </c>
      <c r="K38" s="17">
        <v>234</v>
      </c>
      <c r="L38" s="17">
        <v>65</v>
      </c>
      <c r="M38" s="17">
        <v>0</v>
      </c>
      <c r="N38" s="17">
        <v>4</v>
      </c>
      <c r="O38" s="17">
        <v>38</v>
      </c>
      <c r="P38" s="17">
        <v>146</v>
      </c>
      <c r="Q38" s="17">
        <v>0</v>
      </c>
      <c r="R38" s="17">
        <v>0</v>
      </c>
      <c r="S38" s="17">
        <v>0</v>
      </c>
      <c r="T38" s="17">
        <v>68</v>
      </c>
      <c r="U38" s="17">
        <v>5</v>
      </c>
      <c r="V38" s="17">
        <v>47</v>
      </c>
      <c r="W38" s="17">
        <v>0</v>
      </c>
      <c r="X38" s="17">
        <v>150</v>
      </c>
      <c r="Y38" s="17">
        <v>0</v>
      </c>
      <c r="Z38" s="17">
        <v>0</v>
      </c>
      <c r="AA38" s="17">
        <v>27</v>
      </c>
      <c r="AB38" s="17">
        <v>43</v>
      </c>
      <c r="AC38" s="17">
        <v>91</v>
      </c>
      <c r="AD38" s="17">
        <v>18</v>
      </c>
      <c r="AE38" s="17">
        <v>5</v>
      </c>
      <c r="AF38" s="17">
        <v>0</v>
      </c>
      <c r="AG38" s="17">
        <v>36</v>
      </c>
      <c r="AH38" s="17">
        <v>3</v>
      </c>
      <c r="AI38" s="17">
        <v>70</v>
      </c>
      <c r="AJ38" s="17">
        <v>0</v>
      </c>
      <c r="AK38" s="17">
        <v>81</v>
      </c>
      <c r="AL38" s="17">
        <v>77</v>
      </c>
      <c r="AM38" s="17">
        <v>17</v>
      </c>
      <c r="AN38" s="17">
        <v>0</v>
      </c>
      <c r="AO38" s="17">
        <v>21</v>
      </c>
      <c r="AP38" s="17">
        <v>91</v>
      </c>
      <c r="AQ38" s="17">
        <v>4</v>
      </c>
      <c r="AR38" s="17">
        <v>42</v>
      </c>
      <c r="AS38" s="17">
        <v>58</v>
      </c>
      <c r="AT38" s="17">
        <v>248</v>
      </c>
      <c r="AU38" s="17">
        <v>44</v>
      </c>
      <c r="AV38" s="17">
        <v>6</v>
      </c>
      <c r="AW38" s="17">
        <v>8</v>
      </c>
      <c r="AX38" s="17">
        <v>0</v>
      </c>
      <c r="AY38" s="17">
        <v>146</v>
      </c>
      <c r="AZ38" s="17">
        <v>50</v>
      </c>
      <c r="BA38" s="17">
        <v>8</v>
      </c>
      <c r="BB38" s="17">
        <v>95</v>
      </c>
      <c r="BC38" s="17">
        <v>74</v>
      </c>
      <c r="BD38" s="17">
        <v>0</v>
      </c>
      <c r="BE38" s="17">
        <v>0</v>
      </c>
      <c r="BF38" s="17">
        <v>0</v>
      </c>
      <c r="BG38" s="17">
        <v>34</v>
      </c>
      <c r="BH38" s="17">
        <v>3</v>
      </c>
      <c r="BI38" s="17">
        <v>143</v>
      </c>
      <c r="BJ38" s="17">
        <v>0</v>
      </c>
      <c r="BK38" s="17">
        <v>0</v>
      </c>
      <c r="BL38" s="17">
        <v>6</v>
      </c>
      <c r="BM38" s="17">
        <v>7</v>
      </c>
      <c r="BN38" s="17">
        <v>145</v>
      </c>
      <c r="BO38" s="17">
        <v>3</v>
      </c>
      <c r="BP38" s="17">
        <v>11</v>
      </c>
      <c r="BQ38" s="17">
        <v>4</v>
      </c>
      <c r="BR38" s="17">
        <v>0</v>
      </c>
      <c r="BS38" s="17">
        <v>7</v>
      </c>
      <c r="BT38" s="17">
        <v>16</v>
      </c>
      <c r="BU38" s="17">
        <v>9</v>
      </c>
      <c r="BV38" s="17">
        <v>0</v>
      </c>
      <c r="BW38" s="17">
        <v>124</v>
      </c>
      <c r="BX38" s="17">
        <v>60</v>
      </c>
      <c r="BY38" s="17">
        <v>4</v>
      </c>
      <c r="BZ38" s="17">
        <v>108</v>
      </c>
      <c r="CA38" s="17">
        <v>92</v>
      </c>
      <c r="CB38" s="17">
        <v>47</v>
      </c>
      <c r="CC38" s="17">
        <v>0</v>
      </c>
      <c r="CD38" s="17">
        <v>3236</v>
      </c>
    </row>
    <row r="39" spans="1:82" x14ac:dyDescent="0.35">
      <c r="A39" s="14">
        <v>36</v>
      </c>
      <c r="B39" s="17" t="s">
        <v>203</v>
      </c>
      <c r="C39" s="17">
        <v>0</v>
      </c>
      <c r="D39" s="17">
        <v>6</v>
      </c>
      <c r="E39" s="17">
        <v>5</v>
      </c>
      <c r="F39" s="17">
        <v>36</v>
      </c>
      <c r="G39" s="17">
        <v>0</v>
      </c>
      <c r="H39" s="17">
        <v>0</v>
      </c>
      <c r="I39" s="17">
        <v>28</v>
      </c>
      <c r="J39" s="17">
        <v>0</v>
      </c>
      <c r="K39" s="17">
        <v>156</v>
      </c>
      <c r="L39" s="17">
        <v>18</v>
      </c>
      <c r="M39" s="17">
        <v>0</v>
      </c>
      <c r="N39" s="17">
        <v>13</v>
      </c>
      <c r="O39" s="17">
        <v>11</v>
      </c>
      <c r="P39" s="17">
        <v>69</v>
      </c>
      <c r="Q39" s="17">
        <v>0</v>
      </c>
      <c r="R39" s="17">
        <v>0</v>
      </c>
      <c r="S39" s="17">
        <v>0</v>
      </c>
      <c r="T39" s="17">
        <v>30</v>
      </c>
      <c r="U39" s="17">
        <v>0</v>
      </c>
      <c r="V39" s="17">
        <v>6</v>
      </c>
      <c r="W39" s="17">
        <v>0</v>
      </c>
      <c r="X39" s="17">
        <v>136</v>
      </c>
      <c r="Y39" s="17">
        <v>0</v>
      </c>
      <c r="Z39" s="17">
        <v>0</v>
      </c>
      <c r="AA39" s="17">
        <v>12</v>
      </c>
      <c r="AB39" s="17">
        <v>48</v>
      </c>
      <c r="AC39" s="17">
        <v>33</v>
      </c>
      <c r="AD39" s="17">
        <v>5</v>
      </c>
      <c r="AE39" s="17">
        <v>4</v>
      </c>
      <c r="AF39" s="17">
        <v>0</v>
      </c>
      <c r="AG39" s="17">
        <v>15</v>
      </c>
      <c r="AH39" s="17">
        <v>0</v>
      </c>
      <c r="AI39" s="17">
        <v>14</v>
      </c>
      <c r="AJ39" s="17">
        <v>0</v>
      </c>
      <c r="AK39" s="17">
        <v>47</v>
      </c>
      <c r="AL39" s="17">
        <v>101</v>
      </c>
      <c r="AM39" s="17">
        <v>3</v>
      </c>
      <c r="AN39" s="17">
        <v>0</v>
      </c>
      <c r="AO39" s="17">
        <v>4</v>
      </c>
      <c r="AP39" s="17">
        <v>167</v>
      </c>
      <c r="AQ39" s="17">
        <v>0</v>
      </c>
      <c r="AR39" s="17">
        <v>24</v>
      </c>
      <c r="AS39" s="17">
        <v>42</v>
      </c>
      <c r="AT39" s="17">
        <v>957</v>
      </c>
      <c r="AU39" s="17">
        <v>27</v>
      </c>
      <c r="AV39" s="17">
        <v>23</v>
      </c>
      <c r="AW39" s="17">
        <v>4</v>
      </c>
      <c r="AX39" s="17">
        <v>0</v>
      </c>
      <c r="AY39" s="17">
        <v>457</v>
      </c>
      <c r="AZ39" s="17">
        <v>43</v>
      </c>
      <c r="BA39" s="17">
        <v>0</v>
      </c>
      <c r="BB39" s="17">
        <v>28</v>
      </c>
      <c r="BC39" s="17">
        <v>5</v>
      </c>
      <c r="BD39" s="17">
        <v>0</v>
      </c>
      <c r="BE39" s="17">
        <v>0</v>
      </c>
      <c r="BF39" s="17">
        <v>0</v>
      </c>
      <c r="BG39" s="17">
        <v>4</v>
      </c>
      <c r="BH39" s="17">
        <v>3</v>
      </c>
      <c r="BI39" s="17">
        <v>38</v>
      </c>
      <c r="BJ39" s="17">
        <v>0</v>
      </c>
      <c r="BK39" s="17">
        <v>0</v>
      </c>
      <c r="BL39" s="17">
        <v>4</v>
      </c>
      <c r="BM39" s="17">
        <v>0</v>
      </c>
      <c r="BN39" s="17">
        <v>62</v>
      </c>
      <c r="BO39" s="17">
        <v>0</v>
      </c>
      <c r="BP39" s="17">
        <v>6</v>
      </c>
      <c r="BQ39" s="17">
        <v>0</v>
      </c>
      <c r="BR39" s="17">
        <v>0</v>
      </c>
      <c r="BS39" s="17">
        <v>7</v>
      </c>
      <c r="BT39" s="17">
        <v>41</v>
      </c>
      <c r="BU39" s="17">
        <v>3</v>
      </c>
      <c r="BV39" s="17">
        <v>0</v>
      </c>
      <c r="BW39" s="17">
        <v>224</v>
      </c>
      <c r="BX39" s="17">
        <v>33</v>
      </c>
      <c r="BY39" s="17">
        <v>0</v>
      </c>
      <c r="BZ39" s="17">
        <v>88</v>
      </c>
      <c r="CA39" s="17">
        <v>29</v>
      </c>
      <c r="CB39" s="17">
        <v>12</v>
      </c>
      <c r="CC39" s="17">
        <v>0</v>
      </c>
      <c r="CD39" s="17">
        <v>3129</v>
      </c>
    </row>
    <row r="40" spans="1:82" x14ac:dyDescent="0.35">
      <c r="A40" s="14">
        <v>37</v>
      </c>
      <c r="B40" s="17" t="s">
        <v>204</v>
      </c>
      <c r="C40" s="17">
        <v>0</v>
      </c>
      <c r="D40" s="17">
        <v>0</v>
      </c>
      <c r="E40" s="17">
        <v>0</v>
      </c>
      <c r="F40" s="17">
        <v>9</v>
      </c>
      <c r="G40" s="17">
        <v>0</v>
      </c>
      <c r="H40" s="17">
        <v>0</v>
      </c>
      <c r="I40" s="17">
        <v>0</v>
      </c>
      <c r="J40" s="17">
        <v>0</v>
      </c>
      <c r="K40" s="17">
        <v>30</v>
      </c>
      <c r="L40" s="17">
        <v>60</v>
      </c>
      <c r="M40" s="17">
        <v>0</v>
      </c>
      <c r="N40" s="17">
        <v>0</v>
      </c>
      <c r="O40" s="17">
        <v>4</v>
      </c>
      <c r="P40" s="17">
        <v>93</v>
      </c>
      <c r="Q40" s="17">
        <v>0</v>
      </c>
      <c r="R40" s="17">
        <v>0</v>
      </c>
      <c r="S40" s="17">
        <v>0</v>
      </c>
      <c r="T40" s="17">
        <v>24</v>
      </c>
      <c r="U40" s="17">
        <v>0</v>
      </c>
      <c r="V40" s="17">
        <v>0</v>
      </c>
      <c r="W40" s="17">
        <v>0</v>
      </c>
      <c r="X40" s="17">
        <v>7</v>
      </c>
      <c r="Y40" s="17">
        <v>0</v>
      </c>
      <c r="Z40" s="17">
        <v>0</v>
      </c>
      <c r="AA40" s="17">
        <v>3</v>
      </c>
      <c r="AB40" s="17">
        <v>49</v>
      </c>
      <c r="AC40" s="17">
        <v>26</v>
      </c>
      <c r="AD40" s="17">
        <v>92</v>
      </c>
      <c r="AE40" s="17">
        <v>0</v>
      </c>
      <c r="AF40" s="17">
        <v>0</v>
      </c>
      <c r="AG40" s="17">
        <v>5</v>
      </c>
      <c r="AH40" s="17">
        <v>0</v>
      </c>
      <c r="AI40" s="17">
        <v>1846</v>
      </c>
      <c r="AJ40" s="17">
        <v>0</v>
      </c>
      <c r="AK40" s="17">
        <v>12</v>
      </c>
      <c r="AL40" s="17">
        <v>20</v>
      </c>
      <c r="AM40" s="17">
        <v>0</v>
      </c>
      <c r="AN40" s="17">
        <v>0</v>
      </c>
      <c r="AO40" s="17">
        <v>0</v>
      </c>
      <c r="AP40" s="17">
        <v>7</v>
      </c>
      <c r="AQ40" s="17">
        <v>0</v>
      </c>
      <c r="AR40" s="17">
        <v>22</v>
      </c>
      <c r="AS40" s="17">
        <v>3</v>
      </c>
      <c r="AT40" s="17">
        <v>12</v>
      </c>
      <c r="AU40" s="17">
        <v>72</v>
      </c>
      <c r="AV40" s="17">
        <v>7</v>
      </c>
      <c r="AW40" s="17">
        <v>3</v>
      </c>
      <c r="AX40" s="17">
        <v>10</v>
      </c>
      <c r="AY40" s="17">
        <v>20</v>
      </c>
      <c r="AZ40" s="17">
        <v>18</v>
      </c>
      <c r="BA40" s="17">
        <v>0</v>
      </c>
      <c r="BB40" s="17">
        <v>78</v>
      </c>
      <c r="BC40" s="17">
        <v>0</v>
      </c>
      <c r="BD40" s="17">
        <v>3</v>
      </c>
      <c r="BE40" s="17">
        <v>0</v>
      </c>
      <c r="BF40" s="17">
        <v>0</v>
      </c>
      <c r="BG40" s="17">
        <v>3</v>
      </c>
      <c r="BH40" s="17">
        <v>0</v>
      </c>
      <c r="BI40" s="17">
        <v>0</v>
      </c>
      <c r="BJ40" s="17">
        <v>0</v>
      </c>
      <c r="BK40" s="17">
        <v>0</v>
      </c>
      <c r="BL40" s="17">
        <v>0</v>
      </c>
      <c r="BM40" s="17">
        <v>0</v>
      </c>
      <c r="BN40" s="17">
        <v>0</v>
      </c>
      <c r="BO40" s="17">
        <v>0</v>
      </c>
      <c r="BP40" s="17">
        <v>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14</v>
      </c>
      <c r="BX40" s="17">
        <v>331</v>
      </c>
      <c r="BY40" s="17">
        <v>0</v>
      </c>
      <c r="BZ40" s="17">
        <v>43</v>
      </c>
      <c r="CA40" s="17">
        <v>0</v>
      </c>
      <c r="CB40" s="17">
        <v>0</v>
      </c>
      <c r="CC40" s="17">
        <v>0</v>
      </c>
      <c r="CD40" s="17">
        <v>2936</v>
      </c>
    </row>
    <row r="41" spans="1:82" x14ac:dyDescent="0.35">
      <c r="A41" s="22">
        <v>38</v>
      </c>
      <c r="B41" s="17" t="s">
        <v>205</v>
      </c>
      <c r="C41" s="17">
        <v>0</v>
      </c>
      <c r="D41" s="17">
        <v>0</v>
      </c>
      <c r="E41" s="17">
        <v>3</v>
      </c>
      <c r="F41" s="17">
        <v>18</v>
      </c>
      <c r="G41" s="17">
        <v>0</v>
      </c>
      <c r="H41" s="17">
        <v>0</v>
      </c>
      <c r="I41" s="17">
        <v>0</v>
      </c>
      <c r="J41" s="17">
        <v>0</v>
      </c>
      <c r="K41" s="17">
        <v>3</v>
      </c>
      <c r="L41" s="17">
        <v>359</v>
      </c>
      <c r="M41" s="17">
        <v>0</v>
      </c>
      <c r="N41" s="17">
        <v>0</v>
      </c>
      <c r="O41" s="17">
        <v>0</v>
      </c>
      <c r="P41" s="17">
        <v>18</v>
      </c>
      <c r="Q41" s="17">
        <v>0</v>
      </c>
      <c r="R41" s="17">
        <v>0</v>
      </c>
      <c r="S41" s="17">
        <v>0</v>
      </c>
      <c r="T41" s="17">
        <v>8</v>
      </c>
      <c r="U41" s="17">
        <v>0</v>
      </c>
      <c r="V41" s="17">
        <v>4</v>
      </c>
      <c r="W41" s="17">
        <v>0</v>
      </c>
      <c r="X41" s="17">
        <v>7</v>
      </c>
      <c r="Y41" s="17">
        <v>0</v>
      </c>
      <c r="Z41" s="17">
        <v>0</v>
      </c>
      <c r="AA41" s="17">
        <v>76</v>
      </c>
      <c r="AB41" s="17">
        <v>298</v>
      </c>
      <c r="AC41" s="17">
        <v>80</v>
      </c>
      <c r="AD41" s="17">
        <v>0</v>
      </c>
      <c r="AE41" s="17">
        <v>0</v>
      </c>
      <c r="AF41" s="17">
        <v>14</v>
      </c>
      <c r="AG41" s="17">
        <v>30</v>
      </c>
      <c r="AH41" s="17">
        <v>6</v>
      </c>
      <c r="AI41" s="17">
        <v>5</v>
      </c>
      <c r="AJ41" s="17">
        <v>0</v>
      </c>
      <c r="AK41" s="17">
        <v>3</v>
      </c>
      <c r="AL41" s="17">
        <v>22</v>
      </c>
      <c r="AM41" s="17">
        <v>0</v>
      </c>
      <c r="AN41" s="17">
        <v>0</v>
      </c>
      <c r="AO41" s="17">
        <v>0</v>
      </c>
      <c r="AP41" s="17">
        <v>4</v>
      </c>
      <c r="AQ41" s="17">
        <v>0</v>
      </c>
      <c r="AR41" s="17">
        <v>70</v>
      </c>
      <c r="AS41" s="17">
        <v>483</v>
      </c>
      <c r="AT41" s="17">
        <v>136</v>
      </c>
      <c r="AU41" s="17">
        <v>62</v>
      </c>
      <c r="AV41" s="17">
        <v>0</v>
      </c>
      <c r="AW41" s="17">
        <v>0</v>
      </c>
      <c r="AX41" s="17">
        <v>0</v>
      </c>
      <c r="AY41" s="17">
        <v>18</v>
      </c>
      <c r="AZ41" s="17">
        <v>8</v>
      </c>
      <c r="BA41" s="17">
        <v>0</v>
      </c>
      <c r="BB41" s="17">
        <v>15</v>
      </c>
      <c r="BC41" s="17">
        <v>4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14</v>
      </c>
      <c r="BO41" s="17">
        <v>0</v>
      </c>
      <c r="BP41" s="17">
        <v>0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35</v>
      </c>
      <c r="BX41" s="17">
        <v>8</v>
      </c>
      <c r="BY41" s="17">
        <v>0</v>
      </c>
      <c r="BZ41" s="17">
        <v>369</v>
      </c>
      <c r="CA41" s="17">
        <v>11</v>
      </c>
      <c r="CB41" s="17">
        <v>221</v>
      </c>
      <c r="CC41" s="17">
        <v>0</v>
      </c>
      <c r="CD41" s="17">
        <v>2421</v>
      </c>
    </row>
    <row r="42" spans="1:82" x14ac:dyDescent="0.35">
      <c r="A42" s="22">
        <v>39</v>
      </c>
      <c r="B42" s="17" t="s">
        <v>206</v>
      </c>
      <c r="C42" s="17">
        <v>0</v>
      </c>
      <c r="D42" s="17">
        <v>0</v>
      </c>
      <c r="E42" s="17">
        <v>8</v>
      </c>
      <c r="F42" s="17">
        <v>47</v>
      </c>
      <c r="G42" s="17">
        <v>0</v>
      </c>
      <c r="H42" s="17">
        <v>0</v>
      </c>
      <c r="I42" s="17">
        <v>0</v>
      </c>
      <c r="J42" s="17">
        <v>0</v>
      </c>
      <c r="K42" s="17">
        <v>52</v>
      </c>
      <c r="L42" s="17">
        <v>75</v>
      </c>
      <c r="M42" s="17">
        <v>0</v>
      </c>
      <c r="N42" s="17">
        <v>0</v>
      </c>
      <c r="O42" s="17">
        <v>3</v>
      </c>
      <c r="P42" s="17">
        <v>267</v>
      </c>
      <c r="Q42" s="17">
        <v>0</v>
      </c>
      <c r="R42" s="17">
        <v>6</v>
      </c>
      <c r="S42" s="17">
        <v>0</v>
      </c>
      <c r="T42" s="17">
        <v>64</v>
      </c>
      <c r="U42" s="17">
        <v>0</v>
      </c>
      <c r="V42" s="17">
        <v>7</v>
      </c>
      <c r="W42" s="17">
        <v>0</v>
      </c>
      <c r="X42" s="17">
        <v>17</v>
      </c>
      <c r="Y42" s="17">
        <v>0</v>
      </c>
      <c r="Z42" s="17">
        <v>0</v>
      </c>
      <c r="AA42" s="17">
        <v>10</v>
      </c>
      <c r="AB42" s="17">
        <v>273</v>
      </c>
      <c r="AC42" s="17">
        <v>94</v>
      </c>
      <c r="AD42" s="17">
        <v>40</v>
      </c>
      <c r="AE42" s="17">
        <v>0</v>
      </c>
      <c r="AF42" s="17">
        <v>0</v>
      </c>
      <c r="AG42" s="17">
        <v>12</v>
      </c>
      <c r="AH42" s="17">
        <v>0</v>
      </c>
      <c r="AI42" s="17">
        <v>148</v>
      </c>
      <c r="AJ42" s="17">
        <v>0</v>
      </c>
      <c r="AK42" s="17">
        <v>15</v>
      </c>
      <c r="AL42" s="17">
        <v>66</v>
      </c>
      <c r="AM42" s="17">
        <v>0</v>
      </c>
      <c r="AN42" s="17">
        <v>0</v>
      </c>
      <c r="AO42" s="17">
        <v>0</v>
      </c>
      <c r="AP42" s="17">
        <v>229</v>
      </c>
      <c r="AQ42" s="17">
        <v>0</v>
      </c>
      <c r="AR42" s="17">
        <v>20</v>
      </c>
      <c r="AS42" s="17">
        <v>58</v>
      </c>
      <c r="AT42" s="17">
        <v>34</v>
      </c>
      <c r="AU42" s="17">
        <v>19</v>
      </c>
      <c r="AV42" s="17">
        <v>9</v>
      </c>
      <c r="AW42" s="17">
        <v>0</v>
      </c>
      <c r="AX42" s="17">
        <v>0</v>
      </c>
      <c r="AY42" s="17">
        <v>78</v>
      </c>
      <c r="AZ42" s="17">
        <v>52</v>
      </c>
      <c r="BA42" s="17">
        <v>0</v>
      </c>
      <c r="BB42" s="17">
        <v>72</v>
      </c>
      <c r="BC42" s="17">
        <v>0</v>
      </c>
      <c r="BD42" s="17">
        <v>0</v>
      </c>
      <c r="BE42" s="17">
        <v>0</v>
      </c>
      <c r="BF42" s="17">
        <v>0</v>
      </c>
      <c r="BG42" s="17">
        <v>9</v>
      </c>
      <c r="BH42" s="17">
        <v>0</v>
      </c>
      <c r="BI42" s="17">
        <v>15</v>
      </c>
      <c r="BJ42" s="17">
        <v>0</v>
      </c>
      <c r="BK42" s="17">
        <v>0</v>
      </c>
      <c r="BL42" s="17">
        <v>0</v>
      </c>
      <c r="BM42" s="17">
        <v>0</v>
      </c>
      <c r="BN42" s="17">
        <v>22</v>
      </c>
      <c r="BO42" s="17">
        <v>0</v>
      </c>
      <c r="BP42" s="17">
        <v>3</v>
      </c>
      <c r="BQ42" s="17">
        <v>3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127</v>
      </c>
      <c r="BX42" s="17">
        <v>304</v>
      </c>
      <c r="BY42" s="17">
        <v>0</v>
      </c>
      <c r="BZ42" s="17">
        <v>55</v>
      </c>
      <c r="CA42" s="17">
        <v>11</v>
      </c>
      <c r="CB42" s="17">
        <v>10</v>
      </c>
      <c r="CC42" s="17">
        <v>0</v>
      </c>
      <c r="CD42" s="17">
        <v>2366</v>
      </c>
    </row>
    <row r="43" spans="1:82" x14ac:dyDescent="0.35">
      <c r="A43" s="22">
        <v>40</v>
      </c>
      <c r="B43" s="17" t="s">
        <v>207</v>
      </c>
      <c r="C43" s="17">
        <v>4</v>
      </c>
      <c r="D43" s="17">
        <v>0</v>
      </c>
      <c r="E43" s="17">
        <v>5</v>
      </c>
      <c r="F43" s="17">
        <v>13</v>
      </c>
      <c r="G43" s="17">
        <v>0</v>
      </c>
      <c r="H43" s="17">
        <v>0</v>
      </c>
      <c r="I43" s="17">
        <v>0</v>
      </c>
      <c r="J43" s="17">
        <v>0</v>
      </c>
      <c r="K43" s="17">
        <v>41</v>
      </c>
      <c r="L43" s="17">
        <v>163</v>
      </c>
      <c r="M43" s="17">
        <v>0</v>
      </c>
      <c r="N43" s="17">
        <v>0</v>
      </c>
      <c r="O43" s="17">
        <v>10</v>
      </c>
      <c r="P43" s="17">
        <v>54</v>
      </c>
      <c r="Q43" s="17">
        <v>0</v>
      </c>
      <c r="R43" s="17">
        <v>0</v>
      </c>
      <c r="S43" s="17">
        <v>0</v>
      </c>
      <c r="T43" s="17">
        <v>192</v>
      </c>
      <c r="U43" s="17">
        <v>0</v>
      </c>
      <c r="V43" s="17">
        <v>0</v>
      </c>
      <c r="W43" s="17">
        <v>0</v>
      </c>
      <c r="X43" s="17">
        <v>65</v>
      </c>
      <c r="Y43" s="17">
        <v>0</v>
      </c>
      <c r="Z43" s="17">
        <v>0</v>
      </c>
      <c r="AA43" s="17">
        <v>0</v>
      </c>
      <c r="AB43" s="17">
        <v>18</v>
      </c>
      <c r="AC43" s="17">
        <v>17</v>
      </c>
      <c r="AD43" s="17">
        <v>3</v>
      </c>
      <c r="AE43" s="17">
        <v>3</v>
      </c>
      <c r="AF43" s="17">
        <v>0</v>
      </c>
      <c r="AG43" s="17">
        <v>47</v>
      </c>
      <c r="AH43" s="17">
        <v>0</v>
      </c>
      <c r="AI43" s="17">
        <v>165</v>
      </c>
      <c r="AJ43" s="17">
        <v>0</v>
      </c>
      <c r="AK43" s="17">
        <v>21</v>
      </c>
      <c r="AL43" s="17">
        <v>30</v>
      </c>
      <c r="AM43" s="17">
        <v>4</v>
      </c>
      <c r="AN43" s="17">
        <v>0</v>
      </c>
      <c r="AO43" s="17">
        <v>0</v>
      </c>
      <c r="AP43" s="17">
        <v>0</v>
      </c>
      <c r="AQ43" s="17">
        <v>0</v>
      </c>
      <c r="AR43" s="17">
        <v>146</v>
      </c>
      <c r="AS43" s="17">
        <v>3</v>
      </c>
      <c r="AT43" s="17">
        <v>25</v>
      </c>
      <c r="AU43" s="17">
        <v>21</v>
      </c>
      <c r="AV43" s="17">
        <v>3</v>
      </c>
      <c r="AW43" s="17">
        <v>0</v>
      </c>
      <c r="AX43" s="17">
        <v>0</v>
      </c>
      <c r="AY43" s="17">
        <v>55</v>
      </c>
      <c r="AZ43" s="17">
        <v>99</v>
      </c>
      <c r="BA43" s="17">
        <v>0</v>
      </c>
      <c r="BB43" s="17">
        <v>592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31</v>
      </c>
      <c r="BJ43" s="17">
        <v>0</v>
      </c>
      <c r="BK43" s="17">
        <v>0</v>
      </c>
      <c r="BL43" s="17">
        <v>0</v>
      </c>
      <c r="BM43" s="17">
        <v>0</v>
      </c>
      <c r="BN43" s="17">
        <v>33</v>
      </c>
      <c r="BO43" s="17">
        <v>0</v>
      </c>
      <c r="BP43" s="17">
        <v>0</v>
      </c>
      <c r="BQ43" s="17">
        <v>0</v>
      </c>
      <c r="BR43" s="17">
        <v>0</v>
      </c>
      <c r="BS43" s="17">
        <v>3</v>
      </c>
      <c r="BT43" s="17">
        <v>0</v>
      </c>
      <c r="BU43" s="17">
        <v>0</v>
      </c>
      <c r="BV43" s="17">
        <v>0</v>
      </c>
      <c r="BW43" s="17">
        <v>64</v>
      </c>
      <c r="BX43" s="17">
        <v>84</v>
      </c>
      <c r="BY43" s="17">
        <v>40</v>
      </c>
      <c r="BZ43" s="17">
        <v>64</v>
      </c>
      <c r="CA43" s="17">
        <v>23</v>
      </c>
      <c r="CB43" s="17">
        <v>10</v>
      </c>
      <c r="CC43" s="17">
        <v>5</v>
      </c>
      <c r="CD43" s="17">
        <v>2184</v>
      </c>
    </row>
    <row r="44" spans="1:82" x14ac:dyDescent="0.35">
      <c r="A44" s="14">
        <v>41</v>
      </c>
      <c r="B44" s="17" t="s">
        <v>208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4</v>
      </c>
      <c r="I44" s="17">
        <v>0</v>
      </c>
      <c r="J44" s="17">
        <v>3</v>
      </c>
      <c r="K44" s="17">
        <v>19</v>
      </c>
      <c r="L44" s="17">
        <v>5</v>
      </c>
      <c r="M44" s="17">
        <v>0</v>
      </c>
      <c r="N44" s="17">
        <v>0</v>
      </c>
      <c r="O44" s="17">
        <v>10</v>
      </c>
      <c r="P44" s="17">
        <v>144</v>
      </c>
      <c r="Q44" s="17">
        <v>0</v>
      </c>
      <c r="R44" s="17">
        <v>0</v>
      </c>
      <c r="S44" s="17">
        <v>0</v>
      </c>
      <c r="T44" s="17">
        <v>9</v>
      </c>
      <c r="U44" s="17">
        <v>0</v>
      </c>
      <c r="V44" s="17">
        <v>13</v>
      </c>
      <c r="W44" s="17">
        <v>0</v>
      </c>
      <c r="X44" s="17">
        <v>3</v>
      </c>
      <c r="Y44" s="17">
        <v>0</v>
      </c>
      <c r="Z44" s="17">
        <v>0</v>
      </c>
      <c r="AA44" s="17">
        <v>0</v>
      </c>
      <c r="AB44" s="17">
        <v>860</v>
      </c>
      <c r="AC44" s="17">
        <v>8</v>
      </c>
      <c r="AD44" s="17">
        <v>0</v>
      </c>
      <c r="AE44" s="17">
        <v>0</v>
      </c>
      <c r="AF44" s="17">
        <v>0</v>
      </c>
      <c r="AG44" s="17">
        <v>7</v>
      </c>
      <c r="AH44" s="17">
        <v>0</v>
      </c>
      <c r="AI44" s="17">
        <v>3</v>
      </c>
      <c r="AJ44" s="17">
        <v>0</v>
      </c>
      <c r="AK44" s="17">
        <v>55</v>
      </c>
      <c r="AL44" s="17">
        <v>13</v>
      </c>
      <c r="AM44" s="17">
        <v>5</v>
      </c>
      <c r="AN44" s="17">
        <v>0</v>
      </c>
      <c r="AO44" s="17">
        <v>0</v>
      </c>
      <c r="AP44" s="17">
        <v>0</v>
      </c>
      <c r="AQ44" s="17">
        <v>0</v>
      </c>
      <c r="AR44" s="17">
        <v>7</v>
      </c>
      <c r="AS44" s="17">
        <v>11</v>
      </c>
      <c r="AT44" s="17">
        <v>77</v>
      </c>
      <c r="AU44" s="17">
        <v>6</v>
      </c>
      <c r="AV44" s="17">
        <v>10</v>
      </c>
      <c r="AW44" s="17">
        <v>0</v>
      </c>
      <c r="AX44" s="17">
        <v>3</v>
      </c>
      <c r="AY44" s="17">
        <v>52</v>
      </c>
      <c r="AZ44" s="17">
        <v>6</v>
      </c>
      <c r="BA44" s="17">
        <v>0</v>
      </c>
      <c r="BB44" s="17">
        <v>7</v>
      </c>
      <c r="BC44" s="17">
        <v>3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3</v>
      </c>
      <c r="BM44" s="17">
        <v>4</v>
      </c>
      <c r="BN44" s="17">
        <v>9</v>
      </c>
      <c r="BO44" s="17">
        <v>0</v>
      </c>
      <c r="BP44" s="17">
        <v>0</v>
      </c>
      <c r="BQ44" s="17">
        <v>3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24</v>
      </c>
      <c r="BX44" s="17">
        <v>24</v>
      </c>
      <c r="BY44" s="17">
        <v>0</v>
      </c>
      <c r="BZ44" s="17">
        <v>7</v>
      </c>
      <c r="CA44" s="17">
        <v>0</v>
      </c>
      <c r="CB44" s="17">
        <v>3</v>
      </c>
      <c r="CC44" s="17">
        <v>0</v>
      </c>
      <c r="CD44" s="17">
        <v>1413</v>
      </c>
    </row>
    <row r="45" spans="1:82" x14ac:dyDescent="0.35">
      <c r="A45" s="22">
        <v>42</v>
      </c>
      <c r="B45" s="17" t="s">
        <v>209</v>
      </c>
      <c r="C45" s="17">
        <v>0</v>
      </c>
      <c r="D45" s="17">
        <v>13</v>
      </c>
      <c r="E45" s="17">
        <v>6</v>
      </c>
      <c r="F45" s="17">
        <v>21</v>
      </c>
      <c r="G45" s="17">
        <v>0</v>
      </c>
      <c r="H45" s="17">
        <v>6</v>
      </c>
      <c r="I45" s="17">
        <v>9</v>
      </c>
      <c r="J45" s="17">
        <v>0</v>
      </c>
      <c r="K45" s="17">
        <v>76</v>
      </c>
      <c r="L45" s="17">
        <v>15</v>
      </c>
      <c r="M45" s="17">
        <v>0</v>
      </c>
      <c r="N45" s="17">
        <v>0</v>
      </c>
      <c r="O45" s="17">
        <v>4</v>
      </c>
      <c r="P45" s="17">
        <v>19</v>
      </c>
      <c r="Q45" s="17">
        <v>0</v>
      </c>
      <c r="R45" s="17">
        <v>4</v>
      </c>
      <c r="S45" s="17">
        <v>0</v>
      </c>
      <c r="T45" s="17">
        <v>29</v>
      </c>
      <c r="U45" s="17">
        <v>5</v>
      </c>
      <c r="V45" s="17">
        <v>7</v>
      </c>
      <c r="W45" s="17">
        <v>0</v>
      </c>
      <c r="X45" s="17">
        <v>21</v>
      </c>
      <c r="Y45" s="17">
        <v>0</v>
      </c>
      <c r="Z45" s="17">
        <v>0</v>
      </c>
      <c r="AA45" s="17">
        <v>10</v>
      </c>
      <c r="AB45" s="17">
        <v>21</v>
      </c>
      <c r="AC45" s="17">
        <v>10</v>
      </c>
      <c r="AD45" s="17">
        <v>34</v>
      </c>
      <c r="AE45" s="17">
        <v>0</v>
      </c>
      <c r="AF45" s="17">
        <v>0</v>
      </c>
      <c r="AG45" s="17">
        <v>3</v>
      </c>
      <c r="AH45" s="17">
        <v>0</v>
      </c>
      <c r="AI45" s="17">
        <v>6</v>
      </c>
      <c r="AJ45" s="17">
        <v>0</v>
      </c>
      <c r="AK45" s="17">
        <v>17</v>
      </c>
      <c r="AL45" s="17">
        <v>13</v>
      </c>
      <c r="AM45" s="17">
        <v>4</v>
      </c>
      <c r="AN45" s="17">
        <v>0</v>
      </c>
      <c r="AO45" s="17">
        <v>14</v>
      </c>
      <c r="AP45" s="17">
        <v>71</v>
      </c>
      <c r="AQ45" s="17">
        <v>9</v>
      </c>
      <c r="AR45" s="17">
        <v>6</v>
      </c>
      <c r="AS45" s="17">
        <v>10</v>
      </c>
      <c r="AT45" s="17">
        <v>404</v>
      </c>
      <c r="AU45" s="17">
        <v>3</v>
      </c>
      <c r="AV45" s="17">
        <v>26</v>
      </c>
      <c r="AW45" s="17">
        <v>7</v>
      </c>
      <c r="AX45" s="17">
        <v>0</v>
      </c>
      <c r="AY45" s="17">
        <v>107</v>
      </c>
      <c r="AZ45" s="17">
        <v>8</v>
      </c>
      <c r="BA45" s="17">
        <v>0</v>
      </c>
      <c r="BB45" s="17">
        <v>28</v>
      </c>
      <c r="BC45" s="17">
        <v>0</v>
      </c>
      <c r="BD45" s="17">
        <v>4</v>
      </c>
      <c r="BE45" s="17">
        <v>0</v>
      </c>
      <c r="BF45" s="17">
        <v>0</v>
      </c>
      <c r="BG45" s="17">
        <v>0</v>
      </c>
      <c r="BH45" s="17">
        <v>7</v>
      </c>
      <c r="BI45" s="17">
        <v>25</v>
      </c>
      <c r="BJ45" s="17">
        <v>0</v>
      </c>
      <c r="BK45" s="17">
        <v>0</v>
      </c>
      <c r="BL45" s="17">
        <v>0</v>
      </c>
      <c r="BM45" s="17">
        <v>0</v>
      </c>
      <c r="BN45" s="17">
        <v>34</v>
      </c>
      <c r="BO45" s="17">
        <v>0</v>
      </c>
      <c r="BP45" s="17">
        <v>0</v>
      </c>
      <c r="BQ45" s="17">
        <v>8</v>
      </c>
      <c r="BR45" s="17">
        <v>0</v>
      </c>
      <c r="BS45" s="17">
        <v>0</v>
      </c>
      <c r="BT45" s="17">
        <v>34</v>
      </c>
      <c r="BU45" s="17">
        <v>10</v>
      </c>
      <c r="BV45" s="17">
        <v>0</v>
      </c>
      <c r="BW45" s="17">
        <v>112</v>
      </c>
      <c r="BX45" s="17">
        <v>6</v>
      </c>
      <c r="BY45" s="17">
        <v>0</v>
      </c>
      <c r="BZ45" s="17">
        <v>26</v>
      </c>
      <c r="CA45" s="17">
        <v>22</v>
      </c>
      <c r="CB45" s="17">
        <v>3</v>
      </c>
      <c r="CC45" s="17">
        <v>0</v>
      </c>
      <c r="CD45" s="17">
        <v>1366</v>
      </c>
    </row>
    <row r="46" spans="1:82" x14ac:dyDescent="0.35">
      <c r="A46" s="22">
        <v>43</v>
      </c>
      <c r="B46" s="17" t="s">
        <v>210</v>
      </c>
      <c r="C46" s="17">
        <v>0</v>
      </c>
      <c r="D46" s="17">
        <v>0</v>
      </c>
      <c r="E46" s="17">
        <v>6</v>
      </c>
      <c r="F46" s="17">
        <v>29</v>
      </c>
      <c r="G46" s="17">
        <v>5</v>
      </c>
      <c r="H46" s="17">
        <v>4</v>
      </c>
      <c r="I46" s="17">
        <v>52</v>
      </c>
      <c r="J46" s="17">
        <v>0</v>
      </c>
      <c r="K46" s="17">
        <v>38</v>
      </c>
      <c r="L46" s="17">
        <v>53</v>
      </c>
      <c r="M46" s="17">
        <v>0</v>
      </c>
      <c r="N46" s="17">
        <v>0</v>
      </c>
      <c r="O46" s="17">
        <v>20</v>
      </c>
      <c r="P46" s="17">
        <v>74</v>
      </c>
      <c r="Q46" s="17">
        <v>0</v>
      </c>
      <c r="R46" s="17">
        <v>0</v>
      </c>
      <c r="S46" s="17">
        <v>0</v>
      </c>
      <c r="T46" s="17">
        <v>30</v>
      </c>
      <c r="U46" s="17">
        <v>0</v>
      </c>
      <c r="V46" s="17">
        <v>45</v>
      </c>
      <c r="W46" s="17">
        <v>0</v>
      </c>
      <c r="X46" s="17">
        <v>44</v>
      </c>
      <c r="Y46" s="17">
        <v>0</v>
      </c>
      <c r="Z46" s="17">
        <v>0</v>
      </c>
      <c r="AA46" s="17">
        <v>10</v>
      </c>
      <c r="AB46" s="17">
        <v>69</v>
      </c>
      <c r="AC46" s="17">
        <v>39</v>
      </c>
      <c r="AD46" s="17">
        <v>7</v>
      </c>
      <c r="AE46" s="17">
        <v>0</v>
      </c>
      <c r="AF46" s="17">
        <v>0</v>
      </c>
      <c r="AG46" s="17">
        <v>19</v>
      </c>
      <c r="AH46" s="17">
        <v>0</v>
      </c>
      <c r="AI46" s="17">
        <v>25</v>
      </c>
      <c r="AJ46" s="17">
        <v>0</v>
      </c>
      <c r="AK46" s="17">
        <v>37</v>
      </c>
      <c r="AL46" s="17">
        <v>44</v>
      </c>
      <c r="AM46" s="17">
        <v>3</v>
      </c>
      <c r="AN46" s="17">
        <v>0</v>
      </c>
      <c r="AO46" s="17">
        <v>10</v>
      </c>
      <c r="AP46" s="17">
        <v>13</v>
      </c>
      <c r="AQ46" s="17">
        <v>0</v>
      </c>
      <c r="AR46" s="17">
        <v>18</v>
      </c>
      <c r="AS46" s="17">
        <v>20</v>
      </c>
      <c r="AT46" s="17">
        <v>87</v>
      </c>
      <c r="AU46" s="17">
        <v>35</v>
      </c>
      <c r="AV46" s="17">
        <v>5</v>
      </c>
      <c r="AW46" s="17">
        <v>6</v>
      </c>
      <c r="AX46" s="17">
        <v>3</v>
      </c>
      <c r="AY46" s="17">
        <v>52</v>
      </c>
      <c r="AZ46" s="17">
        <v>19</v>
      </c>
      <c r="BA46" s="17">
        <v>0</v>
      </c>
      <c r="BB46" s="17">
        <v>35</v>
      </c>
      <c r="BC46" s="17">
        <v>39</v>
      </c>
      <c r="BD46" s="17">
        <v>0</v>
      </c>
      <c r="BE46" s="17">
        <v>4</v>
      </c>
      <c r="BF46" s="17">
        <v>0</v>
      </c>
      <c r="BG46" s="17">
        <v>22</v>
      </c>
      <c r="BH46" s="17">
        <v>0</v>
      </c>
      <c r="BI46" s="17">
        <v>33</v>
      </c>
      <c r="BJ46" s="17">
        <v>0</v>
      </c>
      <c r="BK46" s="17">
        <v>0</v>
      </c>
      <c r="BL46" s="17">
        <v>0</v>
      </c>
      <c r="BM46" s="17">
        <v>0</v>
      </c>
      <c r="BN46" s="17">
        <v>31</v>
      </c>
      <c r="BO46" s="17">
        <v>5</v>
      </c>
      <c r="BP46" s="17">
        <v>9</v>
      </c>
      <c r="BQ46" s="17">
        <v>0</v>
      </c>
      <c r="BR46" s="17">
        <v>0</v>
      </c>
      <c r="BS46" s="17">
        <v>0</v>
      </c>
      <c r="BT46" s="17">
        <v>3</v>
      </c>
      <c r="BU46" s="17">
        <v>0</v>
      </c>
      <c r="BV46" s="17">
        <v>0</v>
      </c>
      <c r="BW46" s="17">
        <v>30</v>
      </c>
      <c r="BX46" s="17">
        <v>44</v>
      </c>
      <c r="BY46" s="17">
        <v>10</v>
      </c>
      <c r="BZ46" s="17">
        <v>37</v>
      </c>
      <c r="CA46" s="17">
        <v>26</v>
      </c>
      <c r="CB46" s="17">
        <v>24</v>
      </c>
      <c r="CC46" s="17">
        <v>0</v>
      </c>
      <c r="CD46" s="17">
        <v>1285</v>
      </c>
    </row>
    <row r="47" spans="1:82" x14ac:dyDescent="0.35">
      <c r="A47" s="22">
        <v>44</v>
      </c>
      <c r="B47" s="17" t="s">
        <v>211</v>
      </c>
      <c r="C47" s="17">
        <v>0</v>
      </c>
      <c r="D47" s="17">
        <v>0</v>
      </c>
      <c r="E47" s="17">
        <v>7</v>
      </c>
      <c r="F47" s="17">
        <v>27</v>
      </c>
      <c r="G47" s="17">
        <v>0</v>
      </c>
      <c r="H47" s="17">
        <v>7</v>
      </c>
      <c r="I47" s="17">
        <v>45</v>
      </c>
      <c r="J47" s="17">
        <v>0</v>
      </c>
      <c r="K47" s="17">
        <v>71</v>
      </c>
      <c r="L47" s="17">
        <v>20</v>
      </c>
      <c r="M47" s="17">
        <v>0</v>
      </c>
      <c r="N47" s="17">
        <v>0</v>
      </c>
      <c r="O47" s="17">
        <v>0</v>
      </c>
      <c r="P47" s="17">
        <v>20</v>
      </c>
      <c r="Q47" s="17">
        <v>0</v>
      </c>
      <c r="R47" s="17">
        <v>0</v>
      </c>
      <c r="S47" s="17">
        <v>0</v>
      </c>
      <c r="T47" s="17">
        <v>28</v>
      </c>
      <c r="U47" s="17">
        <v>0</v>
      </c>
      <c r="V47" s="17">
        <v>9</v>
      </c>
      <c r="W47" s="17">
        <v>0</v>
      </c>
      <c r="X47" s="17">
        <v>74</v>
      </c>
      <c r="Y47" s="17">
        <v>0</v>
      </c>
      <c r="Z47" s="17">
        <v>3</v>
      </c>
      <c r="AA47" s="17">
        <v>11</v>
      </c>
      <c r="AB47" s="17">
        <v>15</v>
      </c>
      <c r="AC47" s="17">
        <v>11</v>
      </c>
      <c r="AD47" s="17">
        <v>5</v>
      </c>
      <c r="AE47" s="17">
        <v>0</v>
      </c>
      <c r="AF47" s="17">
        <v>0</v>
      </c>
      <c r="AG47" s="17">
        <v>12</v>
      </c>
      <c r="AH47" s="17">
        <v>0</v>
      </c>
      <c r="AI47" s="17">
        <v>3</v>
      </c>
      <c r="AJ47" s="17">
        <v>4</v>
      </c>
      <c r="AK47" s="17">
        <v>45</v>
      </c>
      <c r="AL47" s="17">
        <v>29</v>
      </c>
      <c r="AM47" s="17">
        <v>0</v>
      </c>
      <c r="AN47" s="17">
        <v>0</v>
      </c>
      <c r="AO47" s="17">
        <v>0</v>
      </c>
      <c r="AP47" s="17">
        <v>28</v>
      </c>
      <c r="AQ47" s="17">
        <v>0</v>
      </c>
      <c r="AR47" s="17">
        <v>16</v>
      </c>
      <c r="AS47" s="17">
        <v>9</v>
      </c>
      <c r="AT47" s="17">
        <v>304</v>
      </c>
      <c r="AU47" s="17">
        <v>14</v>
      </c>
      <c r="AV47" s="17">
        <v>5</v>
      </c>
      <c r="AW47" s="17">
        <v>9</v>
      </c>
      <c r="AX47" s="17">
        <v>0</v>
      </c>
      <c r="AY47" s="17">
        <v>101</v>
      </c>
      <c r="AZ47" s="17">
        <v>20</v>
      </c>
      <c r="BA47" s="17">
        <v>4</v>
      </c>
      <c r="BB47" s="17">
        <v>45</v>
      </c>
      <c r="BC47" s="17">
        <v>17</v>
      </c>
      <c r="BD47" s="17">
        <v>6</v>
      </c>
      <c r="BE47" s="17">
        <v>0</v>
      </c>
      <c r="BF47" s="17">
        <v>0</v>
      </c>
      <c r="BG47" s="17">
        <v>7</v>
      </c>
      <c r="BH47" s="17">
        <v>0</v>
      </c>
      <c r="BI47" s="17">
        <v>33</v>
      </c>
      <c r="BJ47" s="17">
        <v>0</v>
      </c>
      <c r="BK47" s="17">
        <v>0</v>
      </c>
      <c r="BL47" s="17">
        <v>0</v>
      </c>
      <c r="BM47" s="17">
        <v>0</v>
      </c>
      <c r="BN47" s="17">
        <v>47</v>
      </c>
      <c r="BO47" s="17">
        <v>0</v>
      </c>
      <c r="BP47" s="17">
        <v>4</v>
      </c>
      <c r="BQ47" s="17">
        <v>0</v>
      </c>
      <c r="BR47" s="17">
        <v>0</v>
      </c>
      <c r="BS47" s="17">
        <v>0</v>
      </c>
      <c r="BT47" s="17">
        <v>0</v>
      </c>
      <c r="BU47" s="17">
        <v>3</v>
      </c>
      <c r="BV47" s="17">
        <v>0</v>
      </c>
      <c r="BW47" s="17">
        <v>54</v>
      </c>
      <c r="BX47" s="17">
        <v>19</v>
      </c>
      <c r="BY47" s="17">
        <v>0</v>
      </c>
      <c r="BZ47" s="17">
        <v>33</v>
      </c>
      <c r="CA47" s="17">
        <v>28</v>
      </c>
      <c r="CB47" s="17">
        <v>17</v>
      </c>
      <c r="CC47" s="17">
        <v>0</v>
      </c>
      <c r="CD47" s="17">
        <v>1265</v>
      </c>
    </row>
    <row r="48" spans="1:82" x14ac:dyDescent="0.35">
      <c r="A48" s="14">
        <v>45</v>
      </c>
      <c r="B48" s="17" t="s">
        <v>212</v>
      </c>
      <c r="C48" s="17">
        <v>0</v>
      </c>
      <c r="D48" s="17">
        <v>0</v>
      </c>
      <c r="E48" s="17">
        <v>11</v>
      </c>
      <c r="F48" s="17">
        <v>44</v>
      </c>
      <c r="G48" s="17">
        <v>0</v>
      </c>
      <c r="H48" s="17">
        <v>0</v>
      </c>
      <c r="I48" s="17">
        <v>4</v>
      </c>
      <c r="J48" s="17">
        <v>0</v>
      </c>
      <c r="K48" s="17">
        <v>13</v>
      </c>
      <c r="L48" s="17">
        <v>81</v>
      </c>
      <c r="M48" s="17">
        <v>0</v>
      </c>
      <c r="N48" s="17">
        <v>0</v>
      </c>
      <c r="O48" s="17">
        <v>48</v>
      </c>
      <c r="P48" s="17">
        <v>133</v>
      </c>
      <c r="Q48" s="17">
        <v>0</v>
      </c>
      <c r="R48" s="17">
        <v>0</v>
      </c>
      <c r="S48" s="17">
        <v>0</v>
      </c>
      <c r="T48" s="17">
        <v>32</v>
      </c>
      <c r="U48" s="17">
        <v>0</v>
      </c>
      <c r="V48" s="17">
        <v>13</v>
      </c>
      <c r="W48" s="17">
        <v>0</v>
      </c>
      <c r="X48" s="17">
        <v>10</v>
      </c>
      <c r="Y48" s="17">
        <v>0</v>
      </c>
      <c r="Z48" s="17">
        <v>0</v>
      </c>
      <c r="AA48" s="17">
        <v>4</v>
      </c>
      <c r="AB48" s="17">
        <v>68</v>
      </c>
      <c r="AC48" s="17">
        <v>20</v>
      </c>
      <c r="AD48" s="17">
        <v>11</v>
      </c>
      <c r="AE48" s="17">
        <v>0</v>
      </c>
      <c r="AF48" s="17">
        <v>0</v>
      </c>
      <c r="AG48" s="17">
        <v>3</v>
      </c>
      <c r="AH48" s="17">
        <v>0</v>
      </c>
      <c r="AI48" s="17">
        <v>26</v>
      </c>
      <c r="AJ48" s="17">
        <v>0</v>
      </c>
      <c r="AK48" s="17">
        <v>12</v>
      </c>
      <c r="AL48" s="17">
        <v>42</v>
      </c>
      <c r="AM48" s="17">
        <v>20</v>
      </c>
      <c r="AN48" s="17">
        <v>0</v>
      </c>
      <c r="AO48" s="17">
        <v>0</v>
      </c>
      <c r="AP48" s="17">
        <v>11</v>
      </c>
      <c r="AQ48" s="17">
        <v>0</v>
      </c>
      <c r="AR48" s="17">
        <v>37</v>
      </c>
      <c r="AS48" s="17">
        <v>17</v>
      </c>
      <c r="AT48" s="17">
        <v>52</v>
      </c>
      <c r="AU48" s="17">
        <v>88</v>
      </c>
      <c r="AV48" s="17">
        <v>0</v>
      </c>
      <c r="AW48" s="17">
        <v>0</v>
      </c>
      <c r="AX48" s="17">
        <v>0</v>
      </c>
      <c r="AY48" s="17">
        <v>47</v>
      </c>
      <c r="AZ48" s="17">
        <v>36</v>
      </c>
      <c r="BA48" s="17">
        <v>0</v>
      </c>
      <c r="BB48" s="17">
        <v>16</v>
      </c>
      <c r="BC48" s="17">
        <v>3</v>
      </c>
      <c r="BD48" s="17">
        <v>0</v>
      </c>
      <c r="BE48" s="17">
        <v>0</v>
      </c>
      <c r="BF48" s="17">
        <v>0</v>
      </c>
      <c r="BG48" s="17">
        <v>0</v>
      </c>
      <c r="BH48" s="17">
        <v>0</v>
      </c>
      <c r="BI48" s="17">
        <v>9</v>
      </c>
      <c r="BJ48" s="17">
        <v>0</v>
      </c>
      <c r="BK48" s="17">
        <v>0</v>
      </c>
      <c r="BL48" s="17">
        <v>0</v>
      </c>
      <c r="BM48" s="17">
        <v>0</v>
      </c>
      <c r="BN48" s="17">
        <v>12</v>
      </c>
      <c r="BO48" s="17">
        <v>0</v>
      </c>
      <c r="BP48" s="17">
        <v>0</v>
      </c>
      <c r="BQ48" s="17">
        <v>0</v>
      </c>
      <c r="BR48" s="17">
        <v>0</v>
      </c>
      <c r="BS48" s="17">
        <v>0</v>
      </c>
      <c r="BT48" s="17">
        <v>0</v>
      </c>
      <c r="BU48" s="17">
        <v>0</v>
      </c>
      <c r="BV48" s="17">
        <v>0</v>
      </c>
      <c r="BW48" s="17">
        <v>22</v>
      </c>
      <c r="BX48" s="17">
        <v>43</v>
      </c>
      <c r="BY48" s="17">
        <v>0</v>
      </c>
      <c r="BZ48" s="17">
        <v>154</v>
      </c>
      <c r="CA48" s="17">
        <v>47</v>
      </c>
      <c r="CB48" s="17">
        <v>4</v>
      </c>
      <c r="CC48" s="17">
        <v>0</v>
      </c>
      <c r="CD48" s="17">
        <v>1210</v>
      </c>
    </row>
    <row r="49" spans="1:82" x14ac:dyDescent="0.35">
      <c r="A49" s="14">
        <v>46</v>
      </c>
      <c r="B49" s="17" t="s">
        <v>213</v>
      </c>
      <c r="C49" s="17">
        <v>0</v>
      </c>
      <c r="D49" s="17">
        <v>0</v>
      </c>
      <c r="E49" s="17">
        <v>9</v>
      </c>
      <c r="F49" s="17">
        <v>7</v>
      </c>
      <c r="G49" s="17">
        <v>0</v>
      </c>
      <c r="H49" s="17">
        <v>3</v>
      </c>
      <c r="I49" s="17">
        <v>3</v>
      </c>
      <c r="J49" s="17">
        <v>0</v>
      </c>
      <c r="K49" s="17">
        <v>18</v>
      </c>
      <c r="L49" s="17">
        <v>118</v>
      </c>
      <c r="M49" s="17">
        <v>0</v>
      </c>
      <c r="N49" s="17">
        <v>0</v>
      </c>
      <c r="O49" s="17">
        <v>52</v>
      </c>
      <c r="P49" s="17">
        <v>188</v>
      </c>
      <c r="Q49" s="17">
        <v>0</v>
      </c>
      <c r="R49" s="17">
        <v>0</v>
      </c>
      <c r="S49" s="17">
        <v>0</v>
      </c>
      <c r="T49" s="17">
        <v>22</v>
      </c>
      <c r="U49" s="17">
        <v>0</v>
      </c>
      <c r="V49" s="17">
        <v>14</v>
      </c>
      <c r="W49" s="17">
        <v>0</v>
      </c>
      <c r="X49" s="17">
        <v>6</v>
      </c>
      <c r="Y49" s="17">
        <v>0</v>
      </c>
      <c r="Z49" s="17">
        <v>0</v>
      </c>
      <c r="AA49" s="17">
        <v>5</v>
      </c>
      <c r="AB49" s="17">
        <v>59</v>
      </c>
      <c r="AC49" s="17">
        <v>17</v>
      </c>
      <c r="AD49" s="17">
        <v>6</v>
      </c>
      <c r="AE49" s="17">
        <v>0</v>
      </c>
      <c r="AF49" s="17">
        <v>0</v>
      </c>
      <c r="AG49" s="17">
        <v>5</v>
      </c>
      <c r="AH49" s="17">
        <v>4</v>
      </c>
      <c r="AI49" s="17">
        <v>78</v>
      </c>
      <c r="AJ49" s="17">
        <v>0</v>
      </c>
      <c r="AK49" s="17">
        <v>9</v>
      </c>
      <c r="AL49" s="17">
        <v>35</v>
      </c>
      <c r="AM49" s="17">
        <v>6</v>
      </c>
      <c r="AN49" s="17">
        <v>0</v>
      </c>
      <c r="AO49" s="17">
        <v>0</v>
      </c>
      <c r="AP49" s="17">
        <v>36</v>
      </c>
      <c r="AQ49" s="17">
        <v>0</v>
      </c>
      <c r="AR49" s="17">
        <v>15</v>
      </c>
      <c r="AS49" s="17">
        <v>9</v>
      </c>
      <c r="AT49" s="17">
        <v>24</v>
      </c>
      <c r="AU49" s="17">
        <v>106</v>
      </c>
      <c r="AV49" s="17">
        <v>0</v>
      </c>
      <c r="AW49" s="17">
        <v>0</v>
      </c>
      <c r="AX49" s="17">
        <v>0</v>
      </c>
      <c r="AY49" s="17">
        <v>32</v>
      </c>
      <c r="AZ49" s="17">
        <v>28</v>
      </c>
      <c r="BA49" s="17">
        <v>0</v>
      </c>
      <c r="BB49" s="17">
        <v>20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4</v>
      </c>
      <c r="BJ49" s="17">
        <v>0</v>
      </c>
      <c r="BK49" s="17">
        <v>0</v>
      </c>
      <c r="BL49" s="17">
        <v>0</v>
      </c>
      <c r="BM49" s="17">
        <v>0</v>
      </c>
      <c r="BN49" s="17">
        <v>7</v>
      </c>
      <c r="BO49" s="17">
        <v>0</v>
      </c>
      <c r="BP49" s="17">
        <v>0</v>
      </c>
      <c r="BQ49" s="17">
        <v>3</v>
      </c>
      <c r="BR49" s="17">
        <v>0</v>
      </c>
      <c r="BS49" s="17">
        <v>0</v>
      </c>
      <c r="BT49" s="17">
        <v>7</v>
      </c>
      <c r="BU49" s="17">
        <v>0</v>
      </c>
      <c r="BV49" s="17">
        <v>0</v>
      </c>
      <c r="BW49" s="17">
        <v>7</v>
      </c>
      <c r="BX49" s="17">
        <v>62</v>
      </c>
      <c r="BY49" s="17">
        <v>0</v>
      </c>
      <c r="BZ49" s="17">
        <v>94</v>
      </c>
      <c r="CA49" s="17">
        <v>13</v>
      </c>
      <c r="CB49" s="17">
        <v>3</v>
      </c>
      <c r="CC49" s="17">
        <v>0</v>
      </c>
      <c r="CD49" s="17">
        <v>1144</v>
      </c>
    </row>
    <row r="50" spans="1:82" x14ac:dyDescent="0.35">
      <c r="A50" s="22">
        <v>47</v>
      </c>
      <c r="B50" s="17" t="s">
        <v>214</v>
      </c>
      <c r="C50" s="17">
        <v>0</v>
      </c>
      <c r="D50" s="17">
        <v>0</v>
      </c>
      <c r="E50" s="17">
        <v>5</v>
      </c>
      <c r="F50" s="17">
        <v>6</v>
      </c>
      <c r="G50" s="17">
        <v>0</v>
      </c>
      <c r="H50" s="17">
        <v>0</v>
      </c>
      <c r="I50" s="17">
        <v>11</v>
      </c>
      <c r="J50" s="17">
        <v>0</v>
      </c>
      <c r="K50" s="17">
        <v>13</v>
      </c>
      <c r="L50" s="17">
        <v>161</v>
      </c>
      <c r="M50" s="17">
        <v>0</v>
      </c>
      <c r="N50" s="17">
        <v>0</v>
      </c>
      <c r="O50" s="17">
        <v>15</v>
      </c>
      <c r="P50" s="17">
        <v>48</v>
      </c>
      <c r="Q50" s="17">
        <v>0</v>
      </c>
      <c r="R50" s="17">
        <v>0</v>
      </c>
      <c r="S50" s="17">
        <v>0</v>
      </c>
      <c r="T50" s="17">
        <v>29</v>
      </c>
      <c r="U50" s="17">
        <v>0</v>
      </c>
      <c r="V50" s="17">
        <v>4</v>
      </c>
      <c r="W50" s="17">
        <v>0</v>
      </c>
      <c r="X50" s="17">
        <v>7</v>
      </c>
      <c r="Y50" s="17">
        <v>0</v>
      </c>
      <c r="Z50" s="17">
        <v>0</v>
      </c>
      <c r="AA50" s="17">
        <v>4</v>
      </c>
      <c r="AB50" s="17">
        <v>67</v>
      </c>
      <c r="AC50" s="17">
        <v>16</v>
      </c>
      <c r="AD50" s="17">
        <v>0</v>
      </c>
      <c r="AE50" s="17">
        <v>0</v>
      </c>
      <c r="AF50" s="17">
        <v>0</v>
      </c>
      <c r="AG50" s="17">
        <v>22</v>
      </c>
      <c r="AH50" s="17">
        <v>3</v>
      </c>
      <c r="AI50" s="17">
        <v>34</v>
      </c>
      <c r="AJ50" s="17">
        <v>0</v>
      </c>
      <c r="AK50" s="17">
        <v>10</v>
      </c>
      <c r="AL50" s="17">
        <v>5</v>
      </c>
      <c r="AM50" s="17">
        <v>20</v>
      </c>
      <c r="AN50" s="17">
        <v>0</v>
      </c>
      <c r="AO50" s="17">
        <v>0</v>
      </c>
      <c r="AP50" s="17">
        <v>7</v>
      </c>
      <c r="AQ50" s="17">
        <v>0</v>
      </c>
      <c r="AR50" s="17">
        <v>82</v>
      </c>
      <c r="AS50" s="17">
        <v>0</v>
      </c>
      <c r="AT50" s="17">
        <v>58</v>
      </c>
      <c r="AU50" s="17">
        <v>55</v>
      </c>
      <c r="AV50" s="17">
        <v>0</v>
      </c>
      <c r="AW50" s="17">
        <v>0</v>
      </c>
      <c r="AX50" s="17">
        <v>0</v>
      </c>
      <c r="AY50" s="17">
        <v>10</v>
      </c>
      <c r="AZ50" s="17">
        <v>112</v>
      </c>
      <c r="BA50" s="17">
        <v>0</v>
      </c>
      <c r="BB50" s="17">
        <v>19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20</v>
      </c>
      <c r="BJ50" s="17">
        <v>0</v>
      </c>
      <c r="BK50" s="17">
        <v>0</v>
      </c>
      <c r="BL50" s="17">
        <v>0</v>
      </c>
      <c r="BM50" s="17">
        <v>0</v>
      </c>
      <c r="BN50" s="17">
        <v>6</v>
      </c>
      <c r="BO50" s="17">
        <v>0</v>
      </c>
      <c r="BP50" s="17">
        <v>0</v>
      </c>
      <c r="BQ50" s="17">
        <v>4</v>
      </c>
      <c r="BR50" s="17">
        <v>0</v>
      </c>
      <c r="BS50" s="17">
        <v>0</v>
      </c>
      <c r="BT50" s="17">
        <v>4</v>
      </c>
      <c r="BU50" s="17">
        <v>0</v>
      </c>
      <c r="BV50" s="17">
        <v>0</v>
      </c>
      <c r="BW50" s="17">
        <v>16</v>
      </c>
      <c r="BX50" s="17">
        <v>15</v>
      </c>
      <c r="BY50" s="17">
        <v>0</v>
      </c>
      <c r="BZ50" s="17">
        <v>130</v>
      </c>
      <c r="CA50" s="17">
        <v>97</v>
      </c>
      <c r="CB50" s="17">
        <v>0</v>
      </c>
      <c r="CC50" s="17">
        <v>0</v>
      </c>
      <c r="CD50" s="17">
        <v>1136</v>
      </c>
    </row>
    <row r="51" spans="1:82" x14ac:dyDescent="0.35">
      <c r="A51" s="22">
        <v>48</v>
      </c>
      <c r="B51" s="17" t="s">
        <v>215</v>
      </c>
      <c r="C51" s="17">
        <v>0</v>
      </c>
      <c r="D51" s="17">
        <v>0</v>
      </c>
      <c r="E51" s="17">
        <v>37</v>
      </c>
      <c r="F51" s="17">
        <v>6</v>
      </c>
      <c r="G51" s="17">
        <v>5</v>
      </c>
      <c r="H51" s="17">
        <v>10</v>
      </c>
      <c r="I51" s="17">
        <v>3</v>
      </c>
      <c r="J51" s="17">
        <v>0</v>
      </c>
      <c r="K51" s="17">
        <v>10</v>
      </c>
      <c r="L51" s="17">
        <v>389</v>
      </c>
      <c r="M51" s="17">
        <v>0</v>
      </c>
      <c r="N51" s="17">
        <v>0</v>
      </c>
      <c r="O51" s="17">
        <v>110</v>
      </c>
      <c r="P51" s="17">
        <v>349</v>
      </c>
      <c r="Q51" s="17">
        <v>0</v>
      </c>
      <c r="R51" s="17">
        <v>3</v>
      </c>
      <c r="S51" s="17">
        <v>0</v>
      </c>
      <c r="T51" s="17">
        <v>17</v>
      </c>
      <c r="U51" s="17">
        <v>0</v>
      </c>
      <c r="V51" s="17">
        <v>44</v>
      </c>
      <c r="W51" s="17">
        <v>0</v>
      </c>
      <c r="X51" s="17">
        <v>5</v>
      </c>
      <c r="Y51" s="17">
        <v>0</v>
      </c>
      <c r="Z51" s="17">
        <v>0</v>
      </c>
      <c r="AA51" s="17">
        <v>15</v>
      </c>
      <c r="AB51" s="17">
        <v>157</v>
      </c>
      <c r="AC51" s="17">
        <v>36</v>
      </c>
      <c r="AD51" s="17">
        <v>45</v>
      </c>
      <c r="AE51" s="17">
        <v>0</v>
      </c>
      <c r="AF51" s="17">
        <v>0</v>
      </c>
      <c r="AG51" s="17">
        <v>28</v>
      </c>
      <c r="AH51" s="17">
        <v>0</v>
      </c>
      <c r="AI51" s="17">
        <v>29</v>
      </c>
      <c r="AJ51" s="17">
        <v>0</v>
      </c>
      <c r="AK51" s="17">
        <v>20</v>
      </c>
      <c r="AL51" s="17">
        <v>14</v>
      </c>
      <c r="AM51" s="17">
        <v>45</v>
      </c>
      <c r="AN51" s="17">
        <v>0</v>
      </c>
      <c r="AO51" s="17">
        <v>0</v>
      </c>
      <c r="AP51" s="17">
        <v>3</v>
      </c>
      <c r="AQ51" s="17">
        <v>0</v>
      </c>
      <c r="AR51" s="17">
        <v>63</v>
      </c>
      <c r="AS51" s="17">
        <v>23</v>
      </c>
      <c r="AT51" s="17">
        <v>43</v>
      </c>
      <c r="AU51" s="17">
        <v>355</v>
      </c>
      <c r="AV51" s="17">
        <v>0</v>
      </c>
      <c r="AW51" s="17">
        <v>0</v>
      </c>
      <c r="AX51" s="17">
        <v>0</v>
      </c>
      <c r="AY51" s="17">
        <v>28</v>
      </c>
      <c r="AZ51" s="17">
        <v>56</v>
      </c>
      <c r="BA51" s="17">
        <v>0</v>
      </c>
      <c r="BB51" s="17">
        <v>22</v>
      </c>
      <c r="BC51" s="17">
        <v>4</v>
      </c>
      <c r="BD51" s="17">
        <v>6</v>
      </c>
      <c r="BE51" s="17">
        <v>0</v>
      </c>
      <c r="BF51" s="17">
        <v>0</v>
      </c>
      <c r="BG51" s="17">
        <v>4</v>
      </c>
      <c r="BH51" s="17">
        <v>0</v>
      </c>
      <c r="BI51" s="17">
        <v>4</v>
      </c>
      <c r="BJ51" s="17">
        <v>0</v>
      </c>
      <c r="BK51" s="17">
        <v>0</v>
      </c>
      <c r="BL51" s="17">
        <v>0</v>
      </c>
      <c r="BM51" s="17">
        <v>0</v>
      </c>
      <c r="BN51" s="17">
        <v>12</v>
      </c>
      <c r="BO51" s="17">
        <v>0</v>
      </c>
      <c r="BP51" s="17">
        <v>0</v>
      </c>
      <c r="BQ51" s="17">
        <v>0</v>
      </c>
      <c r="BR51" s="17">
        <v>0</v>
      </c>
      <c r="BS51" s="17">
        <v>0</v>
      </c>
      <c r="BT51" s="17">
        <v>15</v>
      </c>
      <c r="BU51" s="17">
        <v>3</v>
      </c>
      <c r="BV51" s="17">
        <v>0</v>
      </c>
      <c r="BW51" s="17">
        <v>7</v>
      </c>
      <c r="BX51" s="17">
        <v>48</v>
      </c>
      <c r="BY51" s="17">
        <v>3</v>
      </c>
      <c r="BZ51" s="17">
        <v>399</v>
      </c>
      <c r="CA51" s="17">
        <v>94</v>
      </c>
      <c r="CB51" s="17">
        <v>17</v>
      </c>
      <c r="CC51" s="17">
        <v>0</v>
      </c>
      <c r="CD51" s="17">
        <v>2605</v>
      </c>
    </row>
    <row r="52" spans="1:82" x14ac:dyDescent="0.35">
      <c r="A52" s="22">
        <v>49</v>
      </c>
      <c r="B52" s="17" t="s">
        <v>216</v>
      </c>
      <c r="C52" s="17">
        <v>0</v>
      </c>
      <c r="D52" s="17">
        <v>0</v>
      </c>
      <c r="E52" s="17">
        <v>10</v>
      </c>
      <c r="F52" s="17">
        <v>13</v>
      </c>
      <c r="G52" s="17">
        <v>0</v>
      </c>
      <c r="H52" s="17">
        <v>0</v>
      </c>
      <c r="I52" s="17">
        <v>0</v>
      </c>
      <c r="J52" s="17">
        <v>0</v>
      </c>
      <c r="K52" s="17">
        <v>22</v>
      </c>
      <c r="L52" s="17">
        <v>51</v>
      </c>
      <c r="M52" s="17">
        <v>0</v>
      </c>
      <c r="N52" s="17">
        <v>0</v>
      </c>
      <c r="O52" s="17">
        <v>6</v>
      </c>
      <c r="P52" s="17">
        <v>29</v>
      </c>
      <c r="Q52" s="17">
        <v>0</v>
      </c>
      <c r="R52" s="17">
        <v>0</v>
      </c>
      <c r="S52" s="17">
        <v>0</v>
      </c>
      <c r="T52" s="17">
        <v>78</v>
      </c>
      <c r="U52" s="17">
        <v>0</v>
      </c>
      <c r="V52" s="17">
        <v>0</v>
      </c>
      <c r="W52" s="17">
        <v>0</v>
      </c>
      <c r="X52" s="17">
        <v>7</v>
      </c>
      <c r="Y52" s="17">
        <v>0</v>
      </c>
      <c r="Z52" s="17">
        <v>0</v>
      </c>
      <c r="AA52" s="17">
        <v>3</v>
      </c>
      <c r="AB52" s="17">
        <v>64</v>
      </c>
      <c r="AC52" s="17">
        <v>12</v>
      </c>
      <c r="AD52" s="17">
        <v>5</v>
      </c>
      <c r="AE52" s="17">
        <v>0</v>
      </c>
      <c r="AF52" s="17">
        <v>0</v>
      </c>
      <c r="AG52" s="17">
        <v>12</v>
      </c>
      <c r="AH52" s="17">
        <v>0</v>
      </c>
      <c r="AI52" s="17">
        <v>32</v>
      </c>
      <c r="AJ52" s="17">
        <v>0</v>
      </c>
      <c r="AK52" s="17">
        <v>23</v>
      </c>
      <c r="AL52" s="17">
        <v>3</v>
      </c>
      <c r="AM52" s="17">
        <v>5</v>
      </c>
      <c r="AN52" s="17">
        <v>0</v>
      </c>
      <c r="AO52" s="17">
        <v>0</v>
      </c>
      <c r="AP52" s="17">
        <v>6</v>
      </c>
      <c r="AQ52" s="17">
        <v>0</v>
      </c>
      <c r="AR52" s="17">
        <v>71</v>
      </c>
      <c r="AS52" s="17">
        <v>3</v>
      </c>
      <c r="AT52" s="17">
        <v>62</v>
      </c>
      <c r="AU52" s="17">
        <v>21</v>
      </c>
      <c r="AV52" s="17">
        <v>0</v>
      </c>
      <c r="AW52" s="17">
        <v>0</v>
      </c>
      <c r="AX52" s="17">
        <v>0</v>
      </c>
      <c r="AY52" s="17">
        <v>126</v>
      </c>
      <c r="AZ52" s="17">
        <v>11</v>
      </c>
      <c r="BA52" s="17">
        <v>0</v>
      </c>
      <c r="BB52" s="17">
        <v>62</v>
      </c>
      <c r="BC52" s="17">
        <v>0</v>
      </c>
      <c r="BD52" s="17">
        <v>0</v>
      </c>
      <c r="BE52" s="17">
        <v>0</v>
      </c>
      <c r="BF52" s="17">
        <v>0</v>
      </c>
      <c r="BG52" s="17">
        <v>0</v>
      </c>
      <c r="BH52" s="17">
        <v>0</v>
      </c>
      <c r="BI52" s="17">
        <v>3</v>
      </c>
      <c r="BJ52" s="17">
        <v>0</v>
      </c>
      <c r="BK52" s="17">
        <v>0</v>
      </c>
      <c r="BL52" s="17">
        <v>0</v>
      </c>
      <c r="BM52" s="17">
        <v>0</v>
      </c>
      <c r="BN52" s="17">
        <v>8</v>
      </c>
      <c r="BO52" s="17">
        <v>0</v>
      </c>
      <c r="BP52" s="17">
        <v>0</v>
      </c>
      <c r="BQ52" s="17">
        <v>0</v>
      </c>
      <c r="BR52" s="17">
        <v>0</v>
      </c>
      <c r="BS52" s="17">
        <v>0</v>
      </c>
      <c r="BT52" s="17">
        <v>0</v>
      </c>
      <c r="BU52" s="17">
        <v>0</v>
      </c>
      <c r="BV52" s="17">
        <v>0</v>
      </c>
      <c r="BW52" s="17">
        <v>32</v>
      </c>
      <c r="BX52" s="17">
        <v>27</v>
      </c>
      <c r="BY52" s="17">
        <v>0</v>
      </c>
      <c r="BZ52" s="17">
        <v>141</v>
      </c>
      <c r="CA52" s="17">
        <v>8</v>
      </c>
      <c r="CB52" s="17">
        <v>0</v>
      </c>
      <c r="CC52" s="17">
        <v>0</v>
      </c>
      <c r="CD52" s="17">
        <v>976</v>
      </c>
    </row>
    <row r="53" spans="1:82" x14ac:dyDescent="0.35">
      <c r="A53" s="14">
        <v>50</v>
      </c>
      <c r="B53" s="17" t="s">
        <v>217</v>
      </c>
      <c r="C53" s="17">
        <v>0</v>
      </c>
      <c r="D53" s="17">
        <v>0</v>
      </c>
      <c r="E53" s="17">
        <v>0</v>
      </c>
      <c r="F53" s="17">
        <v>5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144</v>
      </c>
      <c r="M53" s="17">
        <v>0</v>
      </c>
      <c r="N53" s="17">
        <v>0</v>
      </c>
      <c r="O53" s="17">
        <v>10</v>
      </c>
      <c r="P53" s="17">
        <v>232</v>
      </c>
      <c r="Q53" s="17">
        <v>0</v>
      </c>
      <c r="R53" s="17">
        <v>0</v>
      </c>
      <c r="S53" s="17">
        <v>0</v>
      </c>
      <c r="T53" s="17">
        <v>5</v>
      </c>
      <c r="U53" s="17">
        <v>0</v>
      </c>
      <c r="V53" s="17">
        <v>9</v>
      </c>
      <c r="W53" s="17">
        <v>0</v>
      </c>
      <c r="X53" s="17">
        <v>6</v>
      </c>
      <c r="Y53" s="17">
        <v>0</v>
      </c>
      <c r="Z53" s="17">
        <v>0</v>
      </c>
      <c r="AA53" s="17">
        <v>3</v>
      </c>
      <c r="AB53" s="17">
        <v>52</v>
      </c>
      <c r="AC53" s="17">
        <v>3</v>
      </c>
      <c r="AD53" s="17">
        <v>21</v>
      </c>
      <c r="AE53" s="17">
        <v>0</v>
      </c>
      <c r="AF53" s="17">
        <v>0</v>
      </c>
      <c r="AG53" s="17">
        <v>5</v>
      </c>
      <c r="AH53" s="17">
        <v>0</v>
      </c>
      <c r="AI53" s="17">
        <v>148</v>
      </c>
      <c r="AJ53" s="17">
        <v>0</v>
      </c>
      <c r="AK53" s="17">
        <v>6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4</v>
      </c>
      <c r="AS53" s="17">
        <v>0</v>
      </c>
      <c r="AT53" s="17">
        <v>0</v>
      </c>
      <c r="AU53" s="17">
        <v>83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v>8</v>
      </c>
      <c r="BC53" s="17">
        <v>0</v>
      </c>
      <c r="BD53" s="17">
        <v>0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7">
        <v>0</v>
      </c>
      <c r="BL53" s="17">
        <v>0</v>
      </c>
      <c r="BM53" s="17">
        <v>0</v>
      </c>
      <c r="BN53" s="17">
        <v>0</v>
      </c>
      <c r="BO53" s="17">
        <v>0</v>
      </c>
      <c r="BP53" s="17">
        <v>0</v>
      </c>
      <c r="BQ53" s="17">
        <v>0</v>
      </c>
      <c r="BR53" s="17">
        <v>0</v>
      </c>
      <c r="BS53" s="17">
        <v>0</v>
      </c>
      <c r="BT53" s="17">
        <v>0</v>
      </c>
      <c r="BU53" s="17">
        <v>0</v>
      </c>
      <c r="BV53" s="17">
        <v>0</v>
      </c>
      <c r="BW53" s="17">
        <v>0</v>
      </c>
      <c r="BX53" s="17">
        <v>55</v>
      </c>
      <c r="BY53" s="17">
        <v>0</v>
      </c>
      <c r="BZ53" s="17">
        <v>86</v>
      </c>
      <c r="CA53" s="17">
        <v>0</v>
      </c>
      <c r="CB53" s="17">
        <v>0</v>
      </c>
      <c r="CC53" s="17">
        <v>0</v>
      </c>
      <c r="CD53" s="17">
        <v>889</v>
      </c>
    </row>
    <row r="54" spans="1:82" x14ac:dyDescent="0.35">
      <c r="A54" s="22">
        <v>51</v>
      </c>
      <c r="B54" s="17" t="s">
        <v>218</v>
      </c>
      <c r="C54" s="17">
        <v>0</v>
      </c>
      <c r="D54" s="17">
        <v>0</v>
      </c>
      <c r="E54" s="17">
        <v>0</v>
      </c>
      <c r="F54" s="17">
        <v>77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30</v>
      </c>
      <c r="M54" s="17">
        <v>0</v>
      </c>
      <c r="N54" s="17">
        <v>0</v>
      </c>
      <c r="O54" s="17">
        <v>0</v>
      </c>
      <c r="P54" s="17">
        <v>11</v>
      </c>
      <c r="Q54" s="17">
        <v>0</v>
      </c>
      <c r="R54" s="17">
        <v>0</v>
      </c>
      <c r="S54" s="17">
        <v>0</v>
      </c>
      <c r="T54" s="17">
        <v>45</v>
      </c>
      <c r="U54" s="17">
        <v>0</v>
      </c>
      <c r="V54" s="17">
        <v>0</v>
      </c>
      <c r="W54" s="17">
        <v>0</v>
      </c>
      <c r="X54" s="17">
        <v>4</v>
      </c>
      <c r="Y54" s="17">
        <v>0</v>
      </c>
      <c r="Z54" s="17">
        <v>0</v>
      </c>
      <c r="AA54" s="17">
        <v>0</v>
      </c>
      <c r="AB54" s="17">
        <v>23</v>
      </c>
      <c r="AC54" s="17">
        <v>0</v>
      </c>
      <c r="AD54" s="17">
        <v>0</v>
      </c>
      <c r="AE54" s="17">
        <v>0</v>
      </c>
      <c r="AF54" s="17">
        <v>0</v>
      </c>
      <c r="AG54" s="17">
        <v>14</v>
      </c>
      <c r="AH54" s="17">
        <v>0</v>
      </c>
      <c r="AI54" s="17">
        <v>83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39</v>
      </c>
      <c r="AS54" s="17">
        <v>0</v>
      </c>
      <c r="AT54" s="17">
        <v>72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53</v>
      </c>
      <c r="BA54" s="17">
        <v>0</v>
      </c>
      <c r="BB54" s="17">
        <v>19</v>
      </c>
      <c r="BC54" s="17">
        <v>0</v>
      </c>
      <c r="BD54" s="17">
        <v>0</v>
      </c>
      <c r="BE54" s="17">
        <v>0</v>
      </c>
      <c r="BF54" s="17">
        <v>0</v>
      </c>
      <c r="BG54" s="17">
        <v>0</v>
      </c>
      <c r="BH54" s="17">
        <v>0</v>
      </c>
      <c r="BI54" s="17">
        <v>0</v>
      </c>
      <c r="BJ54" s="17">
        <v>0</v>
      </c>
      <c r="BK54" s="17">
        <v>0</v>
      </c>
      <c r="BL54" s="17">
        <v>0</v>
      </c>
      <c r="BM54" s="17">
        <v>0</v>
      </c>
      <c r="BN54" s="17">
        <v>3</v>
      </c>
      <c r="BO54" s="17">
        <v>0</v>
      </c>
      <c r="BP54" s="17">
        <v>0</v>
      </c>
      <c r="BQ54" s="17">
        <v>0</v>
      </c>
      <c r="BR54" s="17">
        <v>0</v>
      </c>
      <c r="BS54" s="17">
        <v>0</v>
      </c>
      <c r="BT54" s="17">
        <v>0</v>
      </c>
      <c r="BU54" s="17">
        <v>0</v>
      </c>
      <c r="BV54" s="17">
        <v>0</v>
      </c>
      <c r="BW54" s="17">
        <v>0</v>
      </c>
      <c r="BX54" s="17">
        <v>21</v>
      </c>
      <c r="BY54" s="17">
        <v>0</v>
      </c>
      <c r="BZ54" s="17">
        <v>40</v>
      </c>
      <c r="CA54" s="17">
        <v>48</v>
      </c>
      <c r="CB54" s="17">
        <v>0</v>
      </c>
      <c r="CC54" s="17">
        <v>0</v>
      </c>
      <c r="CD54" s="17">
        <v>605</v>
      </c>
    </row>
    <row r="55" spans="1:82" x14ac:dyDescent="0.35">
      <c r="A55" s="22">
        <v>52</v>
      </c>
      <c r="B55" s="17" t="s">
        <v>219</v>
      </c>
      <c r="C55" s="17">
        <v>0</v>
      </c>
      <c r="D55" s="17">
        <v>0</v>
      </c>
      <c r="E55" s="17">
        <v>0</v>
      </c>
      <c r="F55" s="17">
        <v>7</v>
      </c>
      <c r="G55" s="17">
        <v>0</v>
      </c>
      <c r="H55" s="17">
        <v>0</v>
      </c>
      <c r="I55" s="17">
        <v>6</v>
      </c>
      <c r="J55" s="17">
        <v>0</v>
      </c>
      <c r="K55" s="17">
        <v>8</v>
      </c>
      <c r="L55" s="17">
        <v>45</v>
      </c>
      <c r="M55" s="17">
        <v>0</v>
      </c>
      <c r="N55" s="17">
        <v>0</v>
      </c>
      <c r="O55" s="17">
        <v>3</v>
      </c>
      <c r="P55" s="17">
        <v>39</v>
      </c>
      <c r="Q55" s="17">
        <v>0</v>
      </c>
      <c r="R55" s="17">
        <v>0</v>
      </c>
      <c r="S55" s="17">
        <v>0</v>
      </c>
      <c r="T55" s="17">
        <v>32</v>
      </c>
      <c r="U55" s="17">
        <v>0</v>
      </c>
      <c r="V55" s="17">
        <v>0</v>
      </c>
      <c r="W55" s="17">
        <v>0</v>
      </c>
      <c r="X55" s="17">
        <v>6</v>
      </c>
      <c r="Y55" s="17">
        <v>0</v>
      </c>
      <c r="Z55" s="17">
        <v>0</v>
      </c>
      <c r="AA55" s="17">
        <v>4</v>
      </c>
      <c r="AB55" s="17">
        <v>46</v>
      </c>
      <c r="AC55" s="17">
        <v>6</v>
      </c>
      <c r="AD55" s="17">
        <v>3</v>
      </c>
      <c r="AE55" s="17">
        <v>0</v>
      </c>
      <c r="AF55" s="17">
        <v>0</v>
      </c>
      <c r="AG55" s="17">
        <v>69</v>
      </c>
      <c r="AH55" s="17">
        <v>0</v>
      </c>
      <c r="AI55" s="17">
        <v>252</v>
      </c>
      <c r="AJ55" s="17">
        <v>0</v>
      </c>
      <c r="AK55" s="17">
        <v>14</v>
      </c>
      <c r="AL55" s="17">
        <v>3</v>
      </c>
      <c r="AM55" s="17">
        <v>0</v>
      </c>
      <c r="AN55" s="17">
        <v>0</v>
      </c>
      <c r="AO55" s="17">
        <v>0</v>
      </c>
      <c r="AP55" s="17">
        <v>9</v>
      </c>
      <c r="AQ55" s="17">
        <v>0</v>
      </c>
      <c r="AR55" s="17">
        <v>0</v>
      </c>
      <c r="AS55" s="17">
        <v>0</v>
      </c>
      <c r="AT55" s="17">
        <v>6</v>
      </c>
      <c r="AU55" s="17">
        <v>27</v>
      </c>
      <c r="AV55" s="17">
        <v>0</v>
      </c>
      <c r="AW55" s="17">
        <v>0</v>
      </c>
      <c r="AX55" s="17">
        <v>0</v>
      </c>
      <c r="AY55" s="17">
        <v>6</v>
      </c>
      <c r="AZ55" s="17">
        <v>11</v>
      </c>
      <c r="BA55" s="17">
        <v>0</v>
      </c>
      <c r="BB55" s="17">
        <v>123</v>
      </c>
      <c r="BC55" s="17">
        <v>5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3</v>
      </c>
      <c r="BO55" s="17">
        <v>0</v>
      </c>
      <c r="BP55" s="17">
        <v>0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0</v>
      </c>
      <c r="BW55" s="17">
        <v>0</v>
      </c>
      <c r="BX55" s="17">
        <v>75</v>
      </c>
      <c r="BY55" s="17">
        <v>0</v>
      </c>
      <c r="BZ55" s="17">
        <v>95</v>
      </c>
      <c r="CA55" s="17">
        <v>0</v>
      </c>
      <c r="CB55" s="17">
        <v>4</v>
      </c>
      <c r="CC55" s="17">
        <v>0</v>
      </c>
      <c r="CD55" s="17">
        <v>919</v>
      </c>
    </row>
    <row r="56" spans="1:82" x14ac:dyDescent="0.35">
      <c r="A56" s="22">
        <v>53</v>
      </c>
    </row>
    <row r="57" spans="1:82" x14ac:dyDescent="0.35">
      <c r="A57" s="14">
        <v>54</v>
      </c>
      <c r="B57" s="23" t="s">
        <v>123</v>
      </c>
    </row>
    <row r="58" spans="1:82" x14ac:dyDescent="0.35">
      <c r="A58" s="14">
        <v>55</v>
      </c>
      <c r="B58" s="18" t="s">
        <v>93</v>
      </c>
      <c r="C58" s="17">
        <v>647</v>
      </c>
      <c r="D58" s="17">
        <v>651</v>
      </c>
      <c r="E58" s="17">
        <v>7625</v>
      </c>
      <c r="F58" s="17">
        <v>8206</v>
      </c>
      <c r="G58" s="17">
        <v>1484</v>
      </c>
      <c r="H58" s="17">
        <v>3415</v>
      </c>
      <c r="I58" s="17">
        <v>7009</v>
      </c>
      <c r="J58" s="17">
        <v>876</v>
      </c>
      <c r="K58" s="17">
        <v>13096</v>
      </c>
      <c r="L58" s="17">
        <v>16088</v>
      </c>
      <c r="M58" s="17">
        <v>433</v>
      </c>
      <c r="N58" s="17">
        <v>2838</v>
      </c>
      <c r="O58" s="17">
        <v>7383</v>
      </c>
      <c r="P58" s="17">
        <v>24863</v>
      </c>
      <c r="Q58" s="17">
        <v>791</v>
      </c>
      <c r="R58" s="17">
        <v>1359</v>
      </c>
      <c r="S58" s="17">
        <v>1224</v>
      </c>
      <c r="T58" s="17">
        <v>8048</v>
      </c>
      <c r="U58" s="17">
        <v>2268</v>
      </c>
      <c r="V58" s="17">
        <v>8569</v>
      </c>
      <c r="W58" s="17">
        <v>743</v>
      </c>
      <c r="X58" s="17">
        <v>6772</v>
      </c>
      <c r="Y58" s="17">
        <v>1218</v>
      </c>
      <c r="Z58" s="17">
        <v>1745</v>
      </c>
      <c r="AA58" s="17">
        <v>8315</v>
      </c>
      <c r="AB58" s="17">
        <v>7736</v>
      </c>
      <c r="AC58" s="17">
        <v>17472</v>
      </c>
      <c r="AD58" s="17">
        <v>4835</v>
      </c>
      <c r="AE58" s="17">
        <v>627</v>
      </c>
      <c r="AF58" s="17">
        <v>458</v>
      </c>
      <c r="AG58" s="17">
        <v>5567</v>
      </c>
      <c r="AH58" s="17">
        <v>1539</v>
      </c>
      <c r="AI58" s="17">
        <v>17231</v>
      </c>
      <c r="AJ58" s="17">
        <v>1136</v>
      </c>
      <c r="AK58" s="17">
        <v>10252</v>
      </c>
      <c r="AL58" s="17">
        <v>11886</v>
      </c>
      <c r="AM58" s="17">
        <v>5068</v>
      </c>
      <c r="AN58" s="17">
        <v>429</v>
      </c>
      <c r="AO58" s="17">
        <v>3435</v>
      </c>
      <c r="AP58" s="17">
        <v>8916</v>
      </c>
      <c r="AQ58" s="17">
        <v>491</v>
      </c>
      <c r="AR58" s="17">
        <v>3830</v>
      </c>
      <c r="AS58" s="17">
        <v>8099</v>
      </c>
      <c r="AT58" s="17">
        <v>7388</v>
      </c>
      <c r="AU58" s="17">
        <v>12969</v>
      </c>
      <c r="AV58" s="17">
        <v>3887</v>
      </c>
      <c r="AW58" s="17">
        <v>3467</v>
      </c>
      <c r="AX58" s="17">
        <v>2298</v>
      </c>
      <c r="AY58" s="17">
        <v>12186</v>
      </c>
      <c r="AZ58" s="17">
        <v>9650</v>
      </c>
      <c r="BA58" s="17">
        <v>2504</v>
      </c>
      <c r="BB58" s="17">
        <v>8675</v>
      </c>
      <c r="BC58" s="17">
        <v>9222</v>
      </c>
      <c r="BD58" s="17">
        <v>671</v>
      </c>
      <c r="BE58" s="17">
        <v>1232</v>
      </c>
      <c r="BF58" s="17">
        <v>615</v>
      </c>
      <c r="BG58" s="17">
        <v>5325</v>
      </c>
      <c r="BH58" s="17">
        <v>686</v>
      </c>
      <c r="BI58" s="17">
        <v>3055</v>
      </c>
      <c r="BJ58" s="17">
        <v>360</v>
      </c>
      <c r="BK58" s="17">
        <v>142</v>
      </c>
      <c r="BL58" s="17">
        <v>1549</v>
      </c>
      <c r="BM58" s="17">
        <v>1206</v>
      </c>
      <c r="BN58" s="17">
        <v>5960</v>
      </c>
      <c r="BO58" s="17">
        <v>553</v>
      </c>
      <c r="BP58" s="17">
        <v>1700</v>
      </c>
      <c r="BQ58" s="17">
        <v>1597</v>
      </c>
      <c r="BR58" s="17">
        <v>403</v>
      </c>
      <c r="BS58" s="17">
        <v>2110</v>
      </c>
      <c r="BT58" s="17">
        <v>2760</v>
      </c>
      <c r="BU58" s="17">
        <v>2764</v>
      </c>
      <c r="BV58" s="17">
        <v>293</v>
      </c>
      <c r="BW58" s="17">
        <v>10783</v>
      </c>
      <c r="BX58" s="17">
        <v>16155</v>
      </c>
      <c r="BY58" s="17">
        <v>3424</v>
      </c>
      <c r="BZ58" s="17">
        <v>16639</v>
      </c>
      <c r="CA58" s="17">
        <v>2887</v>
      </c>
      <c r="CB58" s="17">
        <v>10118</v>
      </c>
      <c r="CC58" s="17">
        <v>453</v>
      </c>
      <c r="CD58" s="18">
        <v>410626</v>
      </c>
    </row>
    <row r="59" spans="1:82" x14ac:dyDescent="0.35">
      <c r="A59" s="22">
        <v>56</v>
      </c>
      <c r="B59" s="18" t="s">
        <v>94</v>
      </c>
      <c r="C59" s="17">
        <v>10</v>
      </c>
      <c r="D59" s="17">
        <v>3</v>
      </c>
      <c r="E59" s="17">
        <v>79</v>
      </c>
      <c r="F59" s="17">
        <v>199</v>
      </c>
      <c r="G59" s="17">
        <v>4</v>
      </c>
      <c r="H59" s="17">
        <v>10</v>
      </c>
      <c r="I59" s="17">
        <v>73</v>
      </c>
      <c r="J59" s="17">
        <v>5</v>
      </c>
      <c r="K59" s="17">
        <v>658</v>
      </c>
      <c r="L59" s="17">
        <v>924</v>
      </c>
      <c r="M59" s="17">
        <v>0</v>
      </c>
      <c r="N59" s="17">
        <v>3</v>
      </c>
      <c r="O59" s="17">
        <v>104</v>
      </c>
      <c r="P59" s="17">
        <v>1521</v>
      </c>
      <c r="Q59" s="17">
        <v>7</v>
      </c>
      <c r="R59" s="17">
        <v>5</v>
      </c>
      <c r="S59" s="17">
        <v>0</v>
      </c>
      <c r="T59" s="17">
        <v>662</v>
      </c>
      <c r="U59" s="17">
        <v>7</v>
      </c>
      <c r="V59" s="17">
        <v>207</v>
      </c>
      <c r="W59" s="17">
        <v>0</v>
      </c>
      <c r="X59" s="17">
        <v>658</v>
      </c>
      <c r="Y59" s="17">
        <v>4</v>
      </c>
      <c r="Z59" s="17">
        <v>0</v>
      </c>
      <c r="AA59" s="17">
        <v>55</v>
      </c>
      <c r="AB59" s="17">
        <v>1054</v>
      </c>
      <c r="AC59" s="17">
        <v>317</v>
      </c>
      <c r="AD59" s="17">
        <v>58</v>
      </c>
      <c r="AE59" s="17">
        <v>4</v>
      </c>
      <c r="AF59" s="17">
        <v>3</v>
      </c>
      <c r="AG59" s="17">
        <v>241</v>
      </c>
      <c r="AH59" s="17">
        <v>7</v>
      </c>
      <c r="AI59" s="17">
        <v>607</v>
      </c>
      <c r="AJ59" s="17">
        <v>0</v>
      </c>
      <c r="AK59" s="17">
        <v>479</v>
      </c>
      <c r="AL59" s="17">
        <v>625</v>
      </c>
      <c r="AM59" s="17">
        <v>21</v>
      </c>
      <c r="AN59" s="17">
        <v>0</v>
      </c>
      <c r="AO59" s="17">
        <v>7</v>
      </c>
      <c r="AP59" s="17">
        <v>205</v>
      </c>
      <c r="AQ59" s="17">
        <v>4</v>
      </c>
      <c r="AR59" s="17">
        <v>574</v>
      </c>
      <c r="AS59" s="17">
        <v>145</v>
      </c>
      <c r="AT59" s="17">
        <v>806</v>
      </c>
      <c r="AU59" s="17">
        <v>391</v>
      </c>
      <c r="AV59" s="17">
        <v>17</v>
      </c>
      <c r="AW59" s="17">
        <v>12</v>
      </c>
      <c r="AX59" s="17">
        <v>12</v>
      </c>
      <c r="AY59" s="17">
        <v>1637</v>
      </c>
      <c r="AZ59" s="17">
        <v>337</v>
      </c>
      <c r="BA59" s="17">
        <v>7</v>
      </c>
      <c r="BB59" s="17">
        <v>849</v>
      </c>
      <c r="BC59" s="17">
        <v>27</v>
      </c>
      <c r="BD59" s="17">
        <v>3</v>
      </c>
      <c r="BE59" s="17">
        <v>0</v>
      </c>
      <c r="BF59" s="17">
        <v>0</v>
      </c>
      <c r="BG59" s="17">
        <v>24</v>
      </c>
      <c r="BH59" s="17">
        <v>6</v>
      </c>
      <c r="BI59" s="17">
        <v>174</v>
      </c>
      <c r="BJ59" s="17">
        <v>0</v>
      </c>
      <c r="BK59" s="17">
        <v>0</v>
      </c>
      <c r="BL59" s="17">
        <v>0</v>
      </c>
      <c r="BM59" s="17">
        <v>13</v>
      </c>
      <c r="BN59" s="17">
        <v>286</v>
      </c>
      <c r="BO59" s="17">
        <v>3</v>
      </c>
      <c r="BP59" s="17">
        <v>5</v>
      </c>
      <c r="BQ59" s="17">
        <v>8</v>
      </c>
      <c r="BR59" s="17">
        <v>0</v>
      </c>
      <c r="BS59" s="17">
        <v>8</v>
      </c>
      <c r="BT59" s="17">
        <v>7</v>
      </c>
      <c r="BU59" s="17">
        <v>9</v>
      </c>
      <c r="BV59" s="17">
        <v>0</v>
      </c>
      <c r="BW59" s="17">
        <v>763</v>
      </c>
      <c r="BX59" s="17">
        <v>1002</v>
      </c>
      <c r="BY59" s="17">
        <v>57</v>
      </c>
      <c r="BZ59" s="17">
        <v>1418</v>
      </c>
      <c r="CA59" s="17">
        <v>66</v>
      </c>
      <c r="CB59" s="17">
        <v>61</v>
      </c>
      <c r="CC59" s="17">
        <v>0</v>
      </c>
      <c r="CD59" s="18">
        <v>17594</v>
      </c>
    </row>
    <row r="60" spans="1:82" x14ac:dyDescent="0.35">
      <c r="A60" s="22">
        <v>57</v>
      </c>
      <c r="B60" s="18" t="s">
        <v>95</v>
      </c>
      <c r="C60" s="17">
        <v>0</v>
      </c>
      <c r="D60" s="17">
        <v>0</v>
      </c>
      <c r="E60" s="17">
        <v>89</v>
      </c>
      <c r="F60" s="17">
        <v>608</v>
      </c>
      <c r="G60" s="17">
        <v>3</v>
      </c>
      <c r="H60" s="17">
        <v>13</v>
      </c>
      <c r="I60" s="17">
        <v>86</v>
      </c>
      <c r="J60" s="17">
        <v>0</v>
      </c>
      <c r="K60" s="17">
        <v>416</v>
      </c>
      <c r="L60" s="17">
        <v>2122</v>
      </c>
      <c r="M60" s="17">
        <v>0</v>
      </c>
      <c r="N60" s="17">
        <v>11</v>
      </c>
      <c r="O60" s="17">
        <v>170</v>
      </c>
      <c r="P60" s="17">
        <v>5250</v>
      </c>
      <c r="Q60" s="17">
        <v>0</v>
      </c>
      <c r="R60" s="17">
        <v>26</v>
      </c>
      <c r="S60" s="17">
        <v>0</v>
      </c>
      <c r="T60" s="17">
        <v>1348</v>
      </c>
      <c r="U60" s="17">
        <v>3</v>
      </c>
      <c r="V60" s="17">
        <v>177</v>
      </c>
      <c r="W60" s="17">
        <v>0</v>
      </c>
      <c r="X60" s="17">
        <v>166</v>
      </c>
      <c r="Y60" s="17">
        <v>3</v>
      </c>
      <c r="Z60" s="17">
        <v>5</v>
      </c>
      <c r="AA60" s="17">
        <v>96</v>
      </c>
      <c r="AB60" s="17">
        <v>4306</v>
      </c>
      <c r="AC60" s="17">
        <v>712</v>
      </c>
      <c r="AD60" s="17">
        <v>823</v>
      </c>
      <c r="AE60" s="17">
        <v>0</v>
      </c>
      <c r="AF60" s="17">
        <v>3</v>
      </c>
      <c r="AG60" s="17">
        <v>960</v>
      </c>
      <c r="AH60" s="17">
        <v>14</v>
      </c>
      <c r="AI60" s="17">
        <v>7261</v>
      </c>
      <c r="AJ60" s="17">
        <v>0</v>
      </c>
      <c r="AK60" s="17">
        <v>393</v>
      </c>
      <c r="AL60" s="17">
        <v>324</v>
      </c>
      <c r="AM60" s="17">
        <v>44</v>
      </c>
      <c r="AN60" s="17">
        <v>0</v>
      </c>
      <c r="AO60" s="17">
        <v>14</v>
      </c>
      <c r="AP60" s="17">
        <v>477</v>
      </c>
      <c r="AQ60" s="17">
        <v>4</v>
      </c>
      <c r="AR60" s="17">
        <v>793</v>
      </c>
      <c r="AS60" s="17">
        <v>94</v>
      </c>
      <c r="AT60" s="17">
        <v>1686</v>
      </c>
      <c r="AU60" s="17">
        <v>1006</v>
      </c>
      <c r="AV60" s="17">
        <v>198</v>
      </c>
      <c r="AW60" s="17">
        <v>61</v>
      </c>
      <c r="AX60" s="17">
        <v>33</v>
      </c>
      <c r="AY60" s="17">
        <v>971</v>
      </c>
      <c r="AZ60" s="17">
        <v>629</v>
      </c>
      <c r="BA60" s="17">
        <v>12</v>
      </c>
      <c r="BB60" s="17">
        <v>3134</v>
      </c>
      <c r="BC60" s="17">
        <v>25</v>
      </c>
      <c r="BD60" s="17">
        <v>4</v>
      </c>
      <c r="BE60" s="17">
        <v>4</v>
      </c>
      <c r="BF60" s="17">
        <v>0</v>
      </c>
      <c r="BG60" s="17">
        <v>37</v>
      </c>
      <c r="BH60" s="17">
        <v>3</v>
      </c>
      <c r="BI60" s="17">
        <v>155</v>
      </c>
      <c r="BJ60" s="17">
        <v>3</v>
      </c>
      <c r="BK60" s="17">
        <v>0</v>
      </c>
      <c r="BL60" s="17">
        <v>8</v>
      </c>
      <c r="BM60" s="17">
        <v>5</v>
      </c>
      <c r="BN60" s="17">
        <v>198</v>
      </c>
      <c r="BO60" s="17">
        <v>3</v>
      </c>
      <c r="BP60" s="17">
        <v>6</v>
      </c>
      <c r="BQ60" s="17">
        <v>64</v>
      </c>
      <c r="BR60" s="17">
        <v>0</v>
      </c>
      <c r="BS60" s="17">
        <v>9</v>
      </c>
      <c r="BT60" s="17">
        <v>10</v>
      </c>
      <c r="BU60" s="17">
        <v>14</v>
      </c>
      <c r="BV60" s="17">
        <v>0</v>
      </c>
      <c r="BW60" s="17">
        <v>460</v>
      </c>
      <c r="BX60" s="17">
        <v>3077</v>
      </c>
      <c r="BY60" s="17">
        <v>20</v>
      </c>
      <c r="BZ60" s="17">
        <v>2692</v>
      </c>
      <c r="CA60" s="17">
        <v>333</v>
      </c>
      <c r="CB60" s="17">
        <v>45</v>
      </c>
      <c r="CC60" s="17">
        <v>0</v>
      </c>
      <c r="CD60" s="18">
        <v>41786</v>
      </c>
    </row>
    <row r="61" spans="1:82" x14ac:dyDescent="0.35">
      <c r="A61" s="22">
        <v>58</v>
      </c>
      <c r="B61" s="18" t="s">
        <v>96</v>
      </c>
      <c r="C61" s="17">
        <v>0</v>
      </c>
      <c r="D61" s="17">
        <v>0</v>
      </c>
      <c r="E61" s="17">
        <v>3</v>
      </c>
      <c r="F61" s="17">
        <v>10</v>
      </c>
      <c r="G61" s="17">
        <v>0</v>
      </c>
      <c r="H61" s="17">
        <v>0</v>
      </c>
      <c r="I61" s="17">
        <v>309</v>
      </c>
      <c r="J61" s="17">
        <v>0</v>
      </c>
      <c r="K61" s="17">
        <v>205</v>
      </c>
      <c r="L61" s="17">
        <v>6</v>
      </c>
      <c r="M61" s="17">
        <v>0</v>
      </c>
      <c r="N61" s="17">
        <v>0</v>
      </c>
      <c r="O61" s="17">
        <v>12</v>
      </c>
      <c r="P61" s="17">
        <v>28</v>
      </c>
      <c r="Q61" s="17">
        <v>0</v>
      </c>
      <c r="R61" s="17">
        <v>0</v>
      </c>
      <c r="S61" s="17">
        <v>0</v>
      </c>
      <c r="T61" s="17">
        <v>16</v>
      </c>
      <c r="U61" s="17">
        <v>0</v>
      </c>
      <c r="V61" s="17">
        <v>25</v>
      </c>
      <c r="W61" s="17">
        <v>0</v>
      </c>
      <c r="X61" s="17">
        <v>3485</v>
      </c>
      <c r="Y61" s="17">
        <v>0</v>
      </c>
      <c r="Z61" s="17">
        <v>0</v>
      </c>
      <c r="AA61" s="17">
        <v>9</v>
      </c>
      <c r="AB61" s="17">
        <v>16</v>
      </c>
      <c r="AC61" s="17">
        <v>22</v>
      </c>
      <c r="AD61" s="17">
        <v>0</v>
      </c>
      <c r="AE61" s="17">
        <v>0</v>
      </c>
      <c r="AF61" s="17">
        <v>0</v>
      </c>
      <c r="AG61" s="17">
        <v>10</v>
      </c>
      <c r="AH61" s="17">
        <v>0</v>
      </c>
      <c r="AI61" s="17">
        <v>5</v>
      </c>
      <c r="AJ61" s="17">
        <v>0</v>
      </c>
      <c r="AK61" s="17">
        <v>135</v>
      </c>
      <c r="AL61" s="17">
        <v>12</v>
      </c>
      <c r="AM61" s="17">
        <v>3</v>
      </c>
      <c r="AN61" s="17">
        <v>0</v>
      </c>
      <c r="AO61" s="17">
        <v>5</v>
      </c>
      <c r="AP61" s="17">
        <v>39</v>
      </c>
      <c r="AQ61" s="17">
        <v>7</v>
      </c>
      <c r="AR61" s="17">
        <v>10</v>
      </c>
      <c r="AS61" s="17">
        <v>7</v>
      </c>
      <c r="AT61" s="17">
        <v>62</v>
      </c>
      <c r="AU61" s="17">
        <v>10</v>
      </c>
      <c r="AV61" s="17">
        <v>0</v>
      </c>
      <c r="AW61" s="17">
        <v>0</v>
      </c>
      <c r="AX61" s="17">
        <v>0</v>
      </c>
      <c r="AY61" s="17">
        <v>66</v>
      </c>
      <c r="AZ61" s="17">
        <v>7</v>
      </c>
      <c r="BA61" s="17">
        <v>3</v>
      </c>
      <c r="BB61" s="17">
        <v>16</v>
      </c>
      <c r="BC61" s="17">
        <v>17</v>
      </c>
      <c r="BD61" s="17">
        <v>0</v>
      </c>
      <c r="BE61" s="17">
        <v>0</v>
      </c>
      <c r="BF61" s="17">
        <v>5</v>
      </c>
      <c r="BG61" s="17">
        <v>10</v>
      </c>
      <c r="BH61" s="17">
        <v>0</v>
      </c>
      <c r="BI61" s="17">
        <v>414</v>
      </c>
      <c r="BJ61" s="17">
        <v>0</v>
      </c>
      <c r="BK61" s="17">
        <v>0</v>
      </c>
      <c r="BL61" s="17">
        <v>0</v>
      </c>
      <c r="BM61" s="17">
        <v>0</v>
      </c>
      <c r="BN61" s="17">
        <v>489</v>
      </c>
      <c r="BO61" s="17">
        <v>0</v>
      </c>
      <c r="BP61" s="17">
        <v>6</v>
      </c>
      <c r="BQ61" s="17">
        <v>0</v>
      </c>
      <c r="BR61" s="17">
        <v>0</v>
      </c>
      <c r="BS61" s="17">
        <v>5</v>
      </c>
      <c r="BT61" s="17">
        <v>0</v>
      </c>
      <c r="BU61" s="17">
        <v>4</v>
      </c>
      <c r="BV61" s="17">
        <v>0</v>
      </c>
      <c r="BW61" s="17">
        <v>15</v>
      </c>
      <c r="BX61" s="17">
        <v>6</v>
      </c>
      <c r="BY61" s="17">
        <v>0</v>
      </c>
      <c r="BZ61" s="17">
        <v>10</v>
      </c>
      <c r="CA61" s="17">
        <v>47</v>
      </c>
      <c r="CB61" s="17">
        <v>17</v>
      </c>
      <c r="CC61" s="17">
        <v>0</v>
      </c>
      <c r="CD61" s="18">
        <v>5607</v>
      </c>
    </row>
    <row r="62" spans="1:82" x14ac:dyDescent="0.35">
      <c r="A62" s="14">
        <v>59</v>
      </c>
      <c r="B62" s="18" t="s">
        <v>97</v>
      </c>
      <c r="C62" s="17">
        <v>0</v>
      </c>
      <c r="D62" s="17">
        <v>0</v>
      </c>
      <c r="E62" s="17">
        <v>72</v>
      </c>
      <c r="F62" s="17">
        <v>107</v>
      </c>
      <c r="G62" s="17">
        <v>14</v>
      </c>
      <c r="H62" s="17">
        <v>26</v>
      </c>
      <c r="I62" s="17">
        <v>40</v>
      </c>
      <c r="J62" s="17">
        <v>4</v>
      </c>
      <c r="K62" s="17">
        <v>123</v>
      </c>
      <c r="L62" s="17">
        <v>1052</v>
      </c>
      <c r="M62" s="17">
        <v>0</v>
      </c>
      <c r="N62" s="17">
        <v>11</v>
      </c>
      <c r="O62" s="17">
        <v>92</v>
      </c>
      <c r="P62" s="17">
        <v>912</v>
      </c>
      <c r="Q62" s="17">
        <v>5</v>
      </c>
      <c r="R62" s="17">
        <v>7</v>
      </c>
      <c r="S62" s="17">
        <v>0</v>
      </c>
      <c r="T62" s="17">
        <v>243</v>
      </c>
      <c r="U62" s="17">
        <v>20</v>
      </c>
      <c r="V62" s="17">
        <v>98</v>
      </c>
      <c r="W62" s="17">
        <v>3</v>
      </c>
      <c r="X62" s="17">
        <v>134</v>
      </c>
      <c r="Y62" s="17">
        <v>6</v>
      </c>
      <c r="Z62" s="17">
        <v>23</v>
      </c>
      <c r="AA62" s="17">
        <v>70</v>
      </c>
      <c r="AB62" s="17">
        <v>1226</v>
      </c>
      <c r="AC62" s="17">
        <v>182</v>
      </c>
      <c r="AD62" s="17">
        <v>141</v>
      </c>
      <c r="AE62" s="17">
        <v>6</v>
      </c>
      <c r="AF62" s="17">
        <v>0</v>
      </c>
      <c r="AG62" s="17">
        <v>155</v>
      </c>
      <c r="AH62" s="17">
        <v>12</v>
      </c>
      <c r="AI62" s="17">
        <v>650</v>
      </c>
      <c r="AJ62" s="17">
        <v>7</v>
      </c>
      <c r="AK62" s="17">
        <v>272</v>
      </c>
      <c r="AL62" s="17">
        <v>242</v>
      </c>
      <c r="AM62" s="17">
        <v>36</v>
      </c>
      <c r="AN62" s="17">
        <v>3</v>
      </c>
      <c r="AO62" s="17">
        <v>12</v>
      </c>
      <c r="AP62" s="17">
        <v>192</v>
      </c>
      <c r="AQ62" s="17">
        <v>0</v>
      </c>
      <c r="AR62" s="17">
        <v>74</v>
      </c>
      <c r="AS62" s="17">
        <v>155</v>
      </c>
      <c r="AT62" s="17">
        <v>162</v>
      </c>
      <c r="AU62" s="17">
        <v>333</v>
      </c>
      <c r="AV62" s="17">
        <v>50</v>
      </c>
      <c r="AW62" s="17">
        <v>37</v>
      </c>
      <c r="AX62" s="17">
        <v>22</v>
      </c>
      <c r="AY62" s="17">
        <v>457</v>
      </c>
      <c r="AZ62" s="17">
        <v>100</v>
      </c>
      <c r="BA62" s="17">
        <v>23</v>
      </c>
      <c r="BB62" s="17">
        <v>233</v>
      </c>
      <c r="BC62" s="17">
        <v>65</v>
      </c>
      <c r="BD62" s="17">
        <v>9</v>
      </c>
      <c r="BE62" s="17">
        <v>4</v>
      </c>
      <c r="BF62" s="17">
        <v>3</v>
      </c>
      <c r="BG62" s="17">
        <v>36</v>
      </c>
      <c r="BH62" s="17">
        <v>4</v>
      </c>
      <c r="BI62" s="17">
        <v>42</v>
      </c>
      <c r="BJ62" s="17">
        <v>4</v>
      </c>
      <c r="BK62" s="17">
        <v>0</v>
      </c>
      <c r="BL62" s="17">
        <v>12</v>
      </c>
      <c r="BM62" s="17">
        <v>8</v>
      </c>
      <c r="BN62" s="17">
        <v>82</v>
      </c>
      <c r="BO62" s="17">
        <v>9</v>
      </c>
      <c r="BP62" s="17">
        <v>6</v>
      </c>
      <c r="BQ62" s="17">
        <v>23</v>
      </c>
      <c r="BR62" s="17">
        <v>0</v>
      </c>
      <c r="BS62" s="17">
        <v>10</v>
      </c>
      <c r="BT62" s="17">
        <v>11</v>
      </c>
      <c r="BU62" s="17">
        <v>14</v>
      </c>
      <c r="BV62" s="17">
        <v>0</v>
      </c>
      <c r="BW62" s="17">
        <v>269</v>
      </c>
      <c r="BX62" s="17">
        <v>878</v>
      </c>
      <c r="BY62" s="17">
        <v>36</v>
      </c>
      <c r="BZ62" s="17">
        <v>931</v>
      </c>
      <c r="CA62" s="17">
        <v>34</v>
      </c>
      <c r="CB62" s="17">
        <v>109</v>
      </c>
      <c r="CC62" s="17">
        <v>5</v>
      </c>
      <c r="CD62" s="18">
        <v>10465</v>
      </c>
    </row>
    <row r="63" spans="1:82" x14ac:dyDescent="0.35">
      <c r="A63" s="22">
        <v>60</v>
      </c>
      <c r="B63" s="18" t="s">
        <v>98</v>
      </c>
      <c r="C63" s="17">
        <v>680</v>
      </c>
      <c r="D63" s="17">
        <v>667</v>
      </c>
      <c r="E63" s="17">
        <v>8223</v>
      </c>
      <c r="F63" s="17">
        <v>7300</v>
      </c>
      <c r="G63" s="17">
        <v>1885</v>
      </c>
      <c r="H63" s="17">
        <v>3132</v>
      </c>
      <c r="I63" s="17">
        <v>6218</v>
      </c>
      <c r="J63" s="17">
        <v>798</v>
      </c>
      <c r="K63" s="17">
        <v>13895</v>
      </c>
      <c r="L63" s="17">
        <v>6996</v>
      </c>
      <c r="M63" s="17">
        <v>267</v>
      </c>
      <c r="N63" s="17">
        <v>2116</v>
      </c>
      <c r="O63" s="17">
        <v>6693</v>
      </c>
      <c r="P63" s="17">
        <v>14941</v>
      </c>
      <c r="Q63" s="17">
        <v>813</v>
      </c>
      <c r="R63" s="17">
        <v>1294</v>
      </c>
      <c r="S63" s="17">
        <v>897</v>
      </c>
      <c r="T63" s="17">
        <v>8880</v>
      </c>
      <c r="U63" s="17">
        <v>2679</v>
      </c>
      <c r="V63" s="17">
        <v>9653</v>
      </c>
      <c r="W63" s="17">
        <v>556</v>
      </c>
      <c r="X63" s="17">
        <v>8799</v>
      </c>
      <c r="Y63" s="17">
        <v>1306</v>
      </c>
      <c r="Z63" s="17">
        <v>1394</v>
      </c>
      <c r="AA63" s="17">
        <v>8297</v>
      </c>
      <c r="AB63" s="17">
        <v>5383</v>
      </c>
      <c r="AC63" s="17">
        <v>15817</v>
      </c>
      <c r="AD63" s="17">
        <v>3413</v>
      </c>
      <c r="AE63" s="17">
        <v>833</v>
      </c>
      <c r="AF63" s="17">
        <v>249</v>
      </c>
      <c r="AG63" s="17">
        <v>4293</v>
      </c>
      <c r="AH63" s="17">
        <v>1199</v>
      </c>
      <c r="AI63" s="17">
        <v>6863</v>
      </c>
      <c r="AJ63" s="17">
        <v>834</v>
      </c>
      <c r="AK63" s="17">
        <v>8110</v>
      </c>
      <c r="AL63" s="17">
        <v>9877</v>
      </c>
      <c r="AM63" s="17">
        <v>5323</v>
      </c>
      <c r="AN63" s="17">
        <v>354</v>
      </c>
      <c r="AO63" s="17">
        <v>2785</v>
      </c>
      <c r="AP63" s="17">
        <v>6936</v>
      </c>
      <c r="AQ63" s="17">
        <v>524</v>
      </c>
      <c r="AR63" s="17">
        <v>5009</v>
      </c>
      <c r="AS63" s="17">
        <v>7134</v>
      </c>
      <c r="AT63" s="17">
        <v>22090</v>
      </c>
      <c r="AU63" s="17">
        <v>5921</v>
      </c>
      <c r="AV63" s="17">
        <v>3606</v>
      </c>
      <c r="AW63" s="17">
        <v>2683</v>
      </c>
      <c r="AX63" s="17">
        <v>1399</v>
      </c>
      <c r="AY63" s="17">
        <v>15300</v>
      </c>
      <c r="AZ63" s="17">
        <v>5487</v>
      </c>
      <c r="BA63" s="17">
        <v>2052</v>
      </c>
      <c r="BB63" s="17">
        <v>8474</v>
      </c>
      <c r="BC63" s="17">
        <v>10448</v>
      </c>
      <c r="BD63" s="17">
        <v>1260</v>
      </c>
      <c r="BE63" s="17">
        <v>895</v>
      </c>
      <c r="BF63" s="17">
        <v>825</v>
      </c>
      <c r="BG63" s="17">
        <v>5034</v>
      </c>
      <c r="BH63" s="17">
        <v>718</v>
      </c>
      <c r="BI63" s="17">
        <v>5705</v>
      </c>
      <c r="BJ63" s="17">
        <v>360</v>
      </c>
      <c r="BK63" s="17">
        <v>111</v>
      </c>
      <c r="BL63" s="17">
        <v>1852</v>
      </c>
      <c r="BM63" s="17">
        <v>915</v>
      </c>
      <c r="BN63" s="17">
        <v>7542</v>
      </c>
      <c r="BO63" s="17">
        <v>473</v>
      </c>
      <c r="BP63" s="17">
        <v>1961</v>
      </c>
      <c r="BQ63" s="17">
        <v>1101</v>
      </c>
      <c r="BR63" s="17">
        <v>273</v>
      </c>
      <c r="BS63" s="17">
        <v>1495</v>
      </c>
      <c r="BT63" s="17">
        <v>2333</v>
      </c>
      <c r="BU63" s="17">
        <v>2616</v>
      </c>
      <c r="BV63" s="17">
        <v>203</v>
      </c>
      <c r="BW63" s="17">
        <v>13009</v>
      </c>
      <c r="BX63" s="17">
        <v>7515</v>
      </c>
      <c r="BY63" s="17">
        <v>2691</v>
      </c>
      <c r="BZ63" s="17">
        <v>8823</v>
      </c>
      <c r="CA63" s="17">
        <v>5967</v>
      </c>
      <c r="CB63" s="17">
        <v>11825</v>
      </c>
      <c r="CC63" s="17">
        <v>319</v>
      </c>
      <c r="CD63" s="18">
        <v>367257</v>
      </c>
    </row>
    <row r="64" spans="1:82" x14ac:dyDescent="0.35">
      <c r="A64" s="22">
        <v>61</v>
      </c>
      <c r="B64" s="18" t="s">
        <v>5</v>
      </c>
      <c r="C64" s="17">
        <v>1352</v>
      </c>
      <c r="D64" s="17">
        <v>1333</v>
      </c>
      <c r="E64" s="17">
        <v>16215</v>
      </c>
      <c r="F64" s="17">
        <v>16744</v>
      </c>
      <c r="G64" s="17">
        <v>3444</v>
      </c>
      <c r="H64" s="17">
        <v>6631</v>
      </c>
      <c r="I64" s="17">
        <v>13895</v>
      </c>
      <c r="J64" s="17">
        <v>1694</v>
      </c>
      <c r="K64" s="17">
        <v>29317</v>
      </c>
      <c r="L64" s="17">
        <v>31149</v>
      </c>
      <c r="M64" s="17">
        <v>698</v>
      </c>
      <c r="N64" s="17">
        <v>5011</v>
      </c>
      <c r="O64" s="17">
        <v>14637</v>
      </c>
      <c r="P64" s="17">
        <v>49586</v>
      </c>
      <c r="Q64" s="17">
        <v>1623</v>
      </c>
      <c r="R64" s="17">
        <v>2703</v>
      </c>
      <c r="S64" s="17">
        <v>2130</v>
      </c>
      <c r="T64" s="17">
        <v>19957</v>
      </c>
      <c r="U64" s="17">
        <v>4990</v>
      </c>
      <c r="V64" s="17">
        <v>18956</v>
      </c>
      <c r="W64" s="17">
        <v>1308</v>
      </c>
      <c r="X64" s="17">
        <v>20475</v>
      </c>
      <c r="Y64" s="17">
        <v>2559</v>
      </c>
      <c r="Z64" s="17">
        <v>3180</v>
      </c>
      <c r="AA64" s="17">
        <v>17034</v>
      </c>
      <c r="AB64" s="17">
        <v>23652</v>
      </c>
      <c r="AC64" s="17">
        <v>34975</v>
      </c>
      <c r="AD64" s="17">
        <v>9338</v>
      </c>
      <c r="AE64" s="17">
        <v>1479</v>
      </c>
      <c r="AF64" s="17">
        <v>720</v>
      </c>
      <c r="AG64" s="17">
        <v>11513</v>
      </c>
      <c r="AH64" s="17">
        <v>2778</v>
      </c>
      <c r="AI64" s="17">
        <v>33532</v>
      </c>
      <c r="AJ64" s="17">
        <v>1982</v>
      </c>
      <c r="AK64" s="17">
        <v>20282</v>
      </c>
      <c r="AL64" s="17">
        <v>23793</v>
      </c>
      <c r="AM64" s="17">
        <v>10597</v>
      </c>
      <c r="AN64" s="17">
        <v>798</v>
      </c>
      <c r="AO64" s="17">
        <v>6300</v>
      </c>
      <c r="AP64" s="17">
        <v>17387</v>
      </c>
      <c r="AQ64" s="17">
        <v>1042</v>
      </c>
      <c r="AR64" s="17">
        <v>11406</v>
      </c>
      <c r="AS64" s="17">
        <v>15859</v>
      </c>
      <c r="AT64" s="17">
        <v>36048</v>
      </c>
      <c r="AU64" s="17">
        <v>21244</v>
      </c>
      <c r="AV64" s="17">
        <v>7847</v>
      </c>
      <c r="AW64" s="17">
        <v>6333</v>
      </c>
      <c r="AX64" s="17">
        <v>3782</v>
      </c>
      <c r="AY64" s="17">
        <v>33165</v>
      </c>
      <c r="AZ64" s="17">
        <v>16631</v>
      </c>
      <c r="BA64" s="17">
        <v>4626</v>
      </c>
      <c r="BB64" s="17">
        <v>21863</v>
      </c>
      <c r="BC64" s="17">
        <v>19963</v>
      </c>
      <c r="BD64" s="17">
        <v>1957</v>
      </c>
      <c r="BE64" s="17">
        <v>2135</v>
      </c>
      <c r="BF64" s="17">
        <v>1466</v>
      </c>
      <c r="BG64" s="17">
        <v>10509</v>
      </c>
      <c r="BH64" s="17">
        <v>1422</v>
      </c>
      <c r="BI64" s="17">
        <v>9773</v>
      </c>
      <c r="BJ64" s="17">
        <v>732</v>
      </c>
      <c r="BK64" s="17">
        <v>257</v>
      </c>
      <c r="BL64" s="17">
        <v>3442</v>
      </c>
      <c r="BM64" s="17">
        <v>2151</v>
      </c>
      <c r="BN64" s="17">
        <v>14999</v>
      </c>
      <c r="BO64" s="17">
        <v>1046</v>
      </c>
      <c r="BP64" s="17">
        <v>3701</v>
      </c>
      <c r="BQ64" s="17">
        <v>2835</v>
      </c>
      <c r="BR64" s="17">
        <v>681</v>
      </c>
      <c r="BS64" s="17">
        <v>3658</v>
      </c>
      <c r="BT64" s="17">
        <v>5152</v>
      </c>
      <c r="BU64" s="17">
        <v>5462</v>
      </c>
      <c r="BV64" s="17">
        <v>498</v>
      </c>
      <c r="BW64" s="17">
        <v>26769</v>
      </c>
      <c r="BX64" s="17">
        <v>29702</v>
      </c>
      <c r="BY64" s="17">
        <v>6255</v>
      </c>
      <c r="BZ64" s="17">
        <v>31266</v>
      </c>
      <c r="CA64" s="17">
        <v>9809</v>
      </c>
      <c r="CB64" s="17">
        <v>22330</v>
      </c>
      <c r="CC64" s="17">
        <v>778</v>
      </c>
      <c r="CD64" s="18">
        <v>885407</v>
      </c>
    </row>
    <row r="65" spans="1:82" x14ac:dyDescent="0.35">
      <c r="A65" s="22">
        <v>62</v>
      </c>
    </row>
    <row r="66" spans="1:82" x14ac:dyDescent="0.35">
      <c r="A66" s="14">
        <v>63</v>
      </c>
      <c r="B66" s="23" t="s">
        <v>124</v>
      </c>
    </row>
    <row r="67" spans="1:82" x14ac:dyDescent="0.35">
      <c r="A67" s="14">
        <v>64</v>
      </c>
      <c r="B67" s="18" t="s">
        <v>99</v>
      </c>
      <c r="C67" s="17">
        <v>24</v>
      </c>
      <c r="D67" s="17">
        <v>29</v>
      </c>
      <c r="E67" s="17">
        <v>419</v>
      </c>
      <c r="F67" s="17">
        <v>1091</v>
      </c>
      <c r="G67" s="17">
        <v>43</v>
      </c>
      <c r="H67" s="17">
        <v>76</v>
      </c>
      <c r="I67" s="17">
        <v>701</v>
      </c>
      <c r="J67" s="17">
        <v>10</v>
      </c>
      <c r="K67" s="17">
        <v>3499</v>
      </c>
      <c r="L67" s="17">
        <v>4588</v>
      </c>
      <c r="M67" s="17">
        <v>3</v>
      </c>
      <c r="N67" s="17">
        <v>54</v>
      </c>
      <c r="O67" s="17">
        <v>368</v>
      </c>
      <c r="P67" s="17">
        <v>3879</v>
      </c>
      <c r="Q67" s="17">
        <v>9</v>
      </c>
      <c r="R67" s="17">
        <v>54</v>
      </c>
      <c r="S67" s="17">
        <v>12</v>
      </c>
      <c r="T67" s="17">
        <v>3097</v>
      </c>
      <c r="U67" s="17">
        <v>42</v>
      </c>
      <c r="V67" s="17">
        <v>599</v>
      </c>
      <c r="W67" s="17">
        <v>4</v>
      </c>
      <c r="X67" s="17">
        <v>3349</v>
      </c>
      <c r="Y67" s="17">
        <v>23</v>
      </c>
      <c r="Z67" s="17">
        <v>15</v>
      </c>
      <c r="AA67" s="17">
        <v>276</v>
      </c>
      <c r="AB67" s="17">
        <v>5353</v>
      </c>
      <c r="AC67" s="17">
        <v>1672</v>
      </c>
      <c r="AD67" s="17">
        <v>485</v>
      </c>
      <c r="AE67" s="17">
        <v>13</v>
      </c>
      <c r="AF67" s="17">
        <v>10</v>
      </c>
      <c r="AG67" s="17">
        <v>900</v>
      </c>
      <c r="AH67" s="17">
        <v>24</v>
      </c>
      <c r="AI67" s="17">
        <v>2946</v>
      </c>
      <c r="AJ67" s="17">
        <v>5</v>
      </c>
      <c r="AK67" s="17">
        <v>1777</v>
      </c>
      <c r="AL67" s="17">
        <v>935</v>
      </c>
      <c r="AM67" s="17">
        <v>155</v>
      </c>
      <c r="AN67" s="17">
        <v>10</v>
      </c>
      <c r="AO67" s="17">
        <v>50</v>
      </c>
      <c r="AP67" s="17">
        <v>1686</v>
      </c>
      <c r="AQ67" s="17">
        <v>43</v>
      </c>
      <c r="AR67" s="17">
        <v>2565</v>
      </c>
      <c r="AS67" s="17">
        <v>875</v>
      </c>
      <c r="AT67" s="17">
        <v>21461</v>
      </c>
      <c r="AU67" s="17">
        <v>1080</v>
      </c>
      <c r="AV67" s="17">
        <v>239</v>
      </c>
      <c r="AW67" s="17">
        <v>182</v>
      </c>
      <c r="AX67" s="17">
        <v>80</v>
      </c>
      <c r="AY67" s="17">
        <v>9591</v>
      </c>
      <c r="AZ67" s="17">
        <v>1253</v>
      </c>
      <c r="BA67" s="17">
        <v>38</v>
      </c>
      <c r="BB67" s="17">
        <v>3149</v>
      </c>
      <c r="BC67" s="17">
        <v>416</v>
      </c>
      <c r="BD67" s="17">
        <v>18</v>
      </c>
      <c r="BE67" s="17">
        <v>27</v>
      </c>
      <c r="BF67" s="17">
        <v>14</v>
      </c>
      <c r="BG67" s="17">
        <v>136</v>
      </c>
      <c r="BH67" s="17">
        <v>28</v>
      </c>
      <c r="BI67" s="17">
        <v>1644</v>
      </c>
      <c r="BJ67" s="17">
        <v>0</v>
      </c>
      <c r="BK67" s="17">
        <v>3</v>
      </c>
      <c r="BL67" s="17">
        <v>24</v>
      </c>
      <c r="BM67" s="17">
        <v>52</v>
      </c>
      <c r="BN67" s="17">
        <v>2877</v>
      </c>
      <c r="BO67" s="17">
        <v>18</v>
      </c>
      <c r="BP67" s="17">
        <v>57</v>
      </c>
      <c r="BQ67" s="17">
        <v>112</v>
      </c>
      <c r="BR67" s="17">
        <v>6</v>
      </c>
      <c r="BS67" s="17">
        <v>22</v>
      </c>
      <c r="BT67" s="17">
        <v>113</v>
      </c>
      <c r="BU67" s="17">
        <v>83</v>
      </c>
      <c r="BV67" s="17">
        <v>0</v>
      </c>
      <c r="BW67" s="17">
        <v>5396</v>
      </c>
      <c r="BX67" s="17">
        <v>2941</v>
      </c>
      <c r="BY67" s="17">
        <v>83</v>
      </c>
      <c r="BZ67" s="17">
        <v>3814</v>
      </c>
      <c r="CA67" s="17">
        <v>1266</v>
      </c>
      <c r="CB67" s="17">
        <v>376</v>
      </c>
      <c r="CC67" s="17">
        <v>12</v>
      </c>
      <c r="CD67" s="18">
        <v>98696</v>
      </c>
    </row>
    <row r="68" spans="1:82" x14ac:dyDescent="0.35">
      <c r="A68" s="22">
        <v>65</v>
      </c>
      <c r="B68" s="18" t="s">
        <v>102</v>
      </c>
      <c r="C68" s="19">
        <f t="shared" ref="C68:AH68" si="0">C67/C18*100</f>
        <v>1.5925680159256803</v>
      </c>
      <c r="D68" s="19">
        <f t="shared" si="0"/>
        <v>1.9372077488309953</v>
      </c>
      <c r="E68" s="19">
        <f t="shared" si="0"/>
        <v>2.3531393912164438</v>
      </c>
      <c r="F68" s="19">
        <f t="shared" si="0"/>
        <v>6.0136699371623861</v>
      </c>
      <c r="G68" s="19">
        <f t="shared" si="0"/>
        <v>1.1411889596602971</v>
      </c>
      <c r="H68" s="19">
        <f t="shared" si="0"/>
        <v>1.0435260194974598</v>
      </c>
      <c r="I68" s="19">
        <f t="shared" si="0"/>
        <v>4.6279791377830595</v>
      </c>
      <c r="J68" s="19">
        <f t="shared" si="0"/>
        <v>0.52854122621564481</v>
      </c>
      <c r="K68" s="19">
        <f t="shared" si="0"/>
        <v>10.977943714115396</v>
      </c>
      <c r="L68" s="19">
        <f t="shared" si="0"/>
        <v>13.44547665797263</v>
      </c>
      <c r="M68" s="19">
        <f t="shared" si="0"/>
        <v>0.39735099337748342</v>
      </c>
      <c r="N68" s="19">
        <f t="shared" si="0"/>
        <v>0.98720292504570384</v>
      </c>
      <c r="O68" s="19">
        <f t="shared" si="0"/>
        <v>2.3010066904270619</v>
      </c>
      <c r="P68" s="19">
        <f t="shared" si="0"/>
        <v>7.2062866909415169</v>
      </c>
      <c r="Q68" s="19">
        <f t="shared" si="0"/>
        <v>0.51487414187643021</v>
      </c>
      <c r="R68" s="19">
        <f t="shared" si="0"/>
        <v>1.7839444995044598</v>
      </c>
      <c r="S68" s="19">
        <f t="shared" si="0"/>
        <v>0.51457975986277882</v>
      </c>
      <c r="T68" s="19">
        <f t="shared" si="0"/>
        <v>13.973740017145694</v>
      </c>
      <c r="U68" s="19">
        <f t="shared" si="0"/>
        <v>0.75080443332141578</v>
      </c>
      <c r="V68" s="19">
        <f t="shared" si="0"/>
        <v>2.8564616118264188</v>
      </c>
      <c r="W68" s="19">
        <f t="shared" si="0"/>
        <v>0.28208744710860367</v>
      </c>
      <c r="X68" s="19">
        <f t="shared" si="0"/>
        <v>14.944221329763499</v>
      </c>
      <c r="Y68" s="19">
        <f t="shared" si="0"/>
        <v>0.80701754385964919</v>
      </c>
      <c r="Z68" s="19">
        <f t="shared" si="0"/>
        <v>0.43165467625899279</v>
      </c>
      <c r="AA68" s="19">
        <f t="shared" si="0"/>
        <v>1.4739652870493991</v>
      </c>
      <c r="AB68" s="19">
        <f t="shared" si="0"/>
        <v>20.618596410137894</v>
      </c>
      <c r="AC68" s="19">
        <f t="shared" si="0"/>
        <v>4.3729567150516537</v>
      </c>
      <c r="AD68" s="19">
        <f t="shared" si="0"/>
        <v>4.6850850077279755</v>
      </c>
      <c r="AE68" s="19">
        <f t="shared" si="0"/>
        <v>0.75537478210342823</v>
      </c>
      <c r="AF68" s="19">
        <f t="shared" si="0"/>
        <v>1.3003901170351104</v>
      </c>
      <c r="AG68" s="19">
        <f t="shared" si="0"/>
        <v>7.1942446043165464</v>
      </c>
      <c r="AH68" s="19">
        <f t="shared" si="0"/>
        <v>0.80428954423592491</v>
      </c>
      <c r="AI68" s="19">
        <f t="shared" ref="AI68:BN68" si="1">AI67/AI18*100</f>
        <v>8.044344929277484</v>
      </c>
      <c r="AJ68" s="19">
        <f t="shared" si="1"/>
        <v>0.22872827081427266</v>
      </c>
      <c r="AK68" s="19">
        <f t="shared" si="1"/>
        <v>8.0864618885096711</v>
      </c>
      <c r="AL68" s="19">
        <f t="shared" si="1"/>
        <v>3.6616408850597222</v>
      </c>
      <c r="AM68" s="19">
        <f t="shared" si="1"/>
        <v>1.3133367225893917</v>
      </c>
      <c r="AN68" s="19">
        <f t="shared" si="1"/>
        <v>1.0729613733905579</v>
      </c>
      <c r="AO68" s="19">
        <f t="shared" si="1"/>
        <v>0.72379849449913147</v>
      </c>
      <c r="AP68" s="19">
        <f t="shared" si="1"/>
        <v>8.9757240204429287</v>
      </c>
      <c r="AQ68" s="19">
        <f t="shared" si="1"/>
        <v>3.6846615252784916</v>
      </c>
      <c r="AR68" s="19">
        <f t="shared" si="1"/>
        <v>20.112914608327454</v>
      </c>
      <c r="AS68" s="19">
        <f t="shared" si="1"/>
        <v>5.1244509516837482</v>
      </c>
      <c r="AT68" s="19">
        <f t="shared" si="1"/>
        <v>51.760648304471566</v>
      </c>
      <c r="AU68" s="19">
        <f t="shared" si="1"/>
        <v>4.6284391874517867</v>
      </c>
      <c r="AV68" s="19">
        <f t="shared" si="1"/>
        <v>2.7534562211981566</v>
      </c>
      <c r="AW68" s="19">
        <f t="shared" si="1"/>
        <v>2.6029748283752858</v>
      </c>
      <c r="AX68" s="19">
        <f t="shared" si="1"/>
        <v>1.9189254017750061</v>
      </c>
      <c r="AY68" s="19">
        <f t="shared" si="1"/>
        <v>26.595862680938382</v>
      </c>
      <c r="AZ68" s="19">
        <f t="shared" si="1"/>
        <v>6.9449063296752014</v>
      </c>
      <c r="BA68" s="19">
        <f t="shared" si="1"/>
        <v>0.75561741896997414</v>
      </c>
      <c r="BB68" s="19">
        <f t="shared" si="1"/>
        <v>13.077242524916944</v>
      </c>
      <c r="BC68" s="19">
        <f t="shared" si="1"/>
        <v>1.9094831543192876</v>
      </c>
      <c r="BD68" s="19">
        <f t="shared" si="1"/>
        <v>0.80321285140562237</v>
      </c>
      <c r="BE68" s="19">
        <f t="shared" si="1"/>
        <v>1.125</v>
      </c>
      <c r="BF68" s="19">
        <f t="shared" si="1"/>
        <v>0.84490042245021124</v>
      </c>
      <c r="BG68" s="19">
        <f t="shared" si="1"/>
        <v>1.1995060857294055</v>
      </c>
      <c r="BH68" s="19">
        <f t="shared" si="1"/>
        <v>1.7891373801916934</v>
      </c>
      <c r="BI68" s="19">
        <f t="shared" si="1"/>
        <v>14.655018719914423</v>
      </c>
      <c r="BJ68" s="19">
        <f t="shared" si="1"/>
        <v>0</v>
      </c>
      <c r="BK68" s="19">
        <f t="shared" si="1"/>
        <v>1.0452961672473868</v>
      </c>
      <c r="BL68" s="19">
        <f t="shared" si="1"/>
        <v>0.62827225130890052</v>
      </c>
      <c r="BM68" s="19">
        <f t="shared" si="1"/>
        <v>2.2336769759450172</v>
      </c>
      <c r="BN68" s="19">
        <f t="shared" si="1"/>
        <v>17.233736671858153</v>
      </c>
      <c r="BO68" s="19">
        <f t="shared" ref="BO68:CD68" si="2">BO67/BO18*100</f>
        <v>1.5803336259877085</v>
      </c>
      <c r="BP68" s="19">
        <f t="shared" si="2"/>
        <v>1.3939838591342628</v>
      </c>
      <c r="BQ68" s="19">
        <f t="shared" si="2"/>
        <v>3.4621329211746521</v>
      </c>
      <c r="BR68" s="19">
        <f t="shared" si="2"/>
        <v>0.77821011673151752</v>
      </c>
      <c r="BS68" s="19">
        <f t="shared" si="2"/>
        <v>0.5469915464942815</v>
      </c>
      <c r="BT68" s="19">
        <f t="shared" si="2"/>
        <v>1.9748339741349179</v>
      </c>
      <c r="BU68" s="19">
        <f t="shared" si="2"/>
        <v>1.3389256331666397</v>
      </c>
      <c r="BV68" s="19">
        <f t="shared" si="2"/>
        <v>0</v>
      </c>
      <c r="BW68" s="19">
        <f t="shared" si="2"/>
        <v>18.648050870887474</v>
      </c>
      <c r="BX68" s="19">
        <f t="shared" si="2"/>
        <v>9.1363777570674127</v>
      </c>
      <c r="BY68" s="19">
        <f t="shared" si="2"/>
        <v>1.2086791903305665</v>
      </c>
      <c r="BZ68" s="19">
        <f t="shared" si="2"/>
        <v>11.184750733137831</v>
      </c>
      <c r="CA68" s="19">
        <f t="shared" si="2"/>
        <v>11.274378840502271</v>
      </c>
      <c r="CB68" s="19">
        <f t="shared" si="2"/>
        <v>1.541489012791079</v>
      </c>
      <c r="CC68" s="19">
        <f t="shared" si="2"/>
        <v>1.4002333722287048</v>
      </c>
      <c r="CD68" s="19">
        <f t="shared" si="2"/>
        <v>10.155727465616273</v>
      </c>
    </row>
    <row r="69" spans="1:82" x14ac:dyDescent="0.35">
      <c r="A69" s="22">
        <v>66</v>
      </c>
    </row>
    <row r="70" spans="1:82" x14ac:dyDescent="0.35">
      <c r="A70" s="22">
        <v>67</v>
      </c>
      <c r="B70" s="23" t="s">
        <v>125</v>
      </c>
    </row>
    <row r="71" spans="1:82" x14ac:dyDescent="0.35">
      <c r="A71" s="14">
        <v>68</v>
      </c>
      <c r="B71" s="18" t="s">
        <v>100</v>
      </c>
      <c r="C71" s="17">
        <v>5</v>
      </c>
      <c r="D71" s="17">
        <v>16</v>
      </c>
      <c r="E71" s="17">
        <v>85</v>
      </c>
      <c r="F71" s="17">
        <v>232</v>
      </c>
      <c r="G71" s="17">
        <v>7</v>
      </c>
      <c r="H71" s="17">
        <v>13</v>
      </c>
      <c r="I71" s="17">
        <v>83</v>
      </c>
      <c r="J71" s="17">
        <v>4</v>
      </c>
      <c r="K71" s="17">
        <v>492</v>
      </c>
      <c r="L71" s="17">
        <v>1120</v>
      </c>
      <c r="M71" s="17">
        <v>0</v>
      </c>
      <c r="N71" s="17">
        <v>12</v>
      </c>
      <c r="O71" s="17">
        <v>57</v>
      </c>
      <c r="P71" s="17">
        <v>664</v>
      </c>
      <c r="Q71" s="17">
        <v>4</v>
      </c>
      <c r="R71" s="17">
        <v>13</v>
      </c>
      <c r="S71" s="17">
        <v>0</v>
      </c>
      <c r="T71" s="17">
        <v>591</v>
      </c>
      <c r="U71" s="17">
        <v>20</v>
      </c>
      <c r="V71" s="17">
        <v>92</v>
      </c>
      <c r="W71" s="17">
        <v>3</v>
      </c>
      <c r="X71" s="17">
        <v>493</v>
      </c>
      <c r="Y71" s="17">
        <v>0</v>
      </c>
      <c r="Z71" s="17">
        <v>4</v>
      </c>
      <c r="AA71" s="17">
        <v>149</v>
      </c>
      <c r="AB71" s="17">
        <v>1276</v>
      </c>
      <c r="AC71" s="17">
        <v>284</v>
      </c>
      <c r="AD71" s="17">
        <v>128</v>
      </c>
      <c r="AE71" s="17">
        <v>0</v>
      </c>
      <c r="AF71" s="17">
        <v>5</v>
      </c>
      <c r="AG71" s="17">
        <v>183</v>
      </c>
      <c r="AH71" s="17">
        <v>4</v>
      </c>
      <c r="AI71" s="17">
        <v>666</v>
      </c>
      <c r="AJ71" s="17">
        <v>4</v>
      </c>
      <c r="AK71" s="17">
        <v>296</v>
      </c>
      <c r="AL71" s="17">
        <v>186</v>
      </c>
      <c r="AM71" s="17">
        <v>29</v>
      </c>
      <c r="AN71" s="17">
        <v>0</v>
      </c>
      <c r="AO71" s="17">
        <v>33</v>
      </c>
      <c r="AP71" s="17">
        <v>440</v>
      </c>
      <c r="AQ71" s="17">
        <v>9</v>
      </c>
      <c r="AR71" s="17">
        <v>410</v>
      </c>
      <c r="AS71" s="17">
        <v>251</v>
      </c>
      <c r="AT71" s="17">
        <v>2950</v>
      </c>
      <c r="AU71" s="17">
        <v>197</v>
      </c>
      <c r="AV71" s="17">
        <v>114</v>
      </c>
      <c r="AW71" s="17">
        <v>90</v>
      </c>
      <c r="AX71" s="17">
        <v>11</v>
      </c>
      <c r="AY71" s="17">
        <v>1416</v>
      </c>
      <c r="AZ71" s="17">
        <v>221</v>
      </c>
      <c r="BA71" s="17">
        <v>6</v>
      </c>
      <c r="BB71" s="17">
        <v>353</v>
      </c>
      <c r="BC71" s="17">
        <v>83</v>
      </c>
      <c r="BD71" s="17">
        <v>15</v>
      </c>
      <c r="BE71" s="17">
        <v>0</v>
      </c>
      <c r="BF71" s="17">
        <v>0</v>
      </c>
      <c r="BG71" s="17">
        <v>33</v>
      </c>
      <c r="BH71" s="17">
        <v>11</v>
      </c>
      <c r="BI71" s="17">
        <v>119</v>
      </c>
      <c r="BJ71" s="17">
        <v>0</v>
      </c>
      <c r="BK71" s="17">
        <v>7</v>
      </c>
      <c r="BL71" s="17">
        <v>3</v>
      </c>
      <c r="BM71" s="17">
        <v>8</v>
      </c>
      <c r="BN71" s="17">
        <v>332</v>
      </c>
      <c r="BO71" s="17">
        <v>8</v>
      </c>
      <c r="BP71" s="17">
        <v>9</v>
      </c>
      <c r="BQ71" s="17">
        <v>52</v>
      </c>
      <c r="BR71" s="17">
        <v>0</v>
      </c>
      <c r="BS71" s="17">
        <v>5</v>
      </c>
      <c r="BT71" s="17">
        <v>73</v>
      </c>
      <c r="BU71" s="17">
        <v>18</v>
      </c>
      <c r="BV71" s="17">
        <v>0</v>
      </c>
      <c r="BW71" s="17">
        <v>1289</v>
      </c>
      <c r="BX71" s="17">
        <v>502</v>
      </c>
      <c r="BY71" s="17">
        <v>19</v>
      </c>
      <c r="BZ71" s="17">
        <v>547</v>
      </c>
      <c r="CA71" s="17">
        <v>162</v>
      </c>
      <c r="CB71" s="17">
        <v>128</v>
      </c>
      <c r="CC71" s="17">
        <v>0</v>
      </c>
      <c r="CD71" s="17">
        <v>17238</v>
      </c>
    </row>
    <row r="72" spans="1:82" x14ac:dyDescent="0.35">
      <c r="A72" s="22">
        <v>69</v>
      </c>
      <c r="B72" s="18" t="s">
        <v>101</v>
      </c>
      <c r="C72" s="19">
        <f>C71/C18*100</f>
        <v>0.33178500331785005</v>
      </c>
      <c r="D72" s="19">
        <f t="shared" ref="D72:N72" si="3">D71/D18*100</f>
        <v>1.068804275217101</v>
      </c>
      <c r="E72" s="19">
        <f t="shared" si="3"/>
        <v>0.47736717960238123</v>
      </c>
      <c r="F72" s="19">
        <f t="shared" si="3"/>
        <v>1.2788005732554293</v>
      </c>
      <c r="G72" s="19">
        <f t="shared" si="3"/>
        <v>0.18577494692144375</v>
      </c>
      <c r="H72" s="19">
        <f t="shared" si="3"/>
        <v>0.17849787175614446</v>
      </c>
      <c r="I72" s="19">
        <f t="shared" si="3"/>
        <v>0.54796329306133229</v>
      </c>
      <c r="J72" s="19">
        <f t="shared" si="3"/>
        <v>0.21141649048625794</v>
      </c>
      <c r="K72" s="19">
        <f t="shared" si="3"/>
        <v>1.5436262667461489</v>
      </c>
      <c r="L72" s="19">
        <f t="shared" si="3"/>
        <v>3.2822436479793686</v>
      </c>
      <c r="M72" s="19">
        <f t="shared" si="3"/>
        <v>0</v>
      </c>
      <c r="N72" s="19">
        <f t="shared" si="3"/>
        <v>0.21937842778793418</v>
      </c>
      <c r="O72" s="19">
        <f t="shared" ref="O72" si="4">O71/O18*100</f>
        <v>0.35640592759332207</v>
      </c>
      <c r="P72" s="19">
        <f t="shared" ref="P72" si="5">P71/P18*100</f>
        <v>1.2335587426618115</v>
      </c>
      <c r="Q72" s="19">
        <f t="shared" ref="Q72" si="6">Q71/Q18*100</f>
        <v>0.2288329519450801</v>
      </c>
      <c r="R72" s="19">
        <f t="shared" ref="R72" si="7">R71/R18*100</f>
        <v>0.42946812025107362</v>
      </c>
      <c r="S72" s="19">
        <f t="shared" ref="S72" si="8">S71/S18*100</f>
        <v>0</v>
      </c>
      <c r="T72" s="19">
        <f t="shared" ref="T72" si="9">T71/T18*100</f>
        <v>2.6666065063393947</v>
      </c>
      <c r="U72" s="19">
        <f t="shared" ref="U72" si="10">U71/U18*100</f>
        <v>0.3575259206292456</v>
      </c>
      <c r="V72" s="19">
        <f t="shared" ref="V72" si="11">V71/V18*100</f>
        <v>0.43872198378636146</v>
      </c>
      <c r="W72" s="19">
        <f t="shared" ref="W72" si="12">W71/W18*100</f>
        <v>0.21156558533145275</v>
      </c>
      <c r="X72" s="19">
        <f t="shared" ref="X72:Y72" si="13">X71/X18*100</f>
        <v>2.1999107541276217</v>
      </c>
      <c r="Y72" s="19">
        <f t="shared" si="13"/>
        <v>0</v>
      </c>
      <c r="Z72" s="19">
        <f t="shared" ref="Z72" si="14">Z71/Z18*100</f>
        <v>0.11510791366906474</v>
      </c>
      <c r="AA72" s="19">
        <f t="shared" ref="AA72" si="15">AA71/AA18*100</f>
        <v>0.79572763684913217</v>
      </c>
      <c r="AB72" s="19">
        <f t="shared" ref="AB72" si="16">AB71/AB18*100</f>
        <v>4.9148755873969652</v>
      </c>
      <c r="AC72" s="19">
        <f t="shared" ref="AC72" si="17">AC71/AC18*100</f>
        <v>0.74277494442264946</v>
      </c>
      <c r="AD72" s="19">
        <f t="shared" ref="AD72" si="18">AD71/AD18*100</f>
        <v>1.2364760432766615</v>
      </c>
      <c r="AE72" s="19">
        <f t="shared" ref="AE72" si="19">AE71/AE18*100</f>
        <v>0</v>
      </c>
      <c r="AF72" s="19">
        <f t="shared" ref="AF72" si="20">AF71/AF18*100</f>
        <v>0.65019505851755521</v>
      </c>
      <c r="AG72" s="19">
        <f t="shared" ref="AG72" si="21">AG71/AG18*100</f>
        <v>1.4628297362110312</v>
      </c>
      <c r="AH72" s="19">
        <f t="shared" ref="AH72" si="22">AH71/AH18*100</f>
        <v>0.13404825737265416</v>
      </c>
      <c r="AI72" s="19">
        <f t="shared" ref="AI72:AJ72" si="23">AI71/AI18*100</f>
        <v>1.8185789962317733</v>
      </c>
      <c r="AJ72" s="19">
        <f t="shared" si="23"/>
        <v>0.18298261665141813</v>
      </c>
      <c r="AK72" s="19">
        <f t="shared" ref="AK72" si="24">AK71/AK18*100</f>
        <v>1.346985210466439</v>
      </c>
      <c r="AL72" s="19">
        <f t="shared" ref="AL72" si="25">AL71/AL18*100</f>
        <v>0.72841198355198755</v>
      </c>
      <c r="AM72" s="19">
        <f t="shared" ref="AM72" si="26">AM71/AM18*100</f>
        <v>0.24572106422640233</v>
      </c>
      <c r="AN72" s="19">
        <f t="shared" ref="AN72" si="27">AN71/AN18*100</f>
        <v>0</v>
      </c>
      <c r="AO72" s="19">
        <f t="shared" ref="AO72" si="28">AO71/AO18*100</f>
        <v>0.47770700636942676</v>
      </c>
      <c r="AP72" s="19">
        <f t="shared" ref="AP72" si="29">AP71/AP18*100</f>
        <v>2.3424190800681433</v>
      </c>
      <c r="AQ72" s="19">
        <f t="shared" ref="AQ72" si="30">AQ71/AQ18*100</f>
        <v>0.77120822622107965</v>
      </c>
      <c r="AR72" s="19">
        <f t="shared" ref="AR72" si="31">AR71/AR18*100</f>
        <v>3.2149298204344077</v>
      </c>
      <c r="AS72" s="19">
        <f t="shared" ref="AS72" si="32">AS71/AS18*100</f>
        <v>1.4699853587115665</v>
      </c>
      <c r="AT72" s="19">
        <f t="shared" ref="AT72:AU72" si="33">AT71/AT18*100</f>
        <v>7.1149486276590608</v>
      </c>
      <c r="AU72" s="19">
        <f t="shared" si="33"/>
        <v>0.84426159252592781</v>
      </c>
      <c r="AV72" s="19">
        <f t="shared" ref="AV72" si="34">AV71/AV18*100</f>
        <v>1.3133640552995391</v>
      </c>
      <c r="AW72" s="19">
        <f t="shared" ref="AW72" si="35">AW71/AW18*100</f>
        <v>1.2871853546910756</v>
      </c>
      <c r="AX72" s="19">
        <f t="shared" ref="AX72" si="36">AX71/AX18*100</f>
        <v>0.26385224274406333</v>
      </c>
      <c r="AY72" s="19">
        <f t="shared" ref="AY72" si="37">AY71/AY18*100</f>
        <v>3.9265709056624702</v>
      </c>
      <c r="AZ72" s="19">
        <f t="shared" ref="AZ72" si="38">AZ71/AZ18*100</f>
        <v>1.2249196319698481</v>
      </c>
      <c r="BA72" s="19">
        <f t="shared" ref="BA72" si="39">BA71/BA18*100</f>
        <v>0.11930801352157487</v>
      </c>
      <c r="BB72" s="19">
        <f t="shared" ref="BB72" si="40">BB71/BB18*100</f>
        <v>1.4659468438538206</v>
      </c>
      <c r="BC72" s="19">
        <f t="shared" ref="BC72" si="41">BC71/BC18*100</f>
        <v>0.38097861011658862</v>
      </c>
      <c r="BD72" s="19">
        <f t="shared" ref="BD72" si="42">BD71/BD18*100</f>
        <v>0.66934404283801874</v>
      </c>
      <c r="BE72" s="19">
        <f t="shared" ref="BE72:BF72" si="43">BE71/BE18*100</f>
        <v>0</v>
      </c>
      <c r="BF72" s="19">
        <f t="shared" si="43"/>
        <v>0</v>
      </c>
      <c r="BG72" s="19">
        <f t="shared" ref="BG72" si="44">BG71/BG18*100</f>
        <v>0.2910566237431646</v>
      </c>
      <c r="BH72" s="19">
        <f t="shared" ref="BH72" si="45">BH71/BH18*100</f>
        <v>0.70287539936102239</v>
      </c>
      <c r="BI72" s="19">
        <f t="shared" ref="BI72" si="46">BI71/BI18*100</f>
        <v>1.06079515065074</v>
      </c>
      <c r="BJ72" s="19">
        <f t="shared" ref="BJ72" si="47">BJ71/BJ18*100</f>
        <v>0</v>
      </c>
      <c r="BK72" s="19">
        <f t="shared" ref="BK72" si="48">BK71/BK18*100</f>
        <v>2.4390243902439024</v>
      </c>
      <c r="BL72" s="19">
        <f t="shared" ref="BL72" si="49">BL71/BL18*100</f>
        <v>7.8534031413612565E-2</v>
      </c>
      <c r="BM72" s="19">
        <f t="shared" ref="BM72" si="50">BM71/BM18*100</f>
        <v>0.3436426116838488</v>
      </c>
      <c r="BN72" s="19">
        <f t="shared" ref="BN72" si="51">BN71/BN18*100</f>
        <v>1.9887384689109862</v>
      </c>
      <c r="BO72" s="19">
        <f t="shared" ref="BO72" si="52">BO71/BO18*100</f>
        <v>0.70237050043898153</v>
      </c>
      <c r="BP72" s="19">
        <f t="shared" ref="BP72:BQ72" si="53">BP71/BP18*100</f>
        <v>0.22010271460014674</v>
      </c>
      <c r="BQ72" s="19">
        <f t="shared" si="53"/>
        <v>1.6074188562596601</v>
      </c>
      <c r="BR72" s="19">
        <f t="shared" ref="BR72" si="54">BR71/BR18*100</f>
        <v>0</v>
      </c>
      <c r="BS72" s="19">
        <f t="shared" ref="BS72" si="55">BS71/BS18*100</f>
        <v>0.12431626056688214</v>
      </c>
      <c r="BT72" s="19">
        <f t="shared" ref="BT72" si="56">BT71/BT18*100</f>
        <v>1.2757777001048585</v>
      </c>
      <c r="BU72" s="19">
        <f t="shared" ref="BU72" si="57">BU71/BU18*100</f>
        <v>0.2903694144216809</v>
      </c>
      <c r="BV72" s="19">
        <f t="shared" ref="BV72" si="58">BV71/BV18*100</f>
        <v>0</v>
      </c>
      <c r="BW72" s="19">
        <f t="shared" ref="BW72" si="59">BW71/BW18*100</f>
        <v>4.4546585568150405</v>
      </c>
      <c r="BX72" s="19">
        <f t="shared" ref="BX72" si="60">BX71/BX18*100</f>
        <v>1.5594905250077664</v>
      </c>
      <c r="BY72" s="19">
        <f t="shared" ref="BY72" si="61">BY71/BY18*100</f>
        <v>0.27668559778651519</v>
      </c>
      <c r="BZ72" s="19">
        <f t="shared" ref="BZ72" si="62">BZ71/BZ18*100</f>
        <v>1.6041055718475072</v>
      </c>
      <c r="CA72" s="19">
        <f t="shared" ref="CA72:CB72" si="63">CA71/CA18*100</f>
        <v>1.4426930269837028</v>
      </c>
      <c r="CB72" s="19">
        <f t="shared" si="63"/>
        <v>0.5247622171203673</v>
      </c>
      <c r="CC72" s="19">
        <f t="shared" ref="CC72" si="64">CC71/CC18*100</f>
        <v>0</v>
      </c>
      <c r="CD72" s="19">
        <f t="shared" ref="CD72" si="65">CD71/CD18*100</f>
        <v>1.77377431762476</v>
      </c>
    </row>
    <row r="73" spans="1:82" x14ac:dyDescent="0.35">
      <c r="A73" s="22">
        <v>70</v>
      </c>
    </row>
    <row r="74" spans="1:82" x14ac:dyDescent="0.35">
      <c r="A74" s="22">
        <v>71</v>
      </c>
      <c r="B74" s="23" t="s">
        <v>184</v>
      </c>
    </row>
    <row r="75" spans="1:82" x14ac:dyDescent="0.35">
      <c r="A75" s="14">
        <v>72</v>
      </c>
      <c r="B75" s="18" t="s">
        <v>182</v>
      </c>
      <c r="C75" s="17">
        <v>44</v>
      </c>
      <c r="D75" s="17">
        <v>18</v>
      </c>
      <c r="E75" s="17">
        <v>905</v>
      </c>
      <c r="F75" s="17">
        <v>3382</v>
      </c>
      <c r="G75" s="17">
        <v>74</v>
      </c>
      <c r="H75" s="17">
        <v>145</v>
      </c>
      <c r="I75" s="17">
        <v>1857</v>
      </c>
      <c r="J75" s="17">
        <v>27</v>
      </c>
      <c r="K75" s="17">
        <v>8381</v>
      </c>
      <c r="L75" s="17">
        <v>18631</v>
      </c>
      <c r="M75" s="17">
        <v>21</v>
      </c>
      <c r="N75" s="17">
        <v>100</v>
      </c>
      <c r="O75" s="17">
        <v>1329</v>
      </c>
      <c r="P75" s="17">
        <v>16882</v>
      </c>
      <c r="Q75" s="17">
        <v>21</v>
      </c>
      <c r="R75" s="17">
        <v>96</v>
      </c>
      <c r="S75" s="17">
        <v>11</v>
      </c>
      <c r="T75" s="17">
        <v>7235</v>
      </c>
      <c r="U75" s="17">
        <v>91</v>
      </c>
      <c r="V75" s="17">
        <v>1880</v>
      </c>
      <c r="W75" s="17">
        <v>7</v>
      </c>
      <c r="X75" s="17">
        <v>6851</v>
      </c>
      <c r="Y75" s="17">
        <v>42</v>
      </c>
      <c r="Z75" s="17">
        <v>67</v>
      </c>
      <c r="AA75" s="17">
        <v>872</v>
      </c>
      <c r="AB75" s="17">
        <v>17013</v>
      </c>
      <c r="AC75" s="17">
        <v>3787</v>
      </c>
      <c r="AD75" s="17">
        <v>1511</v>
      </c>
      <c r="AE75" s="17">
        <v>27</v>
      </c>
      <c r="AF75" s="17">
        <v>28</v>
      </c>
      <c r="AG75" s="17">
        <v>3170</v>
      </c>
      <c r="AH75" s="17">
        <v>76</v>
      </c>
      <c r="AI75" s="17">
        <v>15487</v>
      </c>
      <c r="AJ75" s="17">
        <v>11</v>
      </c>
      <c r="AK75" s="17">
        <v>5094</v>
      </c>
      <c r="AL75" s="17">
        <v>5023</v>
      </c>
      <c r="AM75" s="17">
        <v>524</v>
      </c>
      <c r="AN75" s="17">
        <v>25</v>
      </c>
      <c r="AO75" s="17">
        <v>169</v>
      </c>
      <c r="AP75" s="17">
        <v>6725</v>
      </c>
      <c r="AQ75" s="17">
        <v>61</v>
      </c>
      <c r="AR75" s="17">
        <v>5898</v>
      </c>
      <c r="AS75" s="17">
        <v>2234</v>
      </c>
      <c r="AT75" s="17">
        <v>26366</v>
      </c>
      <c r="AU75" s="17">
        <v>6226</v>
      </c>
      <c r="AV75" s="17">
        <v>685</v>
      </c>
      <c r="AW75" s="17">
        <v>489</v>
      </c>
      <c r="AX75" s="17">
        <v>130</v>
      </c>
      <c r="AY75" s="17">
        <v>18664</v>
      </c>
      <c r="AZ75" s="17">
        <v>4162</v>
      </c>
      <c r="BA75" s="17">
        <v>155</v>
      </c>
      <c r="BB75" s="17">
        <v>8265</v>
      </c>
      <c r="BC75" s="17">
        <v>764</v>
      </c>
      <c r="BD75" s="17">
        <v>71</v>
      </c>
      <c r="BE75" s="17">
        <v>30</v>
      </c>
      <c r="BF75" s="17">
        <v>17</v>
      </c>
      <c r="BG75" s="17">
        <v>596</v>
      </c>
      <c r="BH75" s="17">
        <v>31</v>
      </c>
      <c r="BI75" s="17">
        <v>2206</v>
      </c>
      <c r="BJ75" s="17">
        <v>15</v>
      </c>
      <c r="BK75" s="17">
        <v>3</v>
      </c>
      <c r="BL75" s="17">
        <v>56</v>
      </c>
      <c r="BM75" s="17">
        <v>59</v>
      </c>
      <c r="BN75" s="17">
        <v>4250</v>
      </c>
      <c r="BO75" s="17">
        <v>11</v>
      </c>
      <c r="BP75" s="17">
        <v>99</v>
      </c>
      <c r="BQ75" s="17">
        <v>296</v>
      </c>
      <c r="BR75" s="17">
        <v>6</v>
      </c>
      <c r="BS75" s="17">
        <v>94</v>
      </c>
      <c r="BT75" s="17">
        <v>239</v>
      </c>
      <c r="BU75" s="17">
        <v>130</v>
      </c>
      <c r="BV75" s="17">
        <v>6</v>
      </c>
      <c r="BW75" s="17">
        <v>10787</v>
      </c>
      <c r="BX75" s="17">
        <v>11872</v>
      </c>
      <c r="BY75" s="17">
        <v>271</v>
      </c>
      <c r="BZ75" s="17">
        <v>11168</v>
      </c>
      <c r="CA75" s="17">
        <v>2616</v>
      </c>
      <c r="CB75" s="17">
        <v>1290</v>
      </c>
      <c r="CC75" s="17">
        <v>12</v>
      </c>
      <c r="CD75" s="17">
        <v>249613</v>
      </c>
    </row>
    <row r="76" spans="1:82" x14ac:dyDescent="0.35">
      <c r="A76" s="14">
        <v>73</v>
      </c>
      <c r="B76" s="18" t="s">
        <v>183</v>
      </c>
      <c r="C76" s="19">
        <v>3.1884057971014492</v>
      </c>
      <c r="D76" s="19">
        <v>1.3363028953229399</v>
      </c>
      <c r="E76" s="19">
        <v>5.3869047619047619</v>
      </c>
      <c r="F76" s="19">
        <v>19.382199552982978</v>
      </c>
      <c r="G76" s="19">
        <v>2.1058622652248151</v>
      </c>
      <c r="H76" s="19">
        <v>2.1164793460808644</v>
      </c>
      <c r="I76" s="19">
        <v>12.80248190279214</v>
      </c>
      <c r="J76" s="19">
        <v>1.5561959654178674</v>
      </c>
      <c r="K76" s="19">
        <v>27.331724497782417</v>
      </c>
      <c r="L76" s="19">
        <v>57.648988179961634</v>
      </c>
      <c r="M76" s="19">
        <v>2.8846153846153846</v>
      </c>
      <c r="N76" s="19">
        <v>1.948178453146308</v>
      </c>
      <c r="O76" s="19">
        <v>8.7537873797918593</v>
      </c>
      <c r="P76" s="19">
        <v>32.814352634750328</v>
      </c>
      <c r="Q76" s="19">
        <v>1.2789281364190013</v>
      </c>
      <c r="R76" s="19">
        <v>3.4127266263775331</v>
      </c>
      <c r="S76" s="19">
        <v>0.50389372423270729</v>
      </c>
      <c r="T76" s="19">
        <v>34.859070103589495</v>
      </c>
      <c r="U76" s="19">
        <v>1.7700836413149192</v>
      </c>
      <c r="V76" s="19">
        <v>9.5363700923201797</v>
      </c>
      <c r="W76" s="19">
        <v>0.52790346907993968</v>
      </c>
      <c r="X76" s="19">
        <v>31.859188988095237</v>
      </c>
      <c r="Y76" s="19">
        <v>1.5957446808510638</v>
      </c>
      <c r="Z76" s="19">
        <v>2.0223362511319047</v>
      </c>
      <c r="AA76" s="19">
        <v>4.9463951443643994</v>
      </c>
      <c r="AB76" s="19">
        <v>69.049068549859982</v>
      </c>
      <c r="AC76" s="19">
        <v>10.462482042214608</v>
      </c>
      <c r="AD76" s="19">
        <v>15.695439908590423</v>
      </c>
      <c r="AE76" s="19">
        <v>1.7509727626459144</v>
      </c>
      <c r="AF76" s="19">
        <v>3.8834951456310676</v>
      </c>
      <c r="AG76" s="19">
        <v>26.587268304956808</v>
      </c>
      <c r="AH76" s="19">
        <v>2.6741731175228711</v>
      </c>
      <c r="AI76" s="19">
        <v>44.59899208063355</v>
      </c>
      <c r="AJ76" s="19">
        <v>0.53921568627450978</v>
      </c>
      <c r="AK76" s="19">
        <v>24.186885712929111</v>
      </c>
      <c r="AL76" s="19">
        <v>20.275288609025591</v>
      </c>
      <c r="AM76" s="19">
        <v>4.8117539026629936</v>
      </c>
      <c r="AN76" s="19">
        <v>3.0487804878048781</v>
      </c>
      <c r="AO76" s="19">
        <v>2.5968039336201598</v>
      </c>
      <c r="AP76" s="19">
        <v>36.960703489969774</v>
      </c>
      <c r="AQ76" s="19">
        <v>5.7765151515151514</v>
      </c>
      <c r="AR76" s="19">
        <v>49.663186257999328</v>
      </c>
      <c r="AS76" s="19">
        <v>13.545961678389522</v>
      </c>
      <c r="AT76" s="19">
        <v>70.371260042170448</v>
      </c>
      <c r="AU76" s="19">
        <v>28.450009139097059</v>
      </c>
      <c r="AV76" s="19">
        <v>8.5454091816367264</v>
      </c>
      <c r="AW76" s="19">
        <v>7.5300277178934412</v>
      </c>
      <c r="AX76" s="19">
        <v>3.3565711334882522</v>
      </c>
      <c r="AY76" s="19">
        <v>53.805350553505541</v>
      </c>
      <c r="AZ76" s="19">
        <v>24.247014273230409</v>
      </c>
      <c r="BA76" s="19">
        <v>3.2563025210084038</v>
      </c>
      <c r="BB76" s="19">
        <v>36.30573248407643</v>
      </c>
      <c r="BC76" s="19">
        <v>3.6876146346172409</v>
      </c>
      <c r="BD76" s="19">
        <v>3.4855179185076093</v>
      </c>
      <c r="BE76" s="19">
        <v>1.3537906137184115</v>
      </c>
      <c r="BF76" s="19">
        <v>1.1162179908076166</v>
      </c>
      <c r="BG76" s="19">
        <v>5.4429223744292239</v>
      </c>
      <c r="BH76" s="19">
        <v>2.1320495185694637</v>
      </c>
      <c r="BI76" s="19">
        <v>21.655050554628446</v>
      </c>
      <c r="BJ76" s="19">
        <v>1.9659239842726082</v>
      </c>
      <c r="BK76" s="19">
        <v>1.1450381679389312</v>
      </c>
      <c r="BL76" s="19">
        <v>1.564245810055866</v>
      </c>
      <c r="BM76" s="19">
        <v>2.6733121884911646</v>
      </c>
      <c r="BN76" s="19">
        <v>27.187819856704198</v>
      </c>
      <c r="BO76" s="19">
        <v>1.0648596321393997</v>
      </c>
      <c r="BP76" s="19">
        <v>2.5707608413399119</v>
      </c>
      <c r="BQ76" s="19">
        <v>10.367775831873907</v>
      </c>
      <c r="BR76" s="19">
        <v>0.85106382978723405</v>
      </c>
      <c r="BS76" s="19">
        <v>2.49933528316937</v>
      </c>
      <c r="BT76" s="19">
        <v>4.4723053892215567</v>
      </c>
      <c r="BU76" s="19">
        <v>2.305782192266761</v>
      </c>
      <c r="BV76" s="19">
        <v>1.2048192771084338</v>
      </c>
      <c r="BW76" s="19">
        <v>38.620171136013745</v>
      </c>
      <c r="BX76" s="19">
        <v>38.55922569748936</v>
      </c>
      <c r="BY76" s="19">
        <v>4.2284287720393197</v>
      </c>
      <c r="BZ76" s="19">
        <v>34.683229813664596</v>
      </c>
      <c r="CA76" s="19">
        <v>25.791186039633246</v>
      </c>
      <c r="CB76" s="19">
        <v>5.5236790271473835</v>
      </c>
      <c r="CC76" s="19">
        <v>1.5286624203821657</v>
      </c>
      <c r="CD76" s="19">
        <v>27.131611899026964</v>
      </c>
    </row>
    <row r="77" spans="1:82" x14ac:dyDescent="0.35">
      <c r="A77" s="22">
        <v>74</v>
      </c>
    </row>
    <row r="78" spans="1:82" x14ac:dyDescent="0.35">
      <c r="A78" s="22">
        <v>75</v>
      </c>
      <c r="B78" s="23" t="s">
        <v>185</v>
      </c>
    </row>
    <row r="79" spans="1:82" x14ac:dyDescent="0.35">
      <c r="A79" s="22">
        <v>76</v>
      </c>
      <c r="B79" s="17" t="s">
        <v>148</v>
      </c>
      <c r="C79" s="17">
        <v>4</v>
      </c>
      <c r="D79" s="17">
        <v>11</v>
      </c>
      <c r="E79" s="17">
        <v>249</v>
      </c>
      <c r="F79" s="17">
        <v>721</v>
      </c>
      <c r="G79" s="17">
        <v>3</v>
      </c>
      <c r="H79" s="17">
        <v>19</v>
      </c>
      <c r="I79" s="17">
        <v>418</v>
      </c>
      <c r="J79" s="17">
        <v>5</v>
      </c>
      <c r="K79" s="17">
        <v>3317</v>
      </c>
      <c r="L79" s="17">
        <v>373</v>
      </c>
      <c r="M79" s="17">
        <v>5</v>
      </c>
      <c r="N79" s="17">
        <v>8</v>
      </c>
      <c r="O79" s="17">
        <v>50</v>
      </c>
      <c r="P79" s="17">
        <v>839</v>
      </c>
      <c r="Q79" s="17">
        <v>4</v>
      </c>
      <c r="R79" s="17">
        <v>12</v>
      </c>
      <c r="S79" s="17">
        <v>6</v>
      </c>
      <c r="T79" s="17">
        <v>1144</v>
      </c>
      <c r="U79" s="17">
        <v>11</v>
      </c>
      <c r="V79" s="17">
        <v>184</v>
      </c>
      <c r="W79" s="17">
        <v>0</v>
      </c>
      <c r="X79" s="17">
        <v>2387</v>
      </c>
      <c r="Y79" s="17">
        <v>0</v>
      </c>
      <c r="Z79" s="17">
        <v>6</v>
      </c>
      <c r="AA79" s="17">
        <v>102</v>
      </c>
      <c r="AB79" s="17">
        <v>817</v>
      </c>
      <c r="AC79" s="17">
        <v>414</v>
      </c>
      <c r="AD79" s="17">
        <v>59</v>
      </c>
      <c r="AE79" s="17">
        <v>3</v>
      </c>
      <c r="AF79" s="17">
        <v>0</v>
      </c>
      <c r="AG79" s="17">
        <v>153</v>
      </c>
      <c r="AH79" s="17">
        <v>4</v>
      </c>
      <c r="AI79" s="17">
        <v>147</v>
      </c>
      <c r="AJ79" s="17">
        <v>0</v>
      </c>
      <c r="AK79" s="17">
        <v>901</v>
      </c>
      <c r="AL79" s="17">
        <v>1016</v>
      </c>
      <c r="AM79" s="17">
        <v>80</v>
      </c>
      <c r="AN79" s="17">
        <v>3</v>
      </c>
      <c r="AO79" s="17">
        <v>25</v>
      </c>
      <c r="AP79" s="17">
        <v>2195</v>
      </c>
      <c r="AQ79" s="17">
        <v>30</v>
      </c>
      <c r="AR79" s="17">
        <v>682</v>
      </c>
      <c r="AS79" s="17">
        <v>376</v>
      </c>
      <c r="AT79" s="17">
        <v>14469</v>
      </c>
      <c r="AU79" s="17">
        <v>110</v>
      </c>
      <c r="AV79" s="17">
        <v>76</v>
      </c>
      <c r="AW79" s="17">
        <v>91</v>
      </c>
      <c r="AX79" s="17">
        <v>7</v>
      </c>
      <c r="AY79" s="17">
        <v>7898</v>
      </c>
      <c r="AZ79" s="17">
        <v>438</v>
      </c>
      <c r="BA79" s="17">
        <v>12</v>
      </c>
      <c r="BB79" s="17">
        <v>840</v>
      </c>
      <c r="BC79" s="17">
        <v>156</v>
      </c>
      <c r="BD79" s="17">
        <v>12</v>
      </c>
      <c r="BE79" s="17">
        <v>4</v>
      </c>
      <c r="BF79" s="17">
        <v>5</v>
      </c>
      <c r="BG79" s="17">
        <v>64</v>
      </c>
      <c r="BH79" s="17">
        <v>4</v>
      </c>
      <c r="BI79" s="17">
        <v>539</v>
      </c>
      <c r="BJ79" s="17">
        <v>0</v>
      </c>
      <c r="BK79" s="17">
        <v>0</v>
      </c>
      <c r="BL79" s="17">
        <v>0</v>
      </c>
      <c r="BM79" s="17">
        <v>14</v>
      </c>
      <c r="BN79" s="17">
        <v>1791</v>
      </c>
      <c r="BO79" s="17">
        <v>0</v>
      </c>
      <c r="BP79" s="17">
        <v>0</v>
      </c>
      <c r="BQ79" s="17">
        <v>25</v>
      </c>
      <c r="BR79" s="17">
        <v>0</v>
      </c>
      <c r="BS79" s="17">
        <v>6</v>
      </c>
      <c r="BT79" s="17">
        <v>58</v>
      </c>
      <c r="BU79" s="17">
        <v>17</v>
      </c>
      <c r="BV79" s="17">
        <v>0</v>
      </c>
      <c r="BW79" s="17">
        <v>4621</v>
      </c>
      <c r="BX79" s="17">
        <v>700</v>
      </c>
      <c r="BY79" s="17">
        <v>18</v>
      </c>
      <c r="BZ79" s="17">
        <v>760</v>
      </c>
      <c r="CA79" s="17">
        <v>395</v>
      </c>
      <c r="CB79" s="17">
        <v>137</v>
      </c>
      <c r="CC79" s="17">
        <v>0</v>
      </c>
      <c r="CD79" s="17">
        <v>50154</v>
      </c>
    </row>
    <row r="80" spans="1:82" x14ac:dyDescent="0.35">
      <c r="A80" s="14">
        <v>77</v>
      </c>
      <c r="B80" s="17" t="s">
        <v>149</v>
      </c>
      <c r="C80" s="17">
        <v>0</v>
      </c>
      <c r="D80" s="17">
        <v>3</v>
      </c>
      <c r="E80" s="17">
        <v>21</v>
      </c>
      <c r="F80" s="17">
        <v>196</v>
      </c>
      <c r="G80" s="17">
        <v>6</v>
      </c>
      <c r="H80" s="17">
        <v>7</v>
      </c>
      <c r="I80" s="17">
        <v>22</v>
      </c>
      <c r="J80" s="17">
        <v>0</v>
      </c>
      <c r="K80" s="17">
        <v>545</v>
      </c>
      <c r="L80" s="17">
        <v>7092</v>
      </c>
      <c r="M80" s="17">
        <v>0</v>
      </c>
      <c r="N80" s="17">
        <v>0</v>
      </c>
      <c r="O80" s="17">
        <v>30</v>
      </c>
      <c r="P80" s="17">
        <v>416</v>
      </c>
      <c r="Q80" s="17">
        <v>0</v>
      </c>
      <c r="R80" s="17">
        <v>6</v>
      </c>
      <c r="S80" s="17">
        <v>0</v>
      </c>
      <c r="T80" s="17">
        <v>928</v>
      </c>
      <c r="U80" s="17">
        <v>11</v>
      </c>
      <c r="V80" s="17">
        <v>34</v>
      </c>
      <c r="W80" s="17">
        <v>0</v>
      </c>
      <c r="X80" s="17">
        <v>178</v>
      </c>
      <c r="Y80" s="17">
        <v>5</v>
      </c>
      <c r="Z80" s="17">
        <v>0</v>
      </c>
      <c r="AA80" s="17">
        <v>28</v>
      </c>
      <c r="AB80" s="17">
        <v>3663</v>
      </c>
      <c r="AC80" s="17">
        <v>184</v>
      </c>
      <c r="AD80" s="17">
        <v>9</v>
      </c>
      <c r="AE80" s="17">
        <v>3</v>
      </c>
      <c r="AF80" s="17">
        <v>0</v>
      </c>
      <c r="AG80" s="17">
        <v>365</v>
      </c>
      <c r="AH80" s="17">
        <v>0</v>
      </c>
      <c r="AI80" s="17">
        <v>453</v>
      </c>
      <c r="AJ80" s="17">
        <v>0</v>
      </c>
      <c r="AK80" s="17">
        <v>313</v>
      </c>
      <c r="AL80" s="17">
        <v>245</v>
      </c>
      <c r="AM80" s="17">
        <v>13</v>
      </c>
      <c r="AN80" s="17">
        <v>0</v>
      </c>
      <c r="AO80" s="17">
        <v>3</v>
      </c>
      <c r="AP80" s="17">
        <v>158</v>
      </c>
      <c r="AQ80" s="17">
        <v>0</v>
      </c>
      <c r="AR80" s="17">
        <v>2119</v>
      </c>
      <c r="AS80" s="17">
        <v>67</v>
      </c>
      <c r="AT80" s="17">
        <v>738</v>
      </c>
      <c r="AU80" s="17">
        <v>537</v>
      </c>
      <c r="AV80" s="17">
        <v>18</v>
      </c>
      <c r="AW80" s="17">
        <v>5</v>
      </c>
      <c r="AX80" s="17">
        <v>0</v>
      </c>
      <c r="AY80" s="17">
        <v>698</v>
      </c>
      <c r="AZ80" s="17">
        <v>556</v>
      </c>
      <c r="BA80" s="17">
        <v>3</v>
      </c>
      <c r="BB80" s="17">
        <v>268</v>
      </c>
      <c r="BC80" s="17">
        <v>17</v>
      </c>
      <c r="BD80" s="17">
        <v>3</v>
      </c>
      <c r="BE80" s="17">
        <v>0</v>
      </c>
      <c r="BF80" s="17">
        <v>0</v>
      </c>
      <c r="BG80" s="17">
        <v>10</v>
      </c>
      <c r="BH80" s="17">
        <v>4</v>
      </c>
      <c r="BI80" s="17">
        <v>80</v>
      </c>
      <c r="BJ80" s="17">
        <v>0</v>
      </c>
      <c r="BK80" s="17">
        <v>0</v>
      </c>
      <c r="BL80" s="17">
        <v>4</v>
      </c>
      <c r="BM80" s="17">
        <v>0</v>
      </c>
      <c r="BN80" s="17">
        <v>141</v>
      </c>
      <c r="BO80" s="17">
        <v>0</v>
      </c>
      <c r="BP80" s="17">
        <v>0</v>
      </c>
      <c r="BQ80" s="17">
        <v>19</v>
      </c>
      <c r="BR80" s="17">
        <v>0</v>
      </c>
      <c r="BS80" s="17">
        <v>3</v>
      </c>
      <c r="BT80" s="17">
        <v>0</v>
      </c>
      <c r="BU80" s="17">
        <v>9</v>
      </c>
      <c r="BV80" s="17">
        <v>0</v>
      </c>
      <c r="BW80" s="17">
        <v>460</v>
      </c>
      <c r="BX80" s="17">
        <v>1014</v>
      </c>
      <c r="BY80" s="17">
        <v>0</v>
      </c>
      <c r="BZ80" s="17">
        <v>369</v>
      </c>
      <c r="CA80" s="17">
        <v>713</v>
      </c>
      <c r="CB80" s="17">
        <v>29</v>
      </c>
      <c r="CC80" s="17">
        <v>0</v>
      </c>
      <c r="CD80" s="17">
        <v>22855</v>
      </c>
    </row>
    <row r="81" spans="1:82" x14ac:dyDescent="0.35">
      <c r="A81" s="22">
        <v>78</v>
      </c>
      <c r="B81" s="17" t="s">
        <v>150</v>
      </c>
      <c r="C81" s="17">
        <v>0</v>
      </c>
      <c r="D81" s="17">
        <v>0</v>
      </c>
      <c r="E81" s="17">
        <v>32</v>
      </c>
      <c r="F81" s="17">
        <v>172</v>
      </c>
      <c r="G81" s="17">
        <v>4</v>
      </c>
      <c r="H81" s="17">
        <v>9</v>
      </c>
      <c r="I81" s="17">
        <v>48</v>
      </c>
      <c r="J81" s="17">
        <v>0</v>
      </c>
      <c r="K81" s="17">
        <v>209</v>
      </c>
      <c r="L81" s="17">
        <v>910</v>
      </c>
      <c r="M81" s="17">
        <v>0</v>
      </c>
      <c r="N81" s="17">
        <v>0</v>
      </c>
      <c r="O81" s="17">
        <v>117</v>
      </c>
      <c r="P81" s="17">
        <v>929</v>
      </c>
      <c r="Q81" s="17">
        <v>0</v>
      </c>
      <c r="R81" s="17">
        <v>8</v>
      </c>
      <c r="S81" s="17">
        <v>0</v>
      </c>
      <c r="T81" s="17">
        <v>800</v>
      </c>
      <c r="U81" s="17">
        <v>0</v>
      </c>
      <c r="V81" s="17">
        <v>94</v>
      </c>
      <c r="W81" s="17">
        <v>0</v>
      </c>
      <c r="X81" s="17">
        <v>45</v>
      </c>
      <c r="Y81" s="17">
        <v>0</v>
      </c>
      <c r="Z81" s="17">
        <v>3</v>
      </c>
      <c r="AA81" s="17">
        <v>45</v>
      </c>
      <c r="AB81" s="17">
        <v>504</v>
      </c>
      <c r="AC81" s="17">
        <v>185</v>
      </c>
      <c r="AD81" s="17">
        <v>303</v>
      </c>
      <c r="AE81" s="17">
        <v>0</v>
      </c>
      <c r="AF81" s="17">
        <v>0</v>
      </c>
      <c r="AG81" s="17">
        <v>704</v>
      </c>
      <c r="AH81" s="17">
        <v>3</v>
      </c>
      <c r="AI81" s="17">
        <v>3512</v>
      </c>
      <c r="AJ81" s="17">
        <v>0</v>
      </c>
      <c r="AK81" s="17">
        <v>178</v>
      </c>
      <c r="AL81" s="17">
        <v>193</v>
      </c>
      <c r="AM81" s="17">
        <v>37</v>
      </c>
      <c r="AN81" s="17">
        <v>0</v>
      </c>
      <c r="AO81" s="17">
        <v>8</v>
      </c>
      <c r="AP81" s="17">
        <v>280</v>
      </c>
      <c r="AQ81" s="17">
        <v>0</v>
      </c>
      <c r="AR81" s="17">
        <v>221</v>
      </c>
      <c r="AS81" s="17">
        <v>60</v>
      </c>
      <c r="AT81" s="17">
        <v>439</v>
      </c>
      <c r="AU81" s="17">
        <v>484</v>
      </c>
      <c r="AV81" s="17">
        <v>14</v>
      </c>
      <c r="AW81" s="17">
        <v>17</v>
      </c>
      <c r="AX81" s="17">
        <v>29</v>
      </c>
      <c r="AY81" s="17">
        <v>218</v>
      </c>
      <c r="AZ81" s="17">
        <v>258</v>
      </c>
      <c r="BA81" s="17">
        <v>7</v>
      </c>
      <c r="BB81" s="17">
        <v>1693</v>
      </c>
      <c r="BC81" s="17">
        <v>24</v>
      </c>
      <c r="BD81" s="17">
        <v>0</v>
      </c>
      <c r="BE81" s="17">
        <v>0</v>
      </c>
      <c r="BF81" s="17">
        <v>0</v>
      </c>
      <c r="BG81" s="17">
        <v>31</v>
      </c>
      <c r="BH81" s="17">
        <v>0</v>
      </c>
      <c r="BI81" s="17">
        <v>40</v>
      </c>
      <c r="BJ81" s="17">
        <v>0</v>
      </c>
      <c r="BK81" s="17">
        <v>0</v>
      </c>
      <c r="BL81" s="17">
        <v>4</v>
      </c>
      <c r="BM81" s="17">
        <v>0</v>
      </c>
      <c r="BN81" s="17">
        <v>52</v>
      </c>
      <c r="BO81" s="17">
        <v>0</v>
      </c>
      <c r="BP81" s="17">
        <v>0</v>
      </c>
      <c r="BQ81" s="17">
        <v>7</v>
      </c>
      <c r="BR81" s="17">
        <v>0</v>
      </c>
      <c r="BS81" s="17">
        <v>3</v>
      </c>
      <c r="BT81" s="17">
        <v>13</v>
      </c>
      <c r="BU81" s="17">
        <v>0</v>
      </c>
      <c r="BV81" s="17">
        <v>0</v>
      </c>
      <c r="BW81" s="17">
        <v>109</v>
      </c>
      <c r="BX81" s="17">
        <v>2118</v>
      </c>
      <c r="BY81" s="17">
        <v>7</v>
      </c>
      <c r="BZ81" s="17">
        <v>870</v>
      </c>
      <c r="CA81" s="17">
        <v>93</v>
      </c>
      <c r="CB81" s="17">
        <v>42</v>
      </c>
      <c r="CC81" s="17">
        <v>0</v>
      </c>
      <c r="CD81" s="17">
        <v>16209</v>
      </c>
    </row>
    <row r="82" spans="1:82" x14ac:dyDescent="0.35">
      <c r="A82" s="22">
        <v>79</v>
      </c>
      <c r="B82" s="17" t="s">
        <v>151</v>
      </c>
      <c r="C82" s="17">
        <v>3</v>
      </c>
      <c r="D82" s="17">
        <v>0</v>
      </c>
      <c r="E82" s="17">
        <v>44</v>
      </c>
      <c r="F82" s="17">
        <v>198</v>
      </c>
      <c r="G82" s="17">
        <v>0</v>
      </c>
      <c r="H82" s="17">
        <v>10</v>
      </c>
      <c r="I82" s="17">
        <v>56</v>
      </c>
      <c r="J82" s="17">
        <v>0</v>
      </c>
      <c r="K82" s="17">
        <v>876</v>
      </c>
      <c r="L82" s="17">
        <v>861</v>
      </c>
      <c r="M82" s="17">
        <v>0</v>
      </c>
      <c r="N82" s="17">
        <v>0</v>
      </c>
      <c r="O82" s="17">
        <v>20</v>
      </c>
      <c r="P82" s="17">
        <v>257</v>
      </c>
      <c r="Q82" s="17">
        <v>0</v>
      </c>
      <c r="R82" s="17">
        <v>0</v>
      </c>
      <c r="S82" s="17">
        <v>0</v>
      </c>
      <c r="T82" s="17">
        <v>379</v>
      </c>
      <c r="U82" s="17">
        <v>6</v>
      </c>
      <c r="V82" s="17">
        <v>79</v>
      </c>
      <c r="W82" s="17">
        <v>0</v>
      </c>
      <c r="X82" s="17">
        <v>379</v>
      </c>
      <c r="Y82" s="17">
        <v>5</v>
      </c>
      <c r="Z82" s="17">
        <v>0</v>
      </c>
      <c r="AA82" s="17">
        <v>28</v>
      </c>
      <c r="AB82" s="17">
        <v>925</v>
      </c>
      <c r="AC82" s="17">
        <v>132</v>
      </c>
      <c r="AD82" s="17">
        <v>21</v>
      </c>
      <c r="AE82" s="17">
        <v>0</v>
      </c>
      <c r="AF82" s="17">
        <v>0</v>
      </c>
      <c r="AG82" s="17">
        <v>146</v>
      </c>
      <c r="AH82" s="17">
        <v>0</v>
      </c>
      <c r="AI82" s="17">
        <v>103</v>
      </c>
      <c r="AJ82" s="17">
        <v>0</v>
      </c>
      <c r="AK82" s="17">
        <v>255</v>
      </c>
      <c r="AL82" s="17">
        <v>712</v>
      </c>
      <c r="AM82" s="17">
        <v>20</v>
      </c>
      <c r="AN82" s="17">
        <v>0</v>
      </c>
      <c r="AO82" s="17">
        <v>3</v>
      </c>
      <c r="AP82" s="17">
        <v>1422</v>
      </c>
      <c r="AQ82" s="17">
        <v>5</v>
      </c>
      <c r="AR82" s="17">
        <v>415</v>
      </c>
      <c r="AS82" s="17">
        <v>176</v>
      </c>
      <c r="AT82" s="17">
        <v>2097</v>
      </c>
      <c r="AU82" s="17">
        <v>148</v>
      </c>
      <c r="AV82" s="17">
        <v>20</v>
      </c>
      <c r="AW82" s="17">
        <v>25</v>
      </c>
      <c r="AX82" s="17">
        <v>9</v>
      </c>
      <c r="AY82" s="17">
        <v>1936</v>
      </c>
      <c r="AZ82" s="17">
        <v>306</v>
      </c>
      <c r="BA82" s="17">
        <v>0</v>
      </c>
      <c r="BB82" s="17">
        <v>198</v>
      </c>
      <c r="BC82" s="17">
        <v>40</v>
      </c>
      <c r="BD82" s="17">
        <v>3</v>
      </c>
      <c r="BE82" s="17">
        <v>0</v>
      </c>
      <c r="BF82" s="17">
        <v>4</v>
      </c>
      <c r="BG82" s="17">
        <v>20</v>
      </c>
      <c r="BH82" s="17">
        <v>0</v>
      </c>
      <c r="BI82" s="17">
        <v>110</v>
      </c>
      <c r="BJ82" s="17">
        <v>0</v>
      </c>
      <c r="BK82" s="17">
        <v>0</v>
      </c>
      <c r="BL82" s="17">
        <v>0</v>
      </c>
      <c r="BM82" s="17">
        <v>10</v>
      </c>
      <c r="BN82" s="17">
        <v>315</v>
      </c>
      <c r="BO82" s="17">
        <v>4</v>
      </c>
      <c r="BP82" s="17">
        <v>0</v>
      </c>
      <c r="BQ82" s="17">
        <v>6</v>
      </c>
      <c r="BR82" s="17">
        <v>0</v>
      </c>
      <c r="BS82" s="17">
        <v>4</v>
      </c>
      <c r="BT82" s="17">
        <v>12</v>
      </c>
      <c r="BU82" s="17">
        <v>8</v>
      </c>
      <c r="BV82" s="17">
        <v>0</v>
      </c>
      <c r="BW82" s="17">
        <v>1492</v>
      </c>
      <c r="BX82" s="17">
        <v>275</v>
      </c>
      <c r="BY82" s="17">
        <v>5</v>
      </c>
      <c r="BZ82" s="17">
        <v>259</v>
      </c>
      <c r="CA82" s="17">
        <v>167</v>
      </c>
      <c r="CB82" s="17">
        <v>50</v>
      </c>
      <c r="CC82" s="17">
        <v>0</v>
      </c>
      <c r="CD82" s="17">
        <v>15073</v>
      </c>
    </row>
    <row r="83" spans="1:82" x14ac:dyDescent="0.35">
      <c r="A83" s="22">
        <v>80</v>
      </c>
      <c r="B83" s="17" t="s">
        <v>152</v>
      </c>
      <c r="C83" s="17">
        <v>0</v>
      </c>
      <c r="D83" s="17">
        <v>0</v>
      </c>
      <c r="E83" s="17">
        <v>4</v>
      </c>
      <c r="F83" s="17">
        <v>285</v>
      </c>
      <c r="G83" s="17">
        <v>3</v>
      </c>
      <c r="H83" s="17">
        <v>3</v>
      </c>
      <c r="I83" s="17">
        <v>255</v>
      </c>
      <c r="J83" s="17">
        <v>0</v>
      </c>
      <c r="K83" s="17">
        <v>645</v>
      </c>
      <c r="L83" s="17">
        <v>429</v>
      </c>
      <c r="M83" s="17">
        <v>0</v>
      </c>
      <c r="N83" s="17">
        <v>0</v>
      </c>
      <c r="O83" s="17">
        <v>24</v>
      </c>
      <c r="P83" s="17">
        <v>241</v>
      </c>
      <c r="Q83" s="17">
        <v>0</v>
      </c>
      <c r="R83" s="17">
        <v>3</v>
      </c>
      <c r="S83" s="17">
        <v>0</v>
      </c>
      <c r="T83" s="17">
        <v>901</v>
      </c>
      <c r="U83" s="17">
        <v>5</v>
      </c>
      <c r="V83" s="17">
        <v>91</v>
      </c>
      <c r="W83" s="17">
        <v>0</v>
      </c>
      <c r="X83" s="17">
        <v>593</v>
      </c>
      <c r="Y83" s="17">
        <v>0</v>
      </c>
      <c r="Z83" s="17">
        <v>5</v>
      </c>
      <c r="AA83" s="17">
        <v>20</v>
      </c>
      <c r="AB83" s="17">
        <v>300</v>
      </c>
      <c r="AC83" s="17">
        <v>80</v>
      </c>
      <c r="AD83" s="17">
        <v>15</v>
      </c>
      <c r="AE83" s="17">
        <v>0</v>
      </c>
      <c r="AF83" s="17">
        <v>0</v>
      </c>
      <c r="AG83" s="17">
        <v>213</v>
      </c>
      <c r="AH83" s="17">
        <v>4</v>
      </c>
      <c r="AI83" s="17">
        <v>292</v>
      </c>
      <c r="AJ83" s="17">
        <v>0</v>
      </c>
      <c r="AK83" s="17">
        <v>681</v>
      </c>
      <c r="AL83" s="17">
        <v>213</v>
      </c>
      <c r="AM83" s="17">
        <v>33</v>
      </c>
      <c r="AN83" s="17">
        <v>0</v>
      </c>
      <c r="AO83" s="17">
        <v>9</v>
      </c>
      <c r="AP83" s="17">
        <v>775</v>
      </c>
      <c r="AQ83" s="17">
        <v>0</v>
      </c>
      <c r="AR83" s="17">
        <v>138</v>
      </c>
      <c r="AS83" s="17">
        <v>39</v>
      </c>
      <c r="AT83" s="17">
        <v>66</v>
      </c>
      <c r="AU83" s="17">
        <v>154</v>
      </c>
      <c r="AV83" s="17">
        <v>19</v>
      </c>
      <c r="AW83" s="17">
        <v>18</v>
      </c>
      <c r="AX83" s="17">
        <v>0</v>
      </c>
      <c r="AY83" s="17">
        <v>1123</v>
      </c>
      <c r="AZ83" s="17">
        <v>344</v>
      </c>
      <c r="BA83" s="17">
        <v>10</v>
      </c>
      <c r="BB83" s="17">
        <v>629</v>
      </c>
      <c r="BC83" s="17">
        <v>60</v>
      </c>
      <c r="BD83" s="17">
        <v>5</v>
      </c>
      <c r="BE83" s="17">
        <v>0</v>
      </c>
      <c r="BF83" s="17">
        <v>4</v>
      </c>
      <c r="BG83" s="17">
        <v>69</v>
      </c>
      <c r="BH83" s="17">
        <v>0</v>
      </c>
      <c r="BI83" s="17">
        <v>154</v>
      </c>
      <c r="BJ83" s="17">
        <v>0</v>
      </c>
      <c r="BK83" s="17">
        <v>0</v>
      </c>
      <c r="BL83" s="17">
        <v>0</v>
      </c>
      <c r="BM83" s="17">
        <v>0</v>
      </c>
      <c r="BN83" s="17">
        <v>323</v>
      </c>
      <c r="BO83" s="17">
        <v>0</v>
      </c>
      <c r="BP83" s="17">
        <v>0</v>
      </c>
      <c r="BQ83" s="17">
        <v>7</v>
      </c>
      <c r="BR83" s="17">
        <v>0</v>
      </c>
      <c r="BS83" s="17">
        <v>3</v>
      </c>
      <c r="BT83" s="17">
        <v>6</v>
      </c>
      <c r="BU83" s="17">
        <v>0</v>
      </c>
      <c r="BV83" s="17">
        <v>0</v>
      </c>
      <c r="BW83" s="17">
        <v>387</v>
      </c>
      <c r="BX83" s="17">
        <v>684</v>
      </c>
      <c r="BY83" s="17">
        <v>3</v>
      </c>
      <c r="BZ83" s="17">
        <v>154</v>
      </c>
      <c r="CA83" s="17">
        <v>121</v>
      </c>
      <c r="CB83" s="17">
        <v>24</v>
      </c>
      <c r="CC83" s="17">
        <v>0</v>
      </c>
      <c r="CD83" s="17">
        <v>10694</v>
      </c>
    </row>
    <row r="84" spans="1:82" x14ac:dyDescent="0.35">
      <c r="A84" s="14">
        <v>81</v>
      </c>
      <c r="B84" s="17" t="s">
        <v>153</v>
      </c>
      <c r="C84" s="17">
        <v>0</v>
      </c>
      <c r="D84" s="17">
        <v>0</v>
      </c>
      <c r="E84" s="17">
        <v>20</v>
      </c>
      <c r="F84" s="17">
        <v>48</v>
      </c>
      <c r="G84" s="17">
        <v>0</v>
      </c>
      <c r="H84" s="17">
        <v>3</v>
      </c>
      <c r="I84" s="17">
        <v>13</v>
      </c>
      <c r="J84" s="17">
        <v>0</v>
      </c>
      <c r="K84" s="17">
        <v>46</v>
      </c>
      <c r="L84" s="17">
        <v>1084</v>
      </c>
      <c r="M84" s="17">
        <v>0</v>
      </c>
      <c r="N84" s="17">
        <v>0</v>
      </c>
      <c r="O84" s="17">
        <v>53</v>
      </c>
      <c r="P84" s="17">
        <v>746</v>
      </c>
      <c r="Q84" s="17">
        <v>0</v>
      </c>
      <c r="R84" s="17">
        <v>0</v>
      </c>
      <c r="S84" s="17">
        <v>0</v>
      </c>
      <c r="T84" s="17">
        <v>192</v>
      </c>
      <c r="U84" s="17">
        <v>0</v>
      </c>
      <c r="V84" s="17">
        <v>25</v>
      </c>
      <c r="W84" s="17">
        <v>0</v>
      </c>
      <c r="X84" s="17">
        <v>64</v>
      </c>
      <c r="Y84" s="17">
        <v>0</v>
      </c>
      <c r="Z84" s="17">
        <v>5</v>
      </c>
      <c r="AA84" s="17">
        <v>19</v>
      </c>
      <c r="AB84" s="17">
        <v>1222</v>
      </c>
      <c r="AC84" s="17">
        <v>72</v>
      </c>
      <c r="AD84" s="17">
        <v>120</v>
      </c>
      <c r="AE84" s="17">
        <v>0</v>
      </c>
      <c r="AF84" s="17">
        <v>0</v>
      </c>
      <c r="AG84" s="17">
        <v>154</v>
      </c>
      <c r="AH84" s="17">
        <v>0</v>
      </c>
      <c r="AI84" s="17">
        <v>554</v>
      </c>
      <c r="AJ84" s="17">
        <v>0</v>
      </c>
      <c r="AK84" s="17">
        <v>236</v>
      </c>
      <c r="AL84" s="17">
        <v>111</v>
      </c>
      <c r="AM84" s="17">
        <v>7</v>
      </c>
      <c r="AN84" s="17">
        <v>0</v>
      </c>
      <c r="AO84" s="17">
        <v>0</v>
      </c>
      <c r="AP84" s="17">
        <v>58</v>
      </c>
      <c r="AQ84" s="17">
        <v>3</v>
      </c>
      <c r="AR84" s="17">
        <v>54</v>
      </c>
      <c r="AS84" s="17">
        <v>78</v>
      </c>
      <c r="AT84" s="17">
        <v>34</v>
      </c>
      <c r="AU84" s="17">
        <v>296</v>
      </c>
      <c r="AV84" s="17">
        <v>20</v>
      </c>
      <c r="AW84" s="17">
        <v>7</v>
      </c>
      <c r="AX84" s="17">
        <v>17</v>
      </c>
      <c r="AY84" s="17">
        <v>301</v>
      </c>
      <c r="AZ84" s="17">
        <v>57</v>
      </c>
      <c r="BA84" s="17">
        <v>6</v>
      </c>
      <c r="BB84" s="17">
        <v>167</v>
      </c>
      <c r="BC84" s="17">
        <v>4</v>
      </c>
      <c r="BD84" s="17">
        <v>0</v>
      </c>
      <c r="BE84" s="17">
        <v>0</v>
      </c>
      <c r="BF84" s="17">
        <v>0</v>
      </c>
      <c r="BG84" s="17">
        <v>13</v>
      </c>
      <c r="BH84" s="17">
        <v>4</v>
      </c>
      <c r="BI84" s="17">
        <v>9</v>
      </c>
      <c r="BJ84" s="17">
        <v>0</v>
      </c>
      <c r="BK84" s="17">
        <v>0</v>
      </c>
      <c r="BL84" s="17">
        <v>0</v>
      </c>
      <c r="BM84" s="17">
        <v>0</v>
      </c>
      <c r="BN84" s="17">
        <v>27</v>
      </c>
      <c r="BO84" s="17">
        <v>0</v>
      </c>
      <c r="BP84" s="17">
        <v>0</v>
      </c>
      <c r="BQ84" s="17">
        <v>25</v>
      </c>
      <c r="BR84" s="17">
        <v>0</v>
      </c>
      <c r="BS84" s="17">
        <v>0</v>
      </c>
      <c r="BT84" s="17">
        <v>5</v>
      </c>
      <c r="BU84" s="17">
        <v>3</v>
      </c>
      <c r="BV84" s="17">
        <v>0</v>
      </c>
      <c r="BW84" s="17">
        <v>169</v>
      </c>
      <c r="BX84" s="17">
        <v>860</v>
      </c>
      <c r="BY84" s="17">
        <v>0</v>
      </c>
      <c r="BZ84" s="17">
        <v>861</v>
      </c>
      <c r="CA84" s="17">
        <v>3</v>
      </c>
      <c r="CB84" s="17">
        <v>34</v>
      </c>
      <c r="CC84" s="17">
        <v>0</v>
      </c>
      <c r="CD84" s="17">
        <v>7949</v>
      </c>
    </row>
    <row r="85" spans="1:82" x14ac:dyDescent="0.35">
      <c r="A85" s="14">
        <v>82</v>
      </c>
      <c r="B85" s="17" t="s">
        <v>154</v>
      </c>
      <c r="C85" s="17">
        <v>0</v>
      </c>
      <c r="D85" s="17">
        <v>0</v>
      </c>
      <c r="E85" s="17">
        <v>25</v>
      </c>
      <c r="F85" s="17">
        <v>89</v>
      </c>
      <c r="G85" s="17">
        <v>3</v>
      </c>
      <c r="H85" s="17">
        <v>0</v>
      </c>
      <c r="I85" s="17">
        <v>29</v>
      </c>
      <c r="J85" s="17">
        <v>0</v>
      </c>
      <c r="K85" s="17">
        <v>191</v>
      </c>
      <c r="L85" s="17">
        <v>384</v>
      </c>
      <c r="M85" s="17">
        <v>0</v>
      </c>
      <c r="N85" s="17">
        <v>3</v>
      </c>
      <c r="O85" s="17">
        <v>38</v>
      </c>
      <c r="P85" s="17">
        <v>640</v>
      </c>
      <c r="Q85" s="17">
        <v>4</v>
      </c>
      <c r="R85" s="17">
        <v>0</v>
      </c>
      <c r="S85" s="17">
        <v>0</v>
      </c>
      <c r="T85" s="17">
        <v>205</v>
      </c>
      <c r="U85" s="17">
        <v>0</v>
      </c>
      <c r="V85" s="17">
        <v>86</v>
      </c>
      <c r="W85" s="17">
        <v>0</v>
      </c>
      <c r="X85" s="17">
        <v>214</v>
      </c>
      <c r="Y85" s="17">
        <v>5</v>
      </c>
      <c r="Z85" s="17">
        <v>0</v>
      </c>
      <c r="AA85" s="17">
        <v>19</v>
      </c>
      <c r="AB85" s="17">
        <v>364</v>
      </c>
      <c r="AC85" s="17">
        <v>109</v>
      </c>
      <c r="AD85" s="17">
        <v>12</v>
      </c>
      <c r="AE85" s="17">
        <v>0</v>
      </c>
      <c r="AF85" s="17">
        <v>0</v>
      </c>
      <c r="AG85" s="17">
        <v>85</v>
      </c>
      <c r="AH85" s="17">
        <v>0</v>
      </c>
      <c r="AI85" s="17">
        <v>306</v>
      </c>
      <c r="AJ85" s="17">
        <v>0</v>
      </c>
      <c r="AK85" s="17">
        <v>181</v>
      </c>
      <c r="AL85" s="17">
        <v>207</v>
      </c>
      <c r="AM85" s="17">
        <v>9</v>
      </c>
      <c r="AN85" s="17">
        <v>0</v>
      </c>
      <c r="AO85" s="17">
        <v>0</v>
      </c>
      <c r="AP85" s="17">
        <v>58</v>
      </c>
      <c r="AQ85" s="17">
        <v>0</v>
      </c>
      <c r="AR85" s="17">
        <v>104</v>
      </c>
      <c r="AS85" s="17">
        <v>69</v>
      </c>
      <c r="AT85" s="17">
        <v>302</v>
      </c>
      <c r="AU85" s="17">
        <v>215</v>
      </c>
      <c r="AV85" s="17">
        <v>0</v>
      </c>
      <c r="AW85" s="17">
        <v>5</v>
      </c>
      <c r="AX85" s="17">
        <v>0</v>
      </c>
      <c r="AY85" s="17">
        <v>508</v>
      </c>
      <c r="AZ85" s="17">
        <v>93</v>
      </c>
      <c r="BA85" s="17">
        <v>0</v>
      </c>
      <c r="BB85" s="17">
        <v>173</v>
      </c>
      <c r="BC85" s="17">
        <v>0</v>
      </c>
      <c r="BD85" s="17">
        <v>0</v>
      </c>
      <c r="BE85" s="17">
        <v>0</v>
      </c>
      <c r="BF85" s="17">
        <v>0</v>
      </c>
      <c r="BG85" s="17">
        <v>7</v>
      </c>
      <c r="BH85" s="17">
        <v>0</v>
      </c>
      <c r="BI85" s="17">
        <v>61</v>
      </c>
      <c r="BJ85" s="17">
        <v>0</v>
      </c>
      <c r="BK85" s="17">
        <v>0</v>
      </c>
      <c r="BL85" s="17">
        <v>0</v>
      </c>
      <c r="BM85" s="17">
        <v>7</v>
      </c>
      <c r="BN85" s="17">
        <v>111</v>
      </c>
      <c r="BO85" s="17">
        <v>0</v>
      </c>
      <c r="BP85" s="17">
        <v>0</v>
      </c>
      <c r="BQ85" s="17">
        <v>4</v>
      </c>
      <c r="BR85" s="17">
        <v>0</v>
      </c>
      <c r="BS85" s="17">
        <v>0</v>
      </c>
      <c r="BT85" s="17">
        <v>3</v>
      </c>
      <c r="BU85" s="17">
        <v>3</v>
      </c>
      <c r="BV85" s="17">
        <v>0</v>
      </c>
      <c r="BW85" s="17">
        <v>314</v>
      </c>
      <c r="BX85" s="17">
        <v>451</v>
      </c>
      <c r="BY85" s="17">
        <v>3</v>
      </c>
      <c r="BZ85" s="17">
        <v>596</v>
      </c>
      <c r="CA85" s="17">
        <v>16</v>
      </c>
      <c r="CB85" s="17">
        <v>22</v>
      </c>
      <c r="CC85" s="17">
        <v>0</v>
      </c>
      <c r="CD85" s="17">
        <v>6356</v>
      </c>
    </row>
    <row r="86" spans="1:82" x14ac:dyDescent="0.35">
      <c r="A86" s="22">
        <v>83</v>
      </c>
      <c r="B86" s="17" t="s">
        <v>155</v>
      </c>
      <c r="C86" s="17">
        <v>0</v>
      </c>
      <c r="D86" s="17">
        <v>0</v>
      </c>
      <c r="E86" s="17">
        <v>9</v>
      </c>
      <c r="F86" s="17">
        <v>14</v>
      </c>
      <c r="G86" s="17">
        <v>0</v>
      </c>
      <c r="H86" s="17">
        <v>0</v>
      </c>
      <c r="I86" s="17">
        <v>20</v>
      </c>
      <c r="J86" s="17">
        <v>0</v>
      </c>
      <c r="K86" s="17">
        <v>44</v>
      </c>
      <c r="L86" s="17">
        <v>353</v>
      </c>
      <c r="M86" s="17">
        <v>0</v>
      </c>
      <c r="N86" s="17">
        <v>0</v>
      </c>
      <c r="O86" s="17">
        <v>22</v>
      </c>
      <c r="P86" s="17">
        <v>286</v>
      </c>
      <c r="Q86" s="17">
        <v>0</v>
      </c>
      <c r="R86" s="17">
        <v>0</v>
      </c>
      <c r="S86" s="17">
        <v>0</v>
      </c>
      <c r="T86" s="17">
        <v>56</v>
      </c>
      <c r="U86" s="17">
        <v>0</v>
      </c>
      <c r="V86" s="17">
        <v>25</v>
      </c>
      <c r="W86" s="17">
        <v>0</v>
      </c>
      <c r="X86" s="17">
        <v>16</v>
      </c>
      <c r="Y86" s="17">
        <v>0</v>
      </c>
      <c r="Z86" s="17">
        <v>0</v>
      </c>
      <c r="AA86" s="17">
        <v>0</v>
      </c>
      <c r="AB86" s="17">
        <v>311</v>
      </c>
      <c r="AC86" s="17">
        <v>52</v>
      </c>
      <c r="AD86" s="17">
        <v>120</v>
      </c>
      <c r="AE86" s="17">
        <v>0</v>
      </c>
      <c r="AF86" s="17">
        <v>0</v>
      </c>
      <c r="AG86" s="17">
        <v>11</v>
      </c>
      <c r="AH86" s="17">
        <v>13</v>
      </c>
      <c r="AI86" s="17">
        <v>2916</v>
      </c>
      <c r="AJ86" s="17">
        <v>0</v>
      </c>
      <c r="AK86" s="17">
        <v>105</v>
      </c>
      <c r="AL86" s="17">
        <v>10</v>
      </c>
      <c r="AM86" s="17">
        <v>0</v>
      </c>
      <c r="AN86" s="17">
        <v>0</v>
      </c>
      <c r="AO86" s="17">
        <v>0</v>
      </c>
      <c r="AP86" s="17">
        <v>41</v>
      </c>
      <c r="AQ86" s="17">
        <v>0</v>
      </c>
      <c r="AR86" s="17">
        <v>63</v>
      </c>
      <c r="AS86" s="17">
        <v>3</v>
      </c>
      <c r="AT86" s="17">
        <v>46</v>
      </c>
      <c r="AU86" s="17">
        <v>202</v>
      </c>
      <c r="AV86" s="17">
        <v>87</v>
      </c>
      <c r="AW86" s="17">
        <v>16</v>
      </c>
      <c r="AX86" s="17">
        <v>0</v>
      </c>
      <c r="AY86" s="17">
        <v>38</v>
      </c>
      <c r="AZ86" s="17">
        <v>114</v>
      </c>
      <c r="BA86" s="17">
        <v>0</v>
      </c>
      <c r="BB86" s="17">
        <v>506</v>
      </c>
      <c r="BC86" s="17">
        <v>8</v>
      </c>
      <c r="BD86" s="17">
        <v>0</v>
      </c>
      <c r="BE86" s="17">
        <v>0</v>
      </c>
      <c r="BF86" s="17">
        <v>0</v>
      </c>
      <c r="BG86" s="17">
        <v>5</v>
      </c>
      <c r="BH86" s="17">
        <v>0</v>
      </c>
      <c r="BI86" s="17">
        <v>26</v>
      </c>
      <c r="BJ86" s="17">
        <v>0</v>
      </c>
      <c r="BK86" s="17">
        <v>0</v>
      </c>
      <c r="BL86" s="17">
        <v>0</v>
      </c>
      <c r="BM86" s="17">
        <v>0</v>
      </c>
      <c r="BN86" s="17">
        <v>34</v>
      </c>
      <c r="BO86" s="17">
        <v>0</v>
      </c>
      <c r="BP86" s="17">
        <v>0</v>
      </c>
      <c r="BQ86" s="17">
        <v>0</v>
      </c>
      <c r="BR86" s="17">
        <v>0</v>
      </c>
      <c r="BS86" s="17">
        <v>0</v>
      </c>
      <c r="BT86" s="17">
        <v>0</v>
      </c>
      <c r="BU86" s="17">
        <v>0</v>
      </c>
      <c r="BV86" s="17">
        <v>0</v>
      </c>
      <c r="BW86" s="17">
        <v>22</v>
      </c>
      <c r="BX86" s="17">
        <v>302</v>
      </c>
      <c r="BY86" s="17">
        <v>0</v>
      </c>
      <c r="BZ86" s="17">
        <v>69</v>
      </c>
      <c r="CA86" s="17">
        <v>21</v>
      </c>
      <c r="CB86" s="17">
        <v>9</v>
      </c>
      <c r="CC86" s="17">
        <v>0</v>
      </c>
      <c r="CD86" s="17">
        <v>6004</v>
      </c>
    </row>
    <row r="87" spans="1:82" x14ac:dyDescent="0.35">
      <c r="A87" s="22">
        <v>84</v>
      </c>
      <c r="B87" s="17" t="s">
        <v>156</v>
      </c>
      <c r="C87" s="17">
        <v>13</v>
      </c>
      <c r="D87" s="17">
        <v>0</v>
      </c>
      <c r="E87" s="17">
        <v>17</v>
      </c>
      <c r="F87" s="17">
        <v>202</v>
      </c>
      <c r="G87" s="17">
        <v>9</v>
      </c>
      <c r="H87" s="17">
        <v>9</v>
      </c>
      <c r="I87" s="17">
        <v>74</v>
      </c>
      <c r="J87" s="17">
        <v>0</v>
      </c>
      <c r="K87" s="17">
        <v>217</v>
      </c>
      <c r="L87" s="17">
        <v>264</v>
      </c>
      <c r="M87" s="17">
        <v>0</v>
      </c>
      <c r="N87" s="17">
        <v>16</v>
      </c>
      <c r="O87" s="17">
        <v>26</v>
      </c>
      <c r="P87" s="17">
        <v>140</v>
      </c>
      <c r="Q87" s="17">
        <v>4</v>
      </c>
      <c r="R87" s="17">
        <v>0</v>
      </c>
      <c r="S87" s="17">
        <v>0</v>
      </c>
      <c r="T87" s="17">
        <v>420</v>
      </c>
      <c r="U87" s="17">
        <v>4</v>
      </c>
      <c r="V87" s="17">
        <v>54</v>
      </c>
      <c r="W87" s="17">
        <v>0</v>
      </c>
      <c r="X87" s="17">
        <v>81</v>
      </c>
      <c r="Y87" s="17">
        <v>5</v>
      </c>
      <c r="Z87" s="17">
        <v>7</v>
      </c>
      <c r="AA87" s="17">
        <v>17</v>
      </c>
      <c r="AB87" s="17">
        <v>76</v>
      </c>
      <c r="AC87" s="17">
        <v>141</v>
      </c>
      <c r="AD87" s="17">
        <v>58</v>
      </c>
      <c r="AE87" s="17">
        <v>0</v>
      </c>
      <c r="AF87" s="17">
        <v>0</v>
      </c>
      <c r="AG87" s="17">
        <v>112</v>
      </c>
      <c r="AH87" s="17">
        <v>8</v>
      </c>
      <c r="AI87" s="17">
        <v>337</v>
      </c>
      <c r="AJ87" s="17">
        <v>3</v>
      </c>
      <c r="AK87" s="17">
        <v>107</v>
      </c>
      <c r="AL87" s="17">
        <v>123</v>
      </c>
      <c r="AM87" s="17">
        <v>38</v>
      </c>
      <c r="AN87" s="17">
        <v>0</v>
      </c>
      <c r="AO87" s="17">
        <v>33</v>
      </c>
      <c r="AP87" s="17">
        <v>289</v>
      </c>
      <c r="AQ87" s="17">
        <v>0</v>
      </c>
      <c r="AR87" s="17">
        <v>76</v>
      </c>
      <c r="AS87" s="17">
        <v>25</v>
      </c>
      <c r="AT87" s="17">
        <v>194</v>
      </c>
      <c r="AU87" s="17">
        <v>123</v>
      </c>
      <c r="AV87" s="17">
        <v>54</v>
      </c>
      <c r="AW87" s="17">
        <v>24</v>
      </c>
      <c r="AX87" s="17">
        <v>4</v>
      </c>
      <c r="AY87" s="17">
        <v>187</v>
      </c>
      <c r="AZ87" s="17">
        <v>367</v>
      </c>
      <c r="BA87" s="17">
        <v>15</v>
      </c>
      <c r="BB87" s="17">
        <v>689</v>
      </c>
      <c r="BC87" s="17">
        <v>54</v>
      </c>
      <c r="BD87" s="17">
        <v>6</v>
      </c>
      <c r="BE87" s="17">
        <v>4</v>
      </c>
      <c r="BF87" s="17">
        <v>0</v>
      </c>
      <c r="BG87" s="17">
        <v>56</v>
      </c>
      <c r="BH87" s="17">
        <v>0</v>
      </c>
      <c r="BI87" s="17">
        <v>110</v>
      </c>
      <c r="BJ87" s="17">
        <v>0</v>
      </c>
      <c r="BK87" s="17">
        <v>0</v>
      </c>
      <c r="BL87" s="17">
        <v>7</v>
      </c>
      <c r="BM87" s="17">
        <v>0</v>
      </c>
      <c r="BN87" s="17">
        <v>89</v>
      </c>
      <c r="BO87" s="17">
        <v>0</v>
      </c>
      <c r="BP87" s="17">
        <v>7</v>
      </c>
      <c r="BQ87" s="17">
        <v>18</v>
      </c>
      <c r="BR87" s="17">
        <v>0</v>
      </c>
      <c r="BS87" s="17">
        <v>23</v>
      </c>
      <c r="BT87" s="17">
        <v>3</v>
      </c>
      <c r="BU87" s="17">
        <v>5</v>
      </c>
      <c r="BV87" s="17">
        <v>0</v>
      </c>
      <c r="BW87" s="17">
        <v>102</v>
      </c>
      <c r="BX87" s="17">
        <v>472</v>
      </c>
      <c r="BY87" s="17">
        <v>7</v>
      </c>
      <c r="BZ87" s="17">
        <v>143</v>
      </c>
      <c r="CA87" s="17">
        <v>90</v>
      </c>
      <c r="CB87" s="17">
        <v>63</v>
      </c>
      <c r="CC87" s="17">
        <v>0</v>
      </c>
      <c r="CD87" s="17">
        <v>5937</v>
      </c>
    </row>
    <row r="88" spans="1:82" x14ac:dyDescent="0.35">
      <c r="A88" s="22">
        <v>85</v>
      </c>
      <c r="B88" s="17" t="s">
        <v>157</v>
      </c>
      <c r="C88" s="17">
        <v>0</v>
      </c>
      <c r="D88" s="17">
        <v>0</v>
      </c>
      <c r="E88" s="17">
        <v>12</v>
      </c>
      <c r="F88" s="17">
        <v>75</v>
      </c>
      <c r="G88" s="17">
        <v>0</v>
      </c>
      <c r="H88" s="17">
        <v>0</v>
      </c>
      <c r="I88" s="17">
        <v>9</v>
      </c>
      <c r="J88" s="17">
        <v>0</v>
      </c>
      <c r="K88" s="17">
        <v>113</v>
      </c>
      <c r="L88" s="17">
        <v>213</v>
      </c>
      <c r="M88" s="17">
        <v>0</v>
      </c>
      <c r="N88" s="17">
        <v>0</v>
      </c>
      <c r="O88" s="17">
        <v>71</v>
      </c>
      <c r="P88" s="17">
        <v>1250</v>
      </c>
      <c r="Q88" s="17">
        <v>0</v>
      </c>
      <c r="R88" s="17">
        <v>0</v>
      </c>
      <c r="S88" s="17">
        <v>0</v>
      </c>
      <c r="T88" s="17">
        <v>79</v>
      </c>
      <c r="U88" s="17">
        <v>0</v>
      </c>
      <c r="V88" s="17">
        <v>41</v>
      </c>
      <c r="W88" s="17">
        <v>0</v>
      </c>
      <c r="X88" s="17">
        <v>40</v>
      </c>
      <c r="Y88" s="17">
        <v>0</v>
      </c>
      <c r="Z88" s="17">
        <v>0</v>
      </c>
      <c r="AA88" s="17">
        <v>18</v>
      </c>
      <c r="AB88" s="17">
        <v>478</v>
      </c>
      <c r="AC88" s="17">
        <v>57</v>
      </c>
      <c r="AD88" s="17">
        <v>13</v>
      </c>
      <c r="AE88" s="17">
        <v>0</v>
      </c>
      <c r="AF88" s="17">
        <v>0</v>
      </c>
      <c r="AG88" s="17">
        <v>5</v>
      </c>
      <c r="AH88" s="17">
        <v>0</v>
      </c>
      <c r="AI88" s="17">
        <v>668</v>
      </c>
      <c r="AJ88" s="17">
        <v>0</v>
      </c>
      <c r="AK88" s="17">
        <v>75</v>
      </c>
      <c r="AL88" s="17">
        <v>317</v>
      </c>
      <c r="AM88" s="17">
        <v>11</v>
      </c>
      <c r="AN88" s="17">
        <v>0</v>
      </c>
      <c r="AO88" s="17">
        <v>0</v>
      </c>
      <c r="AP88" s="17">
        <v>38</v>
      </c>
      <c r="AQ88" s="17">
        <v>0</v>
      </c>
      <c r="AR88" s="17">
        <v>42</v>
      </c>
      <c r="AS88" s="17">
        <v>33</v>
      </c>
      <c r="AT88" s="17">
        <v>123</v>
      </c>
      <c r="AU88" s="17">
        <v>154</v>
      </c>
      <c r="AV88" s="17">
        <v>10</v>
      </c>
      <c r="AW88" s="17">
        <v>0</v>
      </c>
      <c r="AX88" s="17">
        <v>0</v>
      </c>
      <c r="AY88" s="17">
        <v>915</v>
      </c>
      <c r="AZ88" s="17">
        <v>49</v>
      </c>
      <c r="BA88" s="17">
        <v>0</v>
      </c>
      <c r="BB88" s="17">
        <v>120</v>
      </c>
      <c r="BC88" s="17">
        <v>0</v>
      </c>
      <c r="BD88" s="17">
        <v>0</v>
      </c>
      <c r="BE88" s="17">
        <v>0</v>
      </c>
      <c r="BF88" s="17">
        <v>0</v>
      </c>
      <c r="BG88" s="17">
        <v>5</v>
      </c>
      <c r="BH88" s="17">
        <v>0</v>
      </c>
      <c r="BI88" s="17">
        <v>6</v>
      </c>
      <c r="BJ88" s="17">
        <v>0</v>
      </c>
      <c r="BK88" s="17">
        <v>0</v>
      </c>
      <c r="BL88" s="17">
        <v>0</v>
      </c>
      <c r="BM88" s="17">
        <v>0</v>
      </c>
      <c r="BN88" s="17">
        <v>42</v>
      </c>
      <c r="BO88" s="17">
        <v>0</v>
      </c>
      <c r="BP88" s="17">
        <v>0</v>
      </c>
      <c r="BQ88" s="17">
        <v>3</v>
      </c>
      <c r="BR88" s="17">
        <v>0</v>
      </c>
      <c r="BS88" s="17">
        <v>4</v>
      </c>
      <c r="BT88" s="17">
        <v>4</v>
      </c>
      <c r="BU88" s="17">
        <v>5</v>
      </c>
      <c r="BV88" s="17">
        <v>0</v>
      </c>
      <c r="BW88" s="17">
        <v>314</v>
      </c>
      <c r="BX88" s="17">
        <v>266</v>
      </c>
      <c r="BY88" s="17">
        <v>4</v>
      </c>
      <c r="BZ88" s="17">
        <v>187</v>
      </c>
      <c r="CA88" s="17">
        <v>7</v>
      </c>
      <c r="CB88" s="17">
        <v>16</v>
      </c>
      <c r="CC88" s="17">
        <v>0</v>
      </c>
      <c r="CD88" s="17">
        <v>5922</v>
      </c>
    </row>
    <row r="89" spans="1:82" x14ac:dyDescent="0.35">
      <c r="A89" s="14">
        <v>86</v>
      </c>
      <c r="B89" s="17" t="s">
        <v>158</v>
      </c>
      <c r="C89" s="17">
        <v>0</v>
      </c>
      <c r="D89" s="17">
        <v>0</v>
      </c>
      <c r="E89" s="17">
        <v>5</v>
      </c>
      <c r="F89" s="17">
        <v>18</v>
      </c>
      <c r="G89" s="17">
        <v>0</v>
      </c>
      <c r="H89" s="17">
        <v>0</v>
      </c>
      <c r="I89" s="17">
        <v>13</v>
      </c>
      <c r="J89" s="17">
        <v>0</v>
      </c>
      <c r="K89" s="17">
        <v>162</v>
      </c>
      <c r="L89" s="17">
        <v>31</v>
      </c>
      <c r="M89" s="17">
        <v>6</v>
      </c>
      <c r="N89" s="17">
        <v>0</v>
      </c>
      <c r="O89" s="17">
        <v>9</v>
      </c>
      <c r="P89" s="17">
        <v>138</v>
      </c>
      <c r="Q89" s="17">
        <v>0</v>
      </c>
      <c r="R89" s="17">
        <v>0</v>
      </c>
      <c r="S89" s="17">
        <v>0</v>
      </c>
      <c r="T89" s="17">
        <v>59</v>
      </c>
      <c r="U89" s="17">
        <v>0</v>
      </c>
      <c r="V89" s="17">
        <v>18</v>
      </c>
      <c r="W89" s="17">
        <v>0</v>
      </c>
      <c r="X89" s="17">
        <v>79</v>
      </c>
      <c r="Y89" s="17">
        <v>8</v>
      </c>
      <c r="Z89" s="17">
        <v>0</v>
      </c>
      <c r="AA89" s="17">
        <v>21</v>
      </c>
      <c r="AB89" s="17">
        <v>70</v>
      </c>
      <c r="AC89" s="17">
        <v>70</v>
      </c>
      <c r="AD89" s="17">
        <v>4</v>
      </c>
      <c r="AE89" s="17">
        <v>0</v>
      </c>
      <c r="AF89" s="17">
        <v>0</v>
      </c>
      <c r="AG89" s="17">
        <v>33</v>
      </c>
      <c r="AH89" s="17">
        <v>0</v>
      </c>
      <c r="AI89" s="17">
        <v>40</v>
      </c>
      <c r="AJ89" s="17">
        <v>0</v>
      </c>
      <c r="AK89" s="17">
        <v>43</v>
      </c>
      <c r="AL89" s="17">
        <v>79</v>
      </c>
      <c r="AM89" s="17">
        <v>4</v>
      </c>
      <c r="AN89" s="17">
        <v>0</v>
      </c>
      <c r="AO89" s="17">
        <v>0</v>
      </c>
      <c r="AP89" s="17">
        <v>59</v>
      </c>
      <c r="AQ89" s="17">
        <v>3</v>
      </c>
      <c r="AR89" s="17">
        <v>37</v>
      </c>
      <c r="AS89" s="17">
        <v>22</v>
      </c>
      <c r="AT89" s="17">
        <v>1854</v>
      </c>
      <c r="AU89" s="17">
        <v>35</v>
      </c>
      <c r="AV89" s="17">
        <v>0</v>
      </c>
      <c r="AW89" s="17">
        <v>8</v>
      </c>
      <c r="AX89" s="17">
        <v>0</v>
      </c>
      <c r="AY89" s="17">
        <v>391</v>
      </c>
      <c r="AZ89" s="17">
        <v>32</v>
      </c>
      <c r="BA89" s="17">
        <v>0</v>
      </c>
      <c r="BB89" s="17">
        <v>70</v>
      </c>
      <c r="BC89" s="17">
        <v>21</v>
      </c>
      <c r="BD89" s="17">
        <v>3</v>
      </c>
      <c r="BE89" s="17">
        <v>0</v>
      </c>
      <c r="BF89" s="17">
        <v>0</v>
      </c>
      <c r="BG89" s="17">
        <v>12</v>
      </c>
      <c r="BH89" s="17">
        <v>0</v>
      </c>
      <c r="BI89" s="17">
        <v>86</v>
      </c>
      <c r="BJ89" s="17">
        <v>0</v>
      </c>
      <c r="BK89" s="17">
        <v>0</v>
      </c>
      <c r="BL89" s="17">
        <v>3</v>
      </c>
      <c r="BM89" s="17">
        <v>5</v>
      </c>
      <c r="BN89" s="17">
        <v>202</v>
      </c>
      <c r="BO89" s="17">
        <v>0</v>
      </c>
      <c r="BP89" s="17">
        <v>12</v>
      </c>
      <c r="BQ89" s="17">
        <v>8</v>
      </c>
      <c r="BR89" s="17">
        <v>0</v>
      </c>
      <c r="BS89" s="17">
        <v>5</v>
      </c>
      <c r="BT89" s="17">
        <v>5</v>
      </c>
      <c r="BU89" s="17">
        <v>0</v>
      </c>
      <c r="BV89" s="17">
        <v>3</v>
      </c>
      <c r="BW89" s="17">
        <v>211</v>
      </c>
      <c r="BX89" s="17">
        <v>65</v>
      </c>
      <c r="BY89" s="17">
        <v>3</v>
      </c>
      <c r="BZ89" s="17">
        <v>135</v>
      </c>
      <c r="CA89" s="17">
        <v>37</v>
      </c>
      <c r="CB89" s="17">
        <v>16</v>
      </c>
      <c r="CC89" s="17">
        <v>0</v>
      </c>
      <c r="CD89" s="17">
        <v>4278</v>
      </c>
    </row>
    <row r="90" spans="1:82" x14ac:dyDescent="0.35">
      <c r="A90" s="22">
        <v>87</v>
      </c>
      <c r="B90" s="17" t="s">
        <v>159</v>
      </c>
      <c r="C90" s="17">
        <v>0</v>
      </c>
      <c r="D90" s="17">
        <v>0</v>
      </c>
      <c r="E90" s="17">
        <v>6</v>
      </c>
      <c r="F90" s="17">
        <v>44</v>
      </c>
      <c r="G90" s="17">
        <v>3</v>
      </c>
      <c r="H90" s="17">
        <v>3</v>
      </c>
      <c r="I90" s="17">
        <v>64</v>
      </c>
      <c r="J90" s="17">
        <v>0</v>
      </c>
      <c r="K90" s="17">
        <v>114</v>
      </c>
      <c r="L90" s="17">
        <v>348</v>
      </c>
      <c r="M90" s="17">
        <v>0</v>
      </c>
      <c r="N90" s="17">
        <v>0</v>
      </c>
      <c r="O90" s="17">
        <v>57</v>
      </c>
      <c r="P90" s="17">
        <v>422</v>
      </c>
      <c r="Q90" s="17">
        <v>0</v>
      </c>
      <c r="R90" s="17">
        <v>0</v>
      </c>
      <c r="S90" s="17">
        <v>0</v>
      </c>
      <c r="T90" s="17">
        <v>114</v>
      </c>
      <c r="U90" s="17">
        <v>6</v>
      </c>
      <c r="V90" s="17">
        <v>60</v>
      </c>
      <c r="W90" s="17">
        <v>0</v>
      </c>
      <c r="X90" s="17">
        <v>82</v>
      </c>
      <c r="Y90" s="17">
        <v>0</v>
      </c>
      <c r="Z90" s="17">
        <v>0</v>
      </c>
      <c r="AA90" s="17">
        <v>8</v>
      </c>
      <c r="AB90" s="17">
        <v>135</v>
      </c>
      <c r="AC90" s="17">
        <v>57</v>
      </c>
      <c r="AD90" s="17">
        <v>3</v>
      </c>
      <c r="AE90" s="17">
        <v>0</v>
      </c>
      <c r="AF90" s="17">
        <v>0</v>
      </c>
      <c r="AG90" s="17">
        <v>66</v>
      </c>
      <c r="AH90" s="17">
        <v>0</v>
      </c>
      <c r="AI90" s="17">
        <v>116</v>
      </c>
      <c r="AJ90" s="17">
        <v>0</v>
      </c>
      <c r="AK90" s="17">
        <v>92</v>
      </c>
      <c r="AL90" s="17">
        <v>73</v>
      </c>
      <c r="AM90" s="17">
        <v>9</v>
      </c>
      <c r="AN90" s="17">
        <v>0</v>
      </c>
      <c r="AO90" s="17">
        <v>12</v>
      </c>
      <c r="AP90" s="17">
        <v>39</v>
      </c>
      <c r="AQ90" s="17">
        <v>0</v>
      </c>
      <c r="AR90" s="17">
        <v>92</v>
      </c>
      <c r="AS90" s="17">
        <v>56</v>
      </c>
      <c r="AT90" s="17">
        <v>461</v>
      </c>
      <c r="AU90" s="17">
        <v>277</v>
      </c>
      <c r="AV90" s="17">
        <v>0</v>
      </c>
      <c r="AW90" s="17">
        <v>10</v>
      </c>
      <c r="AX90" s="17">
        <v>0</v>
      </c>
      <c r="AY90" s="17">
        <v>118</v>
      </c>
      <c r="AZ90" s="17">
        <v>121</v>
      </c>
      <c r="BA90" s="17">
        <v>9</v>
      </c>
      <c r="BB90" s="17">
        <v>138</v>
      </c>
      <c r="BC90" s="17">
        <v>27</v>
      </c>
      <c r="BD90" s="17">
        <v>0</v>
      </c>
      <c r="BE90" s="17">
        <v>0</v>
      </c>
      <c r="BF90" s="17">
        <v>0</v>
      </c>
      <c r="BG90" s="17">
        <v>17</v>
      </c>
      <c r="BH90" s="17">
        <v>0</v>
      </c>
      <c r="BI90" s="17">
        <v>96</v>
      </c>
      <c r="BJ90" s="17">
        <v>0</v>
      </c>
      <c r="BK90" s="17">
        <v>0</v>
      </c>
      <c r="BL90" s="17">
        <v>0</v>
      </c>
      <c r="BM90" s="17">
        <v>0</v>
      </c>
      <c r="BN90" s="17">
        <v>72</v>
      </c>
      <c r="BO90" s="17">
        <v>0</v>
      </c>
      <c r="BP90" s="17">
        <v>10</v>
      </c>
      <c r="BQ90" s="17">
        <v>0</v>
      </c>
      <c r="BR90" s="17">
        <v>0</v>
      </c>
      <c r="BS90" s="17">
        <v>0</v>
      </c>
      <c r="BT90" s="17">
        <v>0</v>
      </c>
      <c r="BU90" s="17">
        <v>0</v>
      </c>
      <c r="BV90" s="17">
        <v>0</v>
      </c>
      <c r="BW90" s="17">
        <v>80</v>
      </c>
      <c r="BX90" s="17">
        <v>86</v>
      </c>
      <c r="BY90" s="17">
        <v>10</v>
      </c>
      <c r="BZ90" s="17">
        <v>205</v>
      </c>
      <c r="CA90" s="17">
        <v>71</v>
      </c>
      <c r="CB90" s="17">
        <v>32</v>
      </c>
      <c r="CC90" s="17">
        <v>0</v>
      </c>
      <c r="CD90" s="17">
        <v>3939</v>
      </c>
    </row>
    <row r="91" spans="1:82" x14ac:dyDescent="0.35">
      <c r="A91" s="22">
        <v>88</v>
      </c>
      <c r="B91" s="17" t="s">
        <v>160</v>
      </c>
      <c r="C91" s="17">
        <v>0</v>
      </c>
      <c r="D91" s="17">
        <v>0</v>
      </c>
      <c r="E91" s="17">
        <v>16</v>
      </c>
      <c r="F91" s="17">
        <v>25</v>
      </c>
      <c r="G91" s="17">
        <v>0</v>
      </c>
      <c r="H91" s="17">
        <v>0</v>
      </c>
      <c r="I91" s="17">
        <v>3</v>
      </c>
      <c r="J91" s="17">
        <v>0</v>
      </c>
      <c r="K91" s="17">
        <v>47</v>
      </c>
      <c r="L91" s="17">
        <v>255</v>
      </c>
      <c r="M91" s="17">
        <v>0</v>
      </c>
      <c r="N91" s="17">
        <v>0</v>
      </c>
      <c r="O91" s="17">
        <v>20</v>
      </c>
      <c r="P91" s="17">
        <v>325</v>
      </c>
      <c r="Q91" s="17">
        <v>0</v>
      </c>
      <c r="R91" s="17">
        <v>0</v>
      </c>
      <c r="S91" s="17">
        <v>0</v>
      </c>
      <c r="T91" s="17">
        <v>123</v>
      </c>
      <c r="U91" s="17">
        <v>0</v>
      </c>
      <c r="V91" s="17">
        <v>12</v>
      </c>
      <c r="W91" s="17">
        <v>0</v>
      </c>
      <c r="X91" s="17">
        <v>24</v>
      </c>
      <c r="Y91" s="17">
        <v>0</v>
      </c>
      <c r="Z91" s="17">
        <v>0</v>
      </c>
      <c r="AA91" s="17">
        <v>5</v>
      </c>
      <c r="AB91" s="17">
        <v>222</v>
      </c>
      <c r="AC91" s="17">
        <v>44</v>
      </c>
      <c r="AD91" s="17">
        <v>16</v>
      </c>
      <c r="AE91" s="17">
        <v>0</v>
      </c>
      <c r="AF91" s="17">
        <v>0</v>
      </c>
      <c r="AG91" s="17">
        <v>57</v>
      </c>
      <c r="AH91" s="17">
        <v>0</v>
      </c>
      <c r="AI91" s="17">
        <v>502</v>
      </c>
      <c r="AJ91" s="17">
        <v>0</v>
      </c>
      <c r="AK91" s="17">
        <v>50</v>
      </c>
      <c r="AL91" s="17">
        <v>29</v>
      </c>
      <c r="AM91" s="17">
        <v>13</v>
      </c>
      <c r="AN91" s="17">
        <v>0</v>
      </c>
      <c r="AO91" s="17">
        <v>0</v>
      </c>
      <c r="AP91" s="17">
        <v>51</v>
      </c>
      <c r="AQ91" s="17">
        <v>0</v>
      </c>
      <c r="AR91" s="17">
        <v>119</v>
      </c>
      <c r="AS91" s="17">
        <v>16</v>
      </c>
      <c r="AT91" s="17">
        <v>56</v>
      </c>
      <c r="AU91" s="17">
        <v>135</v>
      </c>
      <c r="AV91" s="17">
        <v>0</v>
      </c>
      <c r="AW91" s="17">
        <v>3</v>
      </c>
      <c r="AX91" s="17">
        <v>0</v>
      </c>
      <c r="AY91" s="17">
        <v>165</v>
      </c>
      <c r="AZ91" s="17">
        <v>33</v>
      </c>
      <c r="BA91" s="17">
        <v>0</v>
      </c>
      <c r="BB91" s="17">
        <v>631</v>
      </c>
      <c r="BC91" s="17">
        <v>0</v>
      </c>
      <c r="BD91" s="17">
        <v>0</v>
      </c>
      <c r="BE91" s="17">
        <v>0</v>
      </c>
      <c r="BF91" s="17">
        <v>0</v>
      </c>
      <c r="BG91" s="17">
        <v>4</v>
      </c>
      <c r="BH91" s="17">
        <v>0</v>
      </c>
      <c r="BI91" s="17">
        <v>12</v>
      </c>
      <c r="BJ91" s="17">
        <v>0</v>
      </c>
      <c r="BK91" s="17">
        <v>0</v>
      </c>
      <c r="BL91" s="17">
        <v>0</v>
      </c>
      <c r="BM91" s="17">
        <v>0</v>
      </c>
      <c r="BN91" s="17">
        <v>15</v>
      </c>
      <c r="BO91" s="17">
        <v>0</v>
      </c>
      <c r="BP91" s="17">
        <v>0</v>
      </c>
      <c r="BQ91" s="17">
        <v>0</v>
      </c>
      <c r="BR91" s="17">
        <v>0</v>
      </c>
      <c r="BS91" s="17">
        <v>0</v>
      </c>
      <c r="BT91" s="17">
        <v>0</v>
      </c>
      <c r="BU91" s="17">
        <v>4</v>
      </c>
      <c r="BV91" s="17">
        <v>0</v>
      </c>
      <c r="BW91" s="17">
        <v>81</v>
      </c>
      <c r="BX91" s="17">
        <v>172</v>
      </c>
      <c r="BY91" s="17">
        <v>0</v>
      </c>
      <c r="BZ91" s="17">
        <v>381</v>
      </c>
      <c r="CA91" s="17">
        <v>10</v>
      </c>
      <c r="CB91" s="17">
        <v>4</v>
      </c>
      <c r="CC91" s="17">
        <v>0</v>
      </c>
      <c r="CD91" s="17">
        <v>3681</v>
      </c>
    </row>
    <row r="92" spans="1:82" x14ac:dyDescent="0.35">
      <c r="A92" s="22">
        <v>89</v>
      </c>
      <c r="B92" s="17" t="s">
        <v>161</v>
      </c>
      <c r="C92" s="17">
        <v>0</v>
      </c>
      <c r="D92" s="17">
        <v>0</v>
      </c>
      <c r="E92" s="17">
        <v>26</v>
      </c>
      <c r="F92" s="17">
        <v>27</v>
      </c>
      <c r="G92" s="17">
        <v>0</v>
      </c>
      <c r="H92" s="17">
        <v>3</v>
      </c>
      <c r="I92" s="17">
        <v>3</v>
      </c>
      <c r="J92" s="17">
        <v>0</v>
      </c>
      <c r="K92" s="17">
        <v>24</v>
      </c>
      <c r="L92" s="17">
        <v>447</v>
      </c>
      <c r="M92" s="17">
        <v>5</v>
      </c>
      <c r="N92" s="17">
        <v>10</v>
      </c>
      <c r="O92" s="17">
        <v>45</v>
      </c>
      <c r="P92" s="17">
        <v>380</v>
      </c>
      <c r="Q92" s="17">
        <v>0</v>
      </c>
      <c r="R92" s="17">
        <v>3</v>
      </c>
      <c r="S92" s="17">
        <v>0</v>
      </c>
      <c r="T92" s="17">
        <v>41</v>
      </c>
      <c r="U92" s="17">
        <v>0</v>
      </c>
      <c r="V92" s="17">
        <v>69</v>
      </c>
      <c r="W92" s="17">
        <v>0</v>
      </c>
      <c r="X92" s="17">
        <v>23</v>
      </c>
      <c r="Y92" s="17">
        <v>7</v>
      </c>
      <c r="Z92" s="17">
        <v>0</v>
      </c>
      <c r="AA92" s="17">
        <v>21</v>
      </c>
      <c r="AB92" s="17">
        <v>184</v>
      </c>
      <c r="AC92" s="17">
        <v>102</v>
      </c>
      <c r="AD92" s="17">
        <v>25</v>
      </c>
      <c r="AE92" s="17">
        <v>3</v>
      </c>
      <c r="AF92" s="17">
        <v>0</v>
      </c>
      <c r="AG92" s="17">
        <v>43</v>
      </c>
      <c r="AH92" s="17">
        <v>5</v>
      </c>
      <c r="AI92" s="17">
        <v>208</v>
      </c>
      <c r="AJ92" s="17">
        <v>0</v>
      </c>
      <c r="AK92" s="17">
        <v>76</v>
      </c>
      <c r="AL92" s="17">
        <v>72</v>
      </c>
      <c r="AM92" s="17">
        <v>17</v>
      </c>
      <c r="AN92" s="17">
        <v>4</v>
      </c>
      <c r="AO92" s="17">
        <v>0</v>
      </c>
      <c r="AP92" s="17">
        <v>13</v>
      </c>
      <c r="AQ92" s="17">
        <v>0</v>
      </c>
      <c r="AR92" s="17">
        <v>50</v>
      </c>
      <c r="AS92" s="17">
        <v>11</v>
      </c>
      <c r="AT92" s="17">
        <v>77</v>
      </c>
      <c r="AU92" s="17">
        <v>354</v>
      </c>
      <c r="AV92" s="17">
        <v>15</v>
      </c>
      <c r="AW92" s="17">
        <v>16</v>
      </c>
      <c r="AX92" s="17">
        <v>12</v>
      </c>
      <c r="AY92" s="17">
        <v>80</v>
      </c>
      <c r="AZ92" s="17">
        <v>29</v>
      </c>
      <c r="BA92" s="17">
        <v>0</v>
      </c>
      <c r="BB92" s="17">
        <v>63</v>
      </c>
      <c r="BC92" s="17">
        <v>18</v>
      </c>
      <c r="BD92" s="17">
        <v>0</v>
      </c>
      <c r="BE92" s="17">
        <v>4</v>
      </c>
      <c r="BF92" s="17">
        <v>0</v>
      </c>
      <c r="BG92" s="17">
        <v>0</v>
      </c>
      <c r="BH92" s="17">
        <v>6</v>
      </c>
      <c r="BI92" s="17">
        <v>14</v>
      </c>
      <c r="BJ92" s="17">
        <v>0</v>
      </c>
      <c r="BK92" s="17">
        <v>0</v>
      </c>
      <c r="BL92" s="17">
        <v>0</v>
      </c>
      <c r="BM92" s="17">
        <v>0</v>
      </c>
      <c r="BN92" s="17">
        <v>14</v>
      </c>
      <c r="BO92" s="17">
        <v>0</v>
      </c>
      <c r="BP92" s="17">
        <v>4</v>
      </c>
      <c r="BQ92" s="17">
        <v>7</v>
      </c>
      <c r="BR92" s="17">
        <v>0</v>
      </c>
      <c r="BS92" s="17">
        <v>7</v>
      </c>
      <c r="BT92" s="17">
        <v>4</v>
      </c>
      <c r="BU92" s="17">
        <v>9</v>
      </c>
      <c r="BV92" s="17">
        <v>0</v>
      </c>
      <c r="BW92" s="17">
        <v>51</v>
      </c>
      <c r="BX92" s="17">
        <v>142</v>
      </c>
      <c r="BY92" s="17">
        <v>19</v>
      </c>
      <c r="BZ92" s="17">
        <v>474</v>
      </c>
      <c r="CA92" s="17">
        <v>13</v>
      </c>
      <c r="CB92" s="17">
        <v>29</v>
      </c>
      <c r="CC92" s="17">
        <v>0</v>
      </c>
      <c r="CD92" s="17">
        <v>3438</v>
      </c>
    </row>
    <row r="93" spans="1:82" x14ac:dyDescent="0.35">
      <c r="A93" s="14">
        <v>90</v>
      </c>
      <c r="B93" s="17" t="s">
        <v>162</v>
      </c>
      <c r="C93" s="17">
        <v>0</v>
      </c>
      <c r="D93" s="17">
        <v>0</v>
      </c>
      <c r="E93" s="17">
        <v>8</v>
      </c>
      <c r="F93" s="17">
        <v>32</v>
      </c>
      <c r="G93" s="17">
        <v>0</v>
      </c>
      <c r="H93" s="17">
        <v>4</v>
      </c>
      <c r="I93" s="17">
        <v>9</v>
      </c>
      <c r="J93" s="17">
        <v>0</v>
      </c>
      <c r="K93" s="17">
        <v>89</v>
      </c>
      <c r="L93" s="17">
        <v>232</v>
      </c>
      <c r="M93" s="17">
        <v>0</v>
      </c>
      <c r="N93" s="17">
        <v>0</v>
      </c>
      <c r="O93" s="17">
        <v>21</v>
      </c>
      <c r="P93" s="17">
        <v>476</v>
      </c>
      <c r="Q93" s="17">
        <v>0</v>
      </c>
      <c r="R93" s="17">
        <v>0</v>
      </c>
      <c r="S93" s="17">
        <v>0</v>
      </c>
      <c r="T93" s="17">
        <v>69</v>
      </c>
      <c r="U93" s="17">
        <v>0</v>
      </c>
      <c r="V93" s="17">
        <v>42</v>
      </c>
      <c r="W93" s="17">
        <v>0</v>
      </c>
      <c r="X93" s="17">
        <v>55</v>
      </c>
      <c r="Y93" s="17">
        <v>0</v>
      </c>
      <c r="Z93" s="17">
        <v>0</v>
      </c>
      <c r="AA93" s="17">
        <v>10</v>
      </c>
      <c r="AB93" s="17">
        <v>428</v>
      </c>
      <c r="AC93" s="17">
        <v>39</v>
      </c>
      <c r="AD93" s="17">
        <v>9</v>
      </c>
      <c r="AE93" s="17">
        <v>0</v>
      </c>
      <c r="AF93" s="17">
        <v>0</v>
      </c>
      <c r="AG93" s="17">
        <v>17</v>
      </c>
      <c r="AH93" s="17">
        <v>0</v>
      </c>
      <c r="AI93" s="17">
        <v>75</v>
      </c>
      <c r="AJ93" s="17">
        <v>0</v>
      </c>
      <c r="AK93" s="17">
        <v>82</v>
      </c>
      <c r="AL93" s="17">
        <v>157</v>
      </c>
      <c r="AM93" s="17">
        <v>0</v>
      </c>
      <c r="AN93" s="17">
        <v>0</v>
      </c>
      <c r="AO93" s="17">
        <v>0</v>
      </c>
      <c r="AP93" s="17">
        <v>18</v>
      </c>
      <c r="AQ93" s="17">
        <v>0</v>
      </c>
      <c r="AR93" s="17">
        <v>57</v>
      </c>
      <c r="AS93" s="17">
        <v>9</v>
      </c>
      <c r="AT93" s="17">
        <v>136</v>
      </c>
      <c r="AU93" s="17">
        <v>60</v>
      </c>
      <c r="AV93" s="17">
        <v>8</v>
      </c>
      <c r="AW93" s="17">
        <v>0</v>
      </c>
      <c r="AX93" s="17">
        <v>3</v>
      </c>
      <c r="AY93" s="17">
        <v>462</v>
      </c>
      <c r="AZ93" s="17">
        <v>19</v>
      </c>
      <c r="BA93" s="17">
        <v>0</v>
      </c>
      <c r="BB93" s="17">
        <v>57</v>
      </c>
      <c r="BC93" s="17">
        <v>0</v>
      </c>
      <c r="BD93" s="17">
        <v>0</v>
      </c>
      <c r="BE93" s="17">
        <v>0</v>
      </c>
      <c r="BF93" s="17">
        <v>0</v>
      </c>
      <c r="BG93" s="17">
        <v>0</v>
      </c>
      <c r="BH93" s="17">
        <v>0</v>
      </c>
      <c r="BI93" s="17">
        <v>13</v>
      </c>
      <c r="BJ93" s="17">
        <v>0</v>
      </c>
      <c r="BK93" s="17">
        <v>0</v>
      </c>
      <c r="BL93" s="17">
        <v>0</v>
      </c>
      <c r="BM93" s="17">
        <v>0</v>
      </c>
      <c r="BN93" s="17">
        <v>25</v>
      </c>
      <c r="BO93" s="17">
        <v>0</v>
      </c>
      <c r="BP93" s="17">
        <v>0</v>
      </c>
      <c r="BQ93" s="17">
        <v>3</v>
      </c>
      <c r="BR93" s="17">
        <v>0</v>
      </c>
      <c r="BS93" s="17">
        <v>0</v>
      </c>
      <c r="BT93" s="17">
        <v>0</v>
      </c>
      <c r="BU93" s="17">
        <v>3</v>
      </c>
      <c r="BV93" s="17">
        <v>0</v>
      </c>
      <c r="BW93" s="17">
        <v>112</v>
      </c>
      <c r="BX93" s="17">
        <v>314</v>
      </c>
      <c r="BY93" s="17">
        <v>4</v>
      </c>
      <c r="BZ93" s="17">
        <v>181</v>
      </c>
      <c r="CA93" s="17">
        <v>11</v>
      </c>
      <c r="CB93" s="17">
        <v>7</v>
      </c>
      <c r="CC93" s="17">
        <v>0</v>
      </c>
      <c r="CD93" s="17">
        <v>3355</v>
      </c>
    </row>
    <row r="94" spans="1:82" x14ac:dyDescent="0.35">
      <c r="A94" s="14">
        <v>91</v>
      </c>
      <c r="B94" s="17" t="s">
        <v>163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9</v>
      </c>
      <c r="L94" s="17">
        <v>52</v>
      </c>
      <c r="M94" s="17">
        <v>0</v>
      </c>
      <c r="N94" s="17">
        <v>0</v>
      </c>
      <c r="O94" s="17">
        <v>29</v>
      </c>
      <c r="P94" s="17">
        <v>1703</v>
      </c>
      <c r="Q94" s="17">
        <v>0</v>
      </c>
      <c r="R94" s="17">
        <v>4</v>
      </c>
      <c r="S94" s="17">
        <v>0</v>
      </c>
      <c r="T94" s="17">
        <v>12</v>
      </c>
      <c r="U94" s="17">
        <v>0</v>
      </c>
      <c r="V94" s="17">
        <v>56</v>
      </c>
      <c r="W94" s="17">
        <v>0</v>
      </c>
      <c r="X94" s="17">
        <v>0</v>
      </c>
      <c r="Y94" s="17">
        <v>0</v>
      </c>
      <c r="Z94" s="17">
        <v>0</v>
      </c>
      <c r="AA94" s="17">
        <v>15</v>
      </c>
      <c r="AB94" s="17">
        <v>817</v>
      </c>
      <c r="AC94" s="17">
        <v>128</v>
      </c>
      <c r="AD94" s="17">
        <v>157</v>
      </c>
      <c r="AE94" s="17">
        <v>0</v>
      </c>
      <c r="AF94" s="17">
        <v>0</v>
      </c>
      <c r="AG94" s="17">
        <v>3</v>
      </c>
      <c r="AH94" s="17">
        <v>0</v>
      </c>
      <c r="AI94" s="17">
        <v>39</v>
      </c>
      <c r="AJ94" s="17">
        <v>0</v>
      </c>
      <c r="AK94" s="17">
        <v>16</v>
      </c>
      <c r="AL94" s="17">
        <v>35</v>
      </c>
      <c r="AM94" s="17">
        <v>0</v>
      </c>
      <c r="AN94" s="17">
        <v>0</v>
      </c>
      <c r="AO94" s="17">
        <v>0</v>
      </c>
      <c r="AP94" s="17">
        <v>3</v>
      </c>
      <c r="AQ94" s="17">
        <v>0</v>
      </c>
      <c r="AR94" s="17">
        <v>9</v>
      </c>
      <c r="AS94" s="17">
        <v>4</v>
      </c>
      <c r="AT94" s="17">
        <v>17</v>
      </c>
      <c r="AU94" s="17">
        <v>56</v>
      </c>
      <c r="AV94" s="17">
        <v>21</v>
      </c>
      <c r="AW94" s="17">
        <v>0</v>
      </c>
      <c r="AX94" s="17">
        <v>0</v>
      </c>
      <c r="AY94" s="17">
        <v>51</v>
      </c>
      <c r="AZ94" s="17">
        <v>3</v>
      </c>
      <c r="BA94" s="17">
        <v>0</v>
      </c>
      <c r="BB94" s="17">
        <v>4</v>
      </c>
      <c r="BC94" s="17">
        <v>4</v>
      </c>
      <c r="BD94" s="17">
        <v>0</v>
      </c>
      <c r="BE94" s="17">
        <v>0</v>
      </c>
      <c r="BF94" s="17">
        <v>0</v>
      </c>
      <c r="BG94" s="17">
        <v>0</v>
      </c>
      <c r="BH94" s="17">
        <v>0</v>
      </c>
      <c r="BI94" s="17">
        <v>0</v>
      </c>
      <c r="BJ94" s="17">
        <v>0</v>
      </c>
      <c r="BK94" s="17">
        <v>0</v>
      </c>
      <c r="BL94" s="17">
        <v>0</v>
      </c>
      <c r="BM94" s="17">
        <v>0</v>
      </c>
      <c r="BN94" s="17">
        <v>0</v>
      </c>
      <c r="BO94" s="17">
        <v>0</v>
      </c>
      <c r="BP94" s="17">
        <v>0</v>
      </c>
      <c r="BQ94" s="17">
        <v>11</v>
      </c>
      <c r="BR94" s="17">
        <v>0</v>
      </c>
      <c r="BS94" s="17">
        <v>0</v>
      </c>
      <c r="BT94" s="17">
        <v>0</v>
      </c>
      <c r="BU94" s="17">
        <v>0</v>
      </c>
      <c r="BV94" s="17">
        <v>0</v>
      </c>
      <c r="BW94" s="17">
        <v>14</v>
      </c>
      <c r="BX94" s="17">
        <v>34</v>
      </c>
      <c r="BY94" s="17">
        <v>0</v>
      </c>
      <c r="BZ94" s="17">
        <v>36</v>
      </c>
      <c r="CA94" s="17">
        <v>0</v>
      </c>
      <c r="CB94" s="17">
        <v>0</v>
      </c>
      <c r="CC94" s="17">
        <v>0</v>
      </c>
      <c r="CD94" s="17">
        <v>3353</v>
      </c>
    </row>
    <row r="95" spans="1:82" x14ac:dyDescent="0.35">
      <c r="A95" s="22">
        <v>92</v>
      </c>
      <c r="B95" s="17" t="s">
        <v>164</v>
      </c>
      <c r="C95" s="17">
        <v>0</v>
      </c>
      <c r="D95" s="17">
        <v>0</v>
      </c>
      <c r="E95" s="17">
        <v>7</v>
      </c>
      <c r="F95" s="17">
        <v>29</v>
      </c>
      <c r="G95" s="17">
        <v>0</v>
      </c>
      <c r="H95" s="17">
        <v>0</v>
      </c>
      <c r="I95" s="17">
        <v>18</v>
      </c>
      <c r="J95" s="17">
        <v>0</v>
      </c>
      <c r="K95" s="17">
        <v>150</v>
      </c>
      <c r="L95" s="17">
        <v>22</v>
      </c>
      <c r="M95" s="17">
        <v>0</v>
      </c>
      <c r="N95" s="17">
        <v>10</v>
      </c>
      <c r="O95" s="17">
        <v>12</v>
      </c>
      <c r="P95" s="17">
        <v>79</v>
      </c>
      <c r="Q95" s="17">
        <v>0</v>
      </c>
      <c r="R95" s="17">
        <v>0</v>
      </c>
      <c r="S95" s="17">
        <v>0</v>
      </c>
      <c r="T95" s="17">
        <v>19</v>
      </c>
      <c r="U95" s="17">
        <v>0</v>
      </c>
      <c r="V95" s="17">
        <v>10</v>
      </c>
      <c r="W95" s="17">
        <v>0</v>
      </c>
      <c r="X95" s="17">
        <v>148</v>
      </c>
      <c r="Y95" s="17">
        <v>0</v>
      </c>
      <c r="Z95" s="17">
        <v>0</v>
      </c>
      <c r="AA95" s="17">
        <v>7</v>
      </c>
      <c r="AB95" s="17">
        <v>48</v>
      </c>
      <c r="AC95" s="17">
        <v>18</v>
      </c>
      <c r="AD95" s="17">
        <v>4</v>
      </c>
      <c r="AE95" s="17">
        <v>4</v>
      </c>
      <c r="AF95" s="17">
        <v>0</v>
      </c>
      <c r="AG95" s="17">
        <v>5</v>
      </c>
      <c r="AH95" s="17">
        <v>0</v>
      </c>
      <c r="AI95" s="17">
        <v>12</v>
      </c>
      <c r="AJ95" s="17">
        <v>0</v>
      </c>
      <c r="AK95" s="17">
        <v>47</v>
      </c>
      <c r="AL95" s="17">
        <v>120</v>
      </c>
      <c r="AM95" s="17">
        <v>0</v>
      </c>
      <c r="AN95" s="17">
        <v>0</v>
      </c>
      <c r="AO95" s="17">
        <v>0</v>
      </c>
      <c r="AP95" s="17">
        <v>199</v>
      </c>
      <c r="AQ95" s="17">
        <v>0</v>
      </c>
      <c r="AR95" s="17">
        <v>22</v>
      </c>
      <c r="AS95" s="17">
        <v>37</v>
      </c>
      <c r="AT95" s="17">
        <v>876</v>
      </c>
      <c r="AU95" s="17">
        <v>28</v>
      </c>
      <c r="AV95" s="17">
        <v>20</v>
      </c>
      <c r="AW95" s="17">
        <v>11</v>
      </c>
      <c r="AX95" s="17">
        <v>0</v>
      </c>
      <c r="AY95" s="17">
        <v>527</v>
      </c>
      <c r="AZ95" s="17">
        <v>47</v>
      </c>
      <c r="BA95" s="17">
        <v>0</v>
      </c>
      <c r="BB95" s="17">
        <v>26</v>
      </c>
      <c r="BC95" s="17">
        <v>0</v>
      </c>
      <c r="BD95" s="17">
        <v>0</v>
      </c>
      <c r="BE95" s="17">
        <v>0</v>
      </c>
      <c r="BF95" s="17">
        <v>0</v>
      </c>
      <c r="BG95" s="17">
        <v>0</v>
      </c>
      <c r="BH95" s="17">
        <v>3</v>
      </c>
      <c r="BI95" s="17">
        <v>42</v>
      </c>
      <c r="BJ95" s="17">
        <v>0</v>
      </c>
      <c r="BK95" s="17">
        <v>0</v>
      </c>
      <c r="BL95" s="17">
        <v>4</v>
      </c>
      <c r="BM95" s="17">
        <v>0</v>
      </c>
      <c r="BN95" s="17">
        <v>65</v>
      </c>
      <c r="BO95" s="17">
        <v>0</v>
      </c>
      <c r="BP95" s="17">
        <v>4</v>
      </c>
      <c r="BQ95" s="17">
        <v>0</v>
      </c>
      <c r="BR95" s="17">
        <v>0</v>
      </c>
      <c r="BS95" s="17">
        <v>0</v>
      </c>
      <c r="BT95" s="17">
        <v>32</v>
      </c>
      <c r="BU95" s="17">
        <v>0</v>
      </c>
      <c r="BV95" s="17">
        <v>0</v>
      </c>
      <c r="BW95" s="17">
        <v>241</v>
      </c>
      <c r="BX95" s="17">
        <v>23</v>
      </c>
      <c r="BY95" s="17">
        <v>0</v>
      </c>
      <c r="BZ95" s="17">
        <v>100</v>
      </c>
      <c r="CA95" s="17">
        <v>26</v>
      </c>
      <c r="CB95" s="17">
        <v>3</v>
      </c>
      <c r="CC95" s="17">
        <v>0</v>
      </c>
      <c r="CD95" s="17">
        <v>3130</v>
      </c>
    </row>
    <row r="96" spans="1:82" x14ac:dyDescent="0.35">
      <c r="A96" s="22">
        <v>93</v>
      </c>
      <c r="B96" s="17" t="s">
        <v>165</v>
      </c>
      <c r="C96" s="17">
        <v>0</v>
      </c>
      <c r="D96" s="17">
        <v>0</v>
      </c>
      <c r="E96" s="17">
        <v>0</v>
      </c>
      <c r="F96" s="17">
        <v>82</v>
      </c>
      <c r="G96" s="17">
        <v>0</v>
      </c>
      <c r="H96" s="17">
        <v>0</v>
      </c>
      <c r="I96" s="17">
        <v>0</v>
      </c>
      <c r="J96" s="17">
        <v>0</v>
      </c>
      <c r="K96" s="17">
        <v>15</v>
      </c>
      <c r="L96" s="17">
        <v>495</v>
      </c>
      <c r="M96" s="17">
        <v>0</v>
      </c>
      <c r="N96" s="17">
        <v>0</v>
      </c>
      <c r="O96" s="17">
        <v>0</v>
      </c>
      <c r="P96" s="17">
        <v>55</v>
      </c>
      <c r="Q96" s="17">
        <v>0</v>
      </c>
      <c r="R96" s="17">
        <v>0</v>
      </c>
      <c r="S96" s="17">
        <v>0</v>
      </c>
      <c r="T96" s="17">
        <v>156</v>
      </c>
      <c r="U96" s="17">
        <v>0</v>
      </c>
      <c r="V96" s="17">
        <v>10</v>
      </c>
      <c r="W96" s="17">
        <v>0</v>
      </c>
      <c r="X96" s="17">
        <v>10</v>
      </c>
      <c r="Y96" s="17">
        <v>0</v>
      </c>
      <c r="Z96" s="17">
        <v>8</v>
      </c>
      <c r="AA96" s="17">
        <v>0</v>
      </c>
      <c r="AB96" s="17">
        <v>43</v>
      </c>
      <c r="AC96" s="17">
        <v>112</v>
      </c>
      <c r="AD96" s="17">
        <v>13</v>
      </c>
      <c r="AE96" s="17">
        <v>0</v>
      </c>
      <c r="AF96" s="17">
        <v>0</v>
      </c>
      <c r="AG96" s="17">
        <v>108</v>
      </c>
      <c r="AH96" s="17">
        <v>0</v>
      </c>
      <c r="AI96" s="17">
        <v>77</v>
      </c>
      <c r="AJ96" s="17">
        <v>0</v>
      </c>
      <c r="AK96" s="17">
        <v>10</v>
      </c>
      <c r="AL96" s="17">
        <v>11</v>
      </c>
      <c r="AM96" s="17">
        <v>0</v>
      </c>
      <c r="AN96" s="17">
        <v>0</v>
      </c>
      <c r="AO96" s="17">
        <v>5</v>
      </c>
      <c r="AP96" s="17">
        <v>26</v>
      </c>
      <c r="AQ96" s="17">
        <v>0</v>
      </c>
      <c r="AR96" s="17">
        <v>47</v>
      </c>
      <c r="AS96" s="17">
        <v>9</v>
      </c>
      <c r="AT96" s="17">
        <v>18</v>
      </c>
      <c r="AU96" s="17">
        <v>290</v>
      </c>
      <c r="AV96" s="17">
        <v>0</v>
      </c>
      <c r="AW96" s="17">
        <v>6</v>
      </c>
      <c r="AX96" s="17">
        <v>0</v>
      </c>
      <c r="AY96" s="17">
        <v>21</v>
      </c>
      <c r="AZ96" s="17">
        <v>51</v>
      </c>
      <c r="BA96" s="17">
        <v>0</v>
      </c>
      <c r="BB96" s="17">
        <v>3</v>
      </c>
      <c r="BC96" s="17">
        <v>0</v>
      </c>
      <c r="BD96" s="17">
        <v>0</v>
      </c>
      <c r="BE96" s="17">
        <v>0</v>
      </c>
      <c r="BF96" s="17">
        <v>0</v>
      </c>
      <c r="BG96" s="17">
        <v>29</v>
      </c>
      <c r="BH96" s="17">
        <v>0</v>
      </c>
      <c r="BI96" s="17">
        <v>3</v>
      </c>
      <c r="BJ96" s="17">
        <v>0</v>
      </c>
      <c r="BK96" s="17">
        <v>0</v>
      </c>
      <c r="BL96" s="17">
        <v>0</v>
      </c>
      <c r="BM96" s="17">
        <v>0</v>
      </c>
      <c r="BN96" s="17">
        <v>10</v>
      </c>
      <c r="BO96" s="17">
        <v>0</v>
      </c>
      <c r="BP96" s="17">
        <v>0</v>
      </c>
      <c r="BQ96" s="17">
        <v>0</v>
      </c>
      <c r="BR96" s="17">
        <v>0</v>
      </c>
      <c r="BS96" s="17">
        <v>0</v>
      </c>
      <c r="BT96" s="17">
        <v>0</v>
      </c>
      <c r="BU96" s="17">
        <v>5</v>
      </c>
      <c r="BV96" s="17">
        <v>0</v>
      </c>
      <c r="BW96" s="17">
        <v>10</v>
      </c>
      <c r="BX96" s="17">
        <v>1160</v>
      </c>
      <c r="BY96" s="17">
        <v>0</v>
      </c>
      <c r="BZ96" s="17">
        <v>148</v>
      </c>
      <c r="CA96" s="17">
        <v>17</v>
      </c>
      <c r="CB96" s="17">
        <v>11</v>
      </c>
      <c r="CC96" s="17">
        <v>0</v>
      </c>
      <c r="CD96" s="17">
        <v>3074</v>
      </c>
    </row>
    <row r="97" spans="1:82" x14ac:dyDescent="0.35">
      <c r="A97" s="22">
        <v>94</v>
      </c>
      <c r="B97" s="17" t="s">
        <v>166</v>
      </c>
      <c r="C97" s="17">
        <v>0</v>
      </c>
      <c r="D97" s="17">
        <v>0</v>
      </c>
      <c r="E97" s="17">
        <v>0</v>
      </c>
      <c r="F97" s="17">
        <v>20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392</v>
      </c>
      <c r="M97" s="17">
        <v>0</v>
      </c>
      <c r="N97" s="17">
        <v>0</v>
      </c>
      <c r="O97" s="17">
        <v>37</v>
      </c>
      <c r="P97" s="17">
        <v>730</v>
      </c>
      <c r="Q97" s="17">
        <v>0</v>
      </c>
      <c r="R97" s="17">
        <v>0</v>
      </c>
      <c r="S97" s="17">
        <v>0</v>
      </c>
      <c r="T97" s="17">
        <v>15</v>
      </c>
      <c r="U97" s="17">
        <v>0</v>
      </c>
      <c r="V97" s="17">
        <v>49</v>
      </c>
      <c r="W97" s="17">
        <v>0</v>
      </c>
      <c r="X97" s="17">
        <v>0</v>
      </c>
      <c r="Y97" s="17">
        <v>0</v>
      </c>
      <c r="Z97" s="17">
        <v>0</v>
      </c>
      <c r="AA97" s="17">
        <v>5</v>
      </c>
      <c r="AB97" s="17">
        <v>170</v>
      </c>
      <c r="AC97" s="17">
        <v>7</v>
      </c>
      <c r="AD97" s="17">
        <v>69</v>
      </c>
      <c r="AE97" s="17">
        <v>0</v>
      </c>
      <c r="AF97" s="17">
        <v>0</v>
      </c>
      <c r="AG97" s="17">
        <v>11</v>
      </c>
      <c r="AH97" s="17">
        <v>0</v>
      </c>
      <c r="AI97" s="17">
        <v>462</v>
      </c>
      <c r="AJ97" s="17">
        <v>0</v>
      </c>
      <c r="AK97" s="17">
        <v>11</v>
      </c>
      <c r="AL97" s="17">
        <v>9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7</v>
      </c>
      <c r="AS97" s="17">
        <v>4</v>
      </c>
      <c r="AT97" s="17">
        <v>0</v>
      </c>
      <c r="AU97" s="17">
        <v>221</v>
      </c>
      <c r="AV97" s="17">
        <v>12</v>
      </c>
      <c r="AW97" s="17">
        <v>9</v>
      </c>
      <c r="AX97" s="17">
        <v>0</v>
      </c>
      <c r="AY97" s="17">
        <v>6</v>
      </c>
      <c r="AZ97" s="17">
        <v>8</v>
      </c>
      <c r="BA97" s="17">
        <v>6</v>
      </c>
      <c r="BB97" s="17">
        <v>30</v>
      </c>
      <c r="BC97" s="17">
        <v>6</v>
      </c>
      <c r="BD97" s="17">
        <v>5</v>
      </c>
      <c r="BE97" s="17">
        <v>0</v>
      </c>
      <c r="BF97" s="17">
        <v>0</v>
      </c>
      <c r="BG97" s="17">
        <v>0</v>
      </c>
      <c r="BH97" s="17">
        <v>0</v>
      </c>
      <c r="BI97" s="17">
        <v>4</v>
      </c>
      <c r="BJ97" s="17">
        <v>0</v>
      </c>
      <c r="BK97" s="17">
        <v>0</v>
      </c>
      <c r="BL97" s="17">
        <v>0</v>
      </c>
      <c r="BM97" s="17">
        <v>0</v>
      </c>
      <c r="BN97" s="17">
        <v>4</v>
      </c>
      <c r="BO97" s="17">
        <v>0</v>
      </c>
      <c r="BP97" s="17">
        <v>0</v>
      </c>
      <c r="BQ97" s="17">
        <v>0</v>
      </c>
      <c r="BR97" s="17">
        <v>0</v>
      </c>
      <c r="BS97" s="17">
        <v>7</v>
      </c>
      <c r="BT97" s="17">
        <v>0</v>
      </c>
      <c r="BU97" s="17">
        <v>0</v>
      </c>
      <c r="BV97" s="17">
        <v>0</v>
      </c>
      <c r="BW97" s="17">
        <v>3</v>
      </c>
      <c r="BX97" s="17">
        <v>197</v>
      </c>
      <c r="BY97" s="17">
        <v>0</v>
      </c>
      <c r="BZ97" s="17">
        <v>282</v>
      </c>
      <c r="CA97" s="17">
        <v>0</v>
      </c>
      <c r="CB97" s="17">
        <v>0</v>
      </c>
      <c r="CC97" s="17">
        <v>0</v>
      </c>
      <c r="CD97" s="17">
        <v>2805</v>
      </c>
    </row>
    <row r="98" spans="1:82" x14ac:dyDescent="0.35">
      <c r="A98" s="14">
        <v>95</v>
      </c>
      <c r="B98" s="17" t="s">
        <v>167</v>
      </c>
      <c r="C98" s="17">
        <v>0</v>
      </c>
      <c r="D98" s="17">
        <v>0</v>
      </c>
      <c r="E98" s="17">
        <v>19</v>
      </c>
      <c r="F98" s="17">
        <v>45</v>
      </c>
      <c r="G98" s="17">
        <v>0</v>
      </c>
      <c r="H98" s="17">
        <v>4</v>
      </c>
      <c r="I98" s="17">
        <v>105</v>
      </c>
      <c r="J98" s="17">
        <v>5</v>
      </c>
      <c r="K98" s="17">
        <v>240</v>
      </c>
      <c r="L98" s="17">
        <v>36</v>
      </c>
      <c r="M98" s="17">
        <v>0</v>
      </c>
      <c r="N98" s="17">
        <v>4</v>
      </c>
      <c r="O98" s="17">
        <v>39</v>
      </c>
      <c r="P98" s="17">
        <v>240</v>
      </c>
      <c r="Q98" s="17">
        <v>0</v>
      </c>
      <c r="R98" s="17">
        <v>0</v>
      </c>
      <c r="S98" s="17">
        <v>0</v>
      </c>
      <c r="T98" s="17">
        <v>103</v>
      </c>
      <c r="U98" s="17">
        <v>0</v>
      </c>
      <c r="V98" s="17">
        <v>27</v>
      </c>
      <c r="W98" s="17">
        <v>0</v>
      </c>
      <c r="X98" s="17">
        <v>171</v>
      </c>
      <c r="Y98" s="17">
        <v>0</v>
      </c>
      <c r="Z98" s="17">
        <v>8</v>
      </c>
      <c r="AA98" s="17">
        <v>24</v>
      </c>
      <c r="AB98" s="17">
        <v>52</v>
      </c>
      <c r="AC98" s="17">
        <v>69</v>
      </c>
      <c r="AD98" s="17">
        <v>12</v>
      </c>
      <c r="AE98" s="17">
        <v>0</v>
      </c>
      <c r="AF98" s="17">
        <v>0</v>
      </c>
      <c r="AG98" s="17">
        <v>26</v>
      </c>
      <c r="AH98" s="17">
        <v>0</v>
      </c>
      <c r="AI98" s="17">
        <v>30</v>
      </c>
      <c r="AJ98" s="17">
        <v>0</v>
      </c>
      <c r="AK98" s="17">
        <v>75</v>
      </c>
      <c r="AL98" s="17">
        <v>49</v>
      </c>
      <c r="AM98" s="17">
        <v>8</v>
      </c>
      <c r="AN98" s="17">
        <v>0</v>
      </c>
      <c r="AO98" s="17">
        <v>8</v>
      </c>
      <c r="AP98" s="17">
        <v>33</v>
      </c>
      <c r="AQ98" s="17">
        <v>3</v>
      </c>
      <c r="AR98" s="17">
        <v>31</v>
      </c>
      <c r="AS98" s="17">
        <v>35</v>
      </c>
      <c r="AT98" s="17">
        <v>234</v>
      </c>
      <c r="AU98" s="17">
        <v>21</v>
      </c>
      <c r="AV98" s="17">
        <v>9</v>
      </c>
      <c r="AW98" s="17">
        <v>10</v>
      </c>
      <c r="AX98" s="17">
        <v>4</v>
      </c>
      <c r="AY98" s="17">
        <v>123</v>
      </c>
      <c r="AZ98" s="17">
        <v>45</v>
      </c>
      <c r="BA98" s="17">
        <v>6</v>
      </c>
      <c r="BB98" s="17">
        <v>78</v>
      </c>
      <c r="BC98" s="17">
        <v>37</v>
      </c>
      <c r="BD98" s="17">
        <v>8</v>
      </c>
      <c r="BE98" s="17">
        <v>8</v>
      </c>
      <c r="BF98" s="17">
        <v>0</v>
      </c>
      <c r="BG98" s="17">
        <v>32</v>
      </c>
      <c r="BH98" s="17">
        <v>0</v>
      </c>
      <c r="BI98" s="17">
        <v>112</v>
      </c>
      <c r="BJ98" s="17">
        <v>5</v>
      </c>
      <c r="BK98" s="17">
        <v>0</v>
      </c>
      <c r="BL98" s="17">
        <v>4</v>
      </c>
      <c r="BM98" s="17">
        <v>3</v>
      </c>
      <c r="BN98" s="17">
        <v>123</v>
      </c>
      <c r="BO98" s="17">
        <v>0</v>
      </c>
      <c r="BP98" s="17">
        <v>14</v>
      </c>
      <c r="BQ98" s="17">
        <v>3</v>
      </c>
      <c r="BR98" s="17">
        <v>0</v>
      </c>
      <c r="BS98" s="17">
        <v>6</v>
      </c>
      <c r="BT98" s="17">
        <v>15</v>
      </c>
      <c r="BU98" s="17">
        <v>9</v>
      </c>
      <c r="BV98" s="17">
        <v>0</v>
      </c>
      <c r="BW98" s="17">
        <v>106</v>
      </c>
      <c r="BX98" s="17">
        <v>34</v>
      </c>
      <c r="BY98" s="17">
        <v>12</v>
      </c>
      <c r="BZ98" s="17">
        <v>72</v>
      </c>
      <c r="CA98" s="17">
        <v>84</v>
      </c>
      <c r="CB98" s="17">
        <v>35</v>
      </c>
      <c r="CC98" s="17">
        <v>0</v>
      </c>
      <c r="CD98" s="17">
        <v>2750</v>
      </c>
    </row>
    <row r="99" spans="1:82" x14ac:dyDescent="0.35">
      <c r="A99" s="22">
        <v>96</v>
      </c>
      <c r="B99" s="17" t="s">
        <v>168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3</v>
      </c>
      <c r="I99" s="17">
        <v>4</v>
      </c>
      <c r="J99" s="17">
        <v>0</v>
      </c>
      <c r="K99" s="17">
        <v>13</v>
      </c>
      <c r="L99" s="17">
        <v>4</v>
      </c>
      <c r="M99" s="17">
        <v>0</v>
      </c>
      <c r="N99" s="17">
        <v>0</v>
      </c>
      <c r="O99" s="17">
        <v>14</v>
      </c>
      <c r="P99" s="17">
        <v>415</v>
      </c>
      <c r="Q99" s="17">
        <v>0</v>
      </c>
      <c r="R99" s="17">
        <v>0</v>
      </c>
      <c r="S99" s="17">
        <v>0</v>
      </c>
      <c r="T99" s="17">
        <v>14</v>
      </c>
      <c r="U99" s="17">
        <v>0</v>
      </c>
      <c r="V99" s="17">
        <v>23</v>
      </c>
      <c r="W99" s="17">
        <v>0</v>
      </c>
      <c r="X99" s="17">
        <v>7</v>
      </c>
      <c r="Y99" s="17">
        <v>0</v>
      </c>
      <c r="Z99" s="17">
        <v>0</v>
      </c>
      <c r="AA99" s="17">
        <v>0</v>
      </c>
      <c r="AB99" s="17">
        <v>1494</v>
      </c>
      <c r="AC99" s="17">
        <v>9</v>
      </c>
      <c r="AD99" s="17">
        <v>0</v>
      </c>
      <c r="AE99" s="17">
        <v>0</v>
      </c>
      <c r="AF99" s="17">
        <v>0</v>
      </c>
      <c r="AG99" s="17">
        <v>15</v>
      </c>
      <c r="AH99" s="17">
        <v>0</v>
      </c>
      <c r="AI99" s="17">
        <v>7</v>
      </c>
      <c r="AJ99" s="17">
        <v>0</v>
      </c>
      <c r="AK99" s="17">
        <v>140</v>
      </c>
      <c r="AL99" s="17">
        <v>44</v>
      </c>
      <c r="AM99" s="17">
        <v>3</v>
      </c>
      <c r="AN99" s="17">
        <v>0</v>
      </c>
      <c r="AO99" s="17">
        <v>0</v>
      </c>
      <c r="AP99" s="17">
        <v>0</v>
      </c>
      <c r="AQ99" s="17">
        <v>0</v>
      </c>
      <c r="AR99" s="17">
        <v>5</v>
      </c>
      <c r="AS99" s="17">
        <v>30</v>
      </c>
      <c r="AT99" s="17">
        <v>65</v>
      </c>
      <c r="AU99" s="17">
        <v>6</v>
      </c>
      <c r="AV99" s="17">
        <v>14</v>
      </c>
      <c r="AW99" s="17">
        <v>4</v>
      </c>
      <c r="AX99" s="17">
        <v>3</v>
      </c>
      <c r="AY99" s="17">
        <v>71</v>
      </c>
      <c r="AZ99" s="17">
        <v>6</v>
      </c>
      <c r="BA99" s="17">
        <v>0</v>
      </c>
      <c r="BB99" s="17">
        <v>10</v>
      </c>
      <c r="BC99" s="17">
        <v>5</v>
      </c>
      <c r="BD99" s="17">
        <v>0</v>
      </c>
      <c r="BE99" s="17">
        <v>0</v>
      </c>
      <c r="BF99" s="17">
        <v>0</v>
      </c>
      <c r="BG99" s="17">
        <v>0</v>
      </c>
      <c r="BH99" s="17">
        <v>0</v>
      </c>
      <c r="BI99" s="17">
        <v>0</v>
      </c>
      <c r="BJ99" s="17">
        <v>0</v>
      </c>
      <c r="BK99" s="17">
        <v>0</v>
      </c>
      <c r="BL99" s="17">
        <v>0</v>
      </c>
      <c r="BM99" s="17">
        <v>4</v>
      </c>
      <c r="BN99" s="17">
        <v>12</v>
      </c>
      <c r="BO99" s="17">
        <v>0</v>
      </c>
      <c r="BP99" s="17">
        <v>0</v>
      </c>
      <c r="BQ99" s="17">
        <v>13</v>
      </c>
      <c r="BR99" s="17">
        <v>0</v>
      </c>
      <c r="BS99" s="17">
        <v>0</v>
      </c>
      <c r="BT99" s="17">
        <v>0</v>
      </c>
      <c r="BU99" s="17">
        <v>3</v>
      </c>
      <c r="BV99" s="17">
        <v>0</v>
      </c>
      <c r="BW99" s="17">
        <v>46</v>
      </c>
      <c r="BX99" s="17">
        <v>90</v>
      </c>
      <c r="BY99" s="17">
        <v>0</v>
      </c>
      <c r="BZ99" s="17">
        <v>24</v>
      </c>
      <c r="CA99" s="17">
        <v>0</v>
      </c>
      <c r="CB99" s="17">
        <v>10</v>
      </c>
      <c r="CC99" s="17">
        <v>0</v>
      </c>
      <c r="CD99" s="17">
        <v>2643</v>
      </c>
    </row>
    <row r="100" spans="1:82" x14ac:dyDescent="0.35">
      <c r="A100" s="22">
        <v>97</v>
      </c>
      <c r="B100" s="17" t="s">
        <v>169</v>
      </c>
      <c r="C100" s="17">
        <v>0</v>
      </c>
      <c r="D100" s="17">
        <v>4</v>
      </c>
      <c r="E100" s="17">
        <v>19</v>
      </c>
      <c r="F100" s="17">
        <v>15</v>
      </c>
      <c r="G100" s="17">
        <v>4</v>
      </c>
      <c r="H100" s="17">
        <v>4</v>
      </c>
      <c r="I100" s="17">
        <v>14</v>
      </c>
      <c r="J100" s="17">
        <v>0</v>
      </c>
      <c r="K100" s="17">
        <v>15</v>
      </c>
      <c r="L100" s="17">
        <v>306</v>
      </c>
      <c r="M100" s="17">
        <v>0</v>
      </c>
      <c r="N100" s="17">
        <v>8</v>
      </c>
      <c r="O100" s="17">
        <v>52</v>
      </c>
      <c r="P100" s="17">
        <v>262</v>
      </c>
      <c r="Q100" s="17">
        <v>4</v>
      </c>
      <c r="R100" s="17">
        <v>5</v>
      </c>
      <c r="S100" s="17">
        <v>0</v>
      </c>
      <c r="T100" s="17">
        <v>31</v>
      </c>
      <c r="U100" s="17">
        <v>8</v>
      </c>
      <c r="V100" s="17">
        <v>48</v>
      </c>
      <c r="W100" s="17">
        <v>4</v>
      </c>
      <c r="X100" s="17">
        <v>13</v>
      </c>
      <c r="Y100" s="17">
        <v>0</v>
      </c>
      <c r="Z100" s="17">
        <v>0</v>
      </c>
      <c r="AA100" s="17">
        <v>15</v>
      </c>
      <c r="AB100" s="17">
        <v>90</v>
      </c>
      <c r="AC100" s="17">
        <v>84</v>
      </c>
      <c r="AD100" s="17">
        <v>12</v>
      </c>
      <c r="AE100" s="17">
        <v>0</v>
      </c>
      <c r="AF100" s="17">
        <v>0</v>
      </c>
      <c r="AG100" s="17">
        <v>54</v>
      </c>
      <c r="AH100" s="17">
        <v>4</v>
      </c>
      <c r="AI100" s="17">
        <v>133</v>
      </c>
      <c r="AJ100" s="17">
        <v>0</v>
      </c>
      <c r="AK100" s="17">
        <v>59</v>
      </c>
      <c r="AL100" s="17">
        <v>70</v>
      </c>
      <c r="AM100" s="17">
        <v>4</v>
      </c>
      <c r="AN100" s="17">
        <v>11</v>
      </c>
      <c r="AO100" s="17">
        <v>3</v>
      </c>
      <c r="AP100" s="17">
        <v>21</v>
      </c>
      <c r="AQ100" s="17">
        <v>0</v>
      </c>
      <c r="AR100" s="17">
        <v>35</v>
      </c>
      <c r="AS100" s="17">
        <v>11</v>
      </c>
      <c r="AT100" s="17">
        <v>57</v>
      </c>
      <c r="AU100" s="17">
        <v>257</v>
      </c>
      <c r="AV100" s="17">
        <v>5</v>
      </c>
      <c r="AW100" s="17">
        <v>16</v>
      </c>
      <c r="AX100" s="17">
        <v>10</v>
      </c>
      <c r="AY100" s="17">
        <v>41</v>
      </c>
      <c r="AZ100" s="17">
        <v>17</v>
      </c>
      <c r="BA100" s="17">
        <v>0</v>
      </c>
      <c r="BB100" s="17">
        <v>47</v>
      </c>
      <c r="BC100" s="17">
        <v>4</v>
      </c>
      <c r="BD100" s="17">
        <v>5</v>
      </c>
      <c r="BE100" s="17">
        <v>3</v>
      </c>
      <c r="BF100" s="17">
        <v>0</v>
      </c>
      <c r="BG100" s="17">
        <v>5</v>
      </c>
      <c r="BH100" s="17">
        <v>0</v>
      </c>
      <c r="BI100" s="17">
        <v>9</v>
      </c>
      <c r="BJ100" s="17">
        <v>0</v>
      </c>
      <c r="BK100" s="17">
        <v>0</v>
      </c>
      <c r="BL100" s="17">
        <v>6</v>
      </c>
      <c r="BM100" s="17">
        <v>4</v>
      </c>
      <c r="BN100" s="17">
        <v>12</v>
      </c>
      <c r="BO100" s="17">
        <v>0</v>
      </c>
      <c r="BP100" s="17">
        <v>0</v>
      </c>
      <c r="BQ100" s="17">
        <v>6</v>
      </c>
      <c r="BR100" s="17">
        <v>0</v>
      </c>
      <c r="BS100" s="17">
        <v>0</v>
      </c>
      <c r="BT100" s="17">
        <v>11</v>
      </c>
      <c r="BU100" s="17">
        <v>5</v>
      </c>
      <c r="BV100" s="17">
        <v>0</v>
      </c>
      <c r="BW100" s="17">
        <v>44</v>
      </c>
      <c r="BX100" s="17">
        <v>119</v>
      </c>
      <c r="BY100" s="17">
        <v>15</v>
      </c>
      <c r="BZ100" s="17">
        <v>333</v>
      </c>
      <c r="CA100" s="17">
        <v>11</v>
      </c>
      <c r="CB100" s="17">
        <v>17</v>
      </c>
      <c r="CC100" s="17">
        <v>3</v>
      </c>
      <c r="CD100" s="17">
        <v>2485</v>
      </c>
    </row>
    <row r="101" spans="1:82" x14ac:dyDescent="0.35">
      <c r="A101" s="22">
        <v>98</v>
      </c>
      <c r="B101" s="17" t="s">
        <v>170</v>
      </c>
      <c r="C101" s="17">
        <v>0</v>
      </c>
      <c r="D101" s="17">
        <v>0</v>
      </c>
      <c r="E101" s="17">
        <v>11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6</v>
      </c>
      <c r="L101" s="17">
        <v>72</v>
      </c>
      <c r="M101" s="17">
        <v>0</v>
      </c>
      <c r="N101" s="17">
        <v>0</v>
      </c>
      <c r="O101" s="17">
        <v>6</v>
      </c>
      <c r="P101" s="17">
        <v>1042</v>
      </c>
      <c r="Q101" s="17">
        <v>0</v>
      </c>
      <c r="R101" s="17">
        <v>16</v>
      </c>
      <c r="S101" s="17">
        <v>0</v>
      </c>
      <c r="T101" s="17">
        <v>14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8</v>
      </c>
      <c r="AB101" s="17">
        <v>762</v>
      </c>
      <c r="AC101" s="17">
        <v>112</v>
      </c>
      <c r="AD101" s="17">
        <v>117</v>
      </c>
      <c r="AE101" s="17">
        <v>0</v>
      </c>
      <c r="AF101" s="17">
        <v>0</v>
      </c>
      <c r="AG101" s="17">
        <v>0</v>
      </c>
      <c r="AH101" s="17">
        <v>0</v>
      </c>
      <c r="AI101" s="17">
        <v>58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17</v>
      </c>
      <c r="AS101" s="17">
        <v>0</v>
      </c>
      <c r="AT101" s="17">
        <v>7</v>
      </c>
      <c r="AU101" s="17">
        <v>0</v>
      </c>
      <c r="AV101" s="17">
        <v>55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>
        <v>0</v>
      </c>
      <c r="BD101" s="17">
        <v>0</v>
      </c>
      <c r="BE101" s="17">
        <v>0</v>
      </c>
      <c r="BF101" s="17">
        <v>0</v>
      </c>
      <c r="BG101" s="17">
        <v>0</v>
      </c>
      <c r="BH101" s="17">
        <v>0</v>
      </c>
      <c r="BI101" s="17">
        <v>0</v>
      </c>
      <c r="BJ101" s="17">
        <v>0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18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3</v>
      </c>
      <c r="BX101" s="17">
        <v>13</v>
      </c>
      <c r="BY101" s="17">
        <v>3</v>
      </c>
      <c r="BZ101" s="17">
        <v>0</v>
      </c>
      <c r="CA101" s="17">
        <v>5</v>
      </c>
      <c r="CB101" s="17">
        <v>0</v>
      </c>
      <c r="CC101" s="17">
        <v>0</v>
      </c>
      <c r="CD101" s="17">
        <v>2356</v>
      </c>
    </row>
    <row r="102" spans="1:82" x14ac:dyDescent="0.35">
      <c r="A102" s="14">
        <v>99</v>
      </c>
      <c r="B102" s="17" t="s">
        <v>171</v>
      </c>
      <c r="C102" s="17">
        <v>0</v>
      </c>
      <c r="D102" s="17">
        <v>0</v>
      </c>
      <c r="E102" s="17">
        <v>9</v>
      </c>
      <c r="F102" s="17">
        <v>62</v>
      </c>
      <c r="G102" s="17">
        <v>0</v>
      </c>
      <c r="H102" s="17">
        <v>0</v>
      </c>
      <c r="I102" s="17">
        <v>4</v>
      </c>
      <c r="J102" s="17">
        <v>0</v>
      </c>
      <c r="K102" s="17">
        <v>67</v>
      </c>
      <c r="L102" s="17">
        <v>74</v>
      </c>
      <c r="M102" s="17">
        <v>0</v>
      </c>
      <c r="N102" s="17">
        <v>0</v>
      </c>
      <c r="O102" s="17">
        <v>10</v>
      </c>
      <c r="P102" s="17">
        <v>275</v>
      </c>
      <c r="Q102" s="17">
        <v>0</v>
      </c>
      <c r="R102" s="17">
        <v>4</v>
      </c>
      <c r="S102" s="17">
        <v>0</v>
      </c>
      <c r="T102" s="17">
        <v>47</v>
      </c>
      <c r="U102" s="17">
        <v>0</v>
      </c>
      <c r="V102" s="17">
        <v>9</v>
      </c>
      <c r="W102" s="17">
        <v>0</v>
      </c>
      <c r="X102" s="17">
        <v>24</v>
      </c>
      <c r="Y102" s="17">
        <v>0</v>
      </c>
      <c r="Z102" s="17">
        <v>0</v>
      </c>
      <c r="AA102" s="17">
        <v>5</v>
      </c>
      <c r="AB102" s="17">
        <v>184</v>
      </c>
      <c r="AC102" s="17">
        <v>67</v>
      </c>
      <c r="AD102" s="17">
        <v>29</v>
      </c>
      <c r="AE102" s="17">
        <v>0</v>
      </c>
      <c r="AF102" s="17">
        <v>0</v>
      </c>
      <c r="AG102" s="17">
        <v>18</v>
      </c>
      <c r="AH102" s="17">
        <v>0</v>
      </c>
      <c r="AI102" s="17">
        <v>61</v>
      </c>
      <c r="AJ102" s="17">
        <v>0</v>
      </c>
      <c r="AK102" s="17">
        <v>22</v>
      </c>
      <c r="AL102" s="17">
        <v>98</v>
      </c>
      <c r="AM102" s="17">
        <v>0</v>
      </c>
      <c r="AN102" s="17">
        <v>0</v>
      </c>
      <c r="AO102" s="17">
        <v>0</v>
      </c>
      <c r="AP102" s="17">
        <v>312</v>
      </c>
      <c r="AQ102" s="17">
        <v>0</v>
      </c>
      <c r="AR102" s="17">
        <v>22</v>
      </c>
      <c r="AS102" s="17">
        <v>68</v>
      </c>
      <c r="AT102" s="17">
        <v>37</v>
      </c>
      <c r="AU102" s="17">
        <v>34</v>
      </c>
      <c r="AV102" s="17">
        <v>5</v>
      </c>
      <c r="AW102" s="17">
        <v>0</v>
      </c>
      <c r="AX102" s="17">
        <v>0</v>
      </c>
      <c r="AY102" s="17">
        <v>134</v>
      </c>
      <c r="AZ102" s="17">
        <v>51</v>
      </c>
      <c r="BA102" s="17">
        <v>0</v>
      </c>
      <c r="BB102" s="17">
        <v>62</v>
      </c>
      <c r="BC102" s="17">
        <v>3</v>
      </c>
      <c r="BD102" s="17">
        <v>0</v>
      </c>
      <c r="BE102" s="17">
        <v>0</v>
      </c>
      <c r="BF102" s="17">
        <v>0</v>
      </c>
      <c r="BG102" s="17">
        <v>13</v>
      </c>
      <c r="BH102" s="17">
        <v>0</v>
      </c>
      <c r="BI102" s="17">
        <v>17</v>
      </c>
      <c r="BJ102" s="17">
        <v>0</v>
      </c>
      <c r="BK102" s="17">
        <v>0</v>
      </c>
      <c r="BL102" s="17">
        <v>0</v>
      </c>
      <c r="BM102" s="17">
        <v>0</v>
      </c>
      <c r="BN102" s="17">
        <v>29</v>
      </c>
      <c r="BO102" s="17">
        <v>0</v>
      </c>
      <c r="BP102" s="17">
        <v>7</v>
      </c>
      <c r="BQ102" s="17">
        <v>5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144</v>
      </c>
      <c r="BX102" s="17">
        <v>213</v>
      </c>
      <c r="BY102" s="17">
        <v>0</v>
      </c>
      <c r="BZ102" s="17">
        <v>72</v>
      </c>
      <c r="CA102" s="17">
        <v>6</v>
      </c>
      <c r="CB102" s="17">
        <v>11</v>
      </c>
      <c r="CC102" s="17">
        <v>0</v>
      </c>
      <c r="CD102" s="17">
        <v>2301</v>
      </c>
    </row>
    <row r="103" spans="1:82" x14ac:dyDescent="0.35">
      <c r="A103" s="14">
        <v>100</v>
      </c>
      <c r="B103" s="17" t="s">
        <v>172</v>
      </c>
      <c r="C103" s="17">
        <v>4</v>
      </c>
      <c r="D103" s="17">
        <v>0</v>
      </c>
      <c r="E103" s="17">
        <v>5</v>
      </c>
      <c r="F103" s="17">
        <v>13</v>
      </c>
      <c r="G103" s="17">
        <v>0</v>
      </c>
      <c r="H103" s="17">
        <v>0</v>
      </c>
      <c r="I103" s="17">
        <v>0</v>
      </c>
      <c r="J103" s="17">
        <v>0</v>
      </c>
      <c r="K103" s="17">
        <v>43</v>
      </c>
      <c r="L103" s="17">
        <v>167</v>
      </c>
      <c r="M103" s="17">
        <v>0</v>
      </c>
      <c r="N103" s="17">
        <v>0</v>
      </c>
      <c r="O103" s="17">
        <v>10</v>
      </c>
      <c r="P103" s="17">
        <v>55</v>
      </c>
      <c r="Q103" s="17">
        <v>0</v>
      </c>
      <c r="R103" s="17">
        <v>0</v>
      </c>
      <c r="S103" s="17">
        <v>0</v>
      </c>
      <c r="T103" s="17">
        <v>191</v>
      </c>
      <c r="U103" s="17">
        <v>0</v>
      </c>
      <c r="V103" s="17">
        <v>0</v>
      </c>
      <c r="W103" s="17">
        <v>0</v>
      </c>
      <c r="X103" s="17">
        <v>69</v>
      </c>
      <c r="Y103" s="17">
        <v>0</v>
      </c>
      <c r="Z103" s="17">
        <v>0</v>
      </c>
      <c r="AA103" s="17">
        <v>4</v>
      </c>
      <c r="AB103" s="17">
        <v>17</v>
      </c>
      <c r="AC103" s="17">
        <v>19</v>
      </c>
      <c r="AD103" s="17">
        <v>3</v>
      </c>
      <c r="AE103" s="17">
        <v>3</v>
      </c>
      <c r="AF103" s="17">
        <v>0</v>
      </c>
      <c r="AG103" s="17">
        <v>44</v>
      </c>
      <c r="AH103" s="17">
        <v>0</v>
      </c>
      <c r="AI103" s="17">
        <v>175</v>
      </c>
      <c r="AJ103" s="17">
        <v>0</v>
      </c>
      <c r="AK103" s="17">
        <v>22</v>
      </c>
      <c r="AL103" s="17">
        <v>33</v>
      </c>
      <c r="AM103" s="17">
        <v>4</v>
      </c>
      <c r="AN103" s="17">
        <v>0</v>
      </c>
      <c r="AO103" s="17">
        <v>0</v>
      </c>
      <c r="AP103" s="17">
        <v>0</v>
      </c>
      <c r="AQ103" s="17">
        <v>0</v>
      </c>
      <c r="AR103" s="17">
        <v>148</v>
      </c>
      <c r="AS103" s="17">
        <v>3</v>
      </c>
      <c r="AT103" s="17">
        <v>25</v>
      </c>
      <c r="AU103" s="17">
        <v>21</v>
      </c>
      <c r="AV103" s="17">
        <v>3</v>
      </c>
      <c r="AW103" s="17">
        <v>0</v>
      </c>
      <c r="AX103" s="17">
        <v>0</v>
      </c>
      <c r="AY103" s="17">
        <v>62</v>
      </c>
      <c r="AZ103" s="17">
        <v>101</v>
      </c>
      <c r="BA103" s="17">
        <v>0</v>
      </c>
      <c r="BB103" s="17">
        <v>586</v>
      </c>
      <c r="BC103" s="17">
        <v>0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33</v>
      </c>
      <c r="BJ103" s="17">
        <v>0</v>
      </c>
      <c r="BK103" s="17">
        <v>0</v>
      </c>
      <c r="BL103" s="17">
        <v>0</v>
      </c>
      <c r="BM103" s="17">
        <v>0</v>
      </c>
      <c r="BN103" s="17">
        <v>33</v>
      </c>
      <c r="BO103" s="17">
        <v>0</v>
      </c>
      <c r="BP103" s="17">
        <v>0</v>
      </c>
      <c r="BQ103" s="17">
        <v>0</v>
      </c>
      <c r="BR103" s="17">
        <v>0</v>
      </c>
      <c r="BS103" s="17">
        <v>3</v>
      </c>
      <c r="BT103" s="17">
        <v>0</v>
      </c>
      <c r="BU103" s="17">
        <v>0</v>
      </c>
      <c r="BV103" s="17">
        <v>0</v>
      </c>
      <c r="BW103" s="17">
        <v>64</v>
      </c>
      <c r="BX103" s="17">
        <v>87</v>
      </c>
      <c r="BY103" s="17">
        <v>48</v>
      </c>
      <c r="BZ103" s="17">
        <v>64</v>
      </c>
      <c r="CA103" s="17">
        <v>19</v>
      </c>
      <c r="CB103" s="17">
        <v>8</v>
      </c>
      <c r="CC103" s="17">
        <v>5</v>
      </c>
      <c r="CD103" s="17">
        <v>2220</v>
      </c>
    </row>
    <row r="104" spans="1:82" x14ac:dyDescent="0.35">
      <c r="A104" s="22">
        <v>101</v>
      </c>
      <c r="B104" s="17" t="s">
        <v>173</v>
      </c>
      <c r="C104" s="17">
        <v>0</v>
      </c>
      <c r="D104" s="17">
        <v>0</v>
      </c>
      <c r="E104" s="17">
        <v>0</v>
      </c>
      <c r="F104" s="17">
        <v>315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108</v>
      </c>
      <c r="M104" s="17">
        <v>0</v>
      </c>
      <c r="N104" s="17">
        <v>0</v>
      </c>
      <c r="O104" s="17">
        <v>0</v>
      </c>
      <c r="P104" s="17">
        <v>41</v>
      </c>
      <c r="Q104" s="17">
        <v>0</v>
      </c>
      <c r="R104" s="17">
        <v>0</v>
      </c>
      <c r="S104" s="17">
        <v>0</v>
      </c>
      <c r="T104" s="17">
        <v>137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  <c r="AB104" s="17">
        <v>89</v>
      </c>
      <c r="AC104" s="17">
        <v>0</v>
      </c>
      <c r="AD104" s="17">
        <v>0</v>
      </c>
      <c r="AE104" s="17">
        <v>0</v>
      </c>
      <c r="AF104" s="17">
        <v>0</v>
      </c>
      <c r="AG104" s="17">
        <v>18</v>
      </c>
      <c r="AH104" s="17">
        <v>0</v>
      </c>
      <c r="AI104" s="17">
        <v>217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142</v>
      </c>
      <c r="AS104" s="17">
        <v>0</v>
      </c>
      <c r="AT104" s="17">
        <v>313</v>
      </c>
      <c r="AU104" s="17">
        <v>5</v>
      </c>
      <c r="AV104" s="17">
        <v>0</v>
      </c>
      <c r="AW104" s="17">
        <v>0</v>
      </c>
      <c r="AX104" s="17">
        <v>0</v>
      </c>
      <c r="AY104" s="17">
        <v>17</v>
      </c>
      <c r="AZ104" s="17">
        <v>164</v>
      </c>
      <c r="BA104" s="17">
        <v>0</v>
      </c>
      <c r="BB104" s="17">
        <v>37</v>
      </c>
      <c r="BC104" s="17">
        <v>0</v>
      </c>
      <c r="BD104" s="17">
        <v>0</v>
      </c>
      <c r="BE104" s="17">
        <v>0</v>
      </c>
      <c r="BF104" s="17">
        <v>0</v>
      </c>
      <c r="BG104" s="17">
        <v>0</v>
      </c>
      <c r="BH104" s="17">
        <v>0</v>
      </c>
      <c r="BI104" s="17">
        <v>0</v>
      </c>
      <c r="BJ104" s="17">
        <v>0</v>
      </c>
      <c r="BK104" s="17">
        <v>0</v>
      </c>
      <c r="BL104" s="17">
        <v>0</v>
      </c>
      <c r="BM104" s="17">
        <v>0</v>
      </c>
      <c r="BN104" s="17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0</v>
      </c>
      <c r="BT104" s="17">
        <v>0</v>
      </c>
      <c r="BU104" s="17">
        <v>0</v>
      </c>
      <c r="BV104" s="17">
        <v>0</v>
      </c>
      <c r="BW104" s="17">
        <v>0</v>
      </c>
      <c r="BX104" s="17">
        <v>144</v>
      </c>
      <c r="BY104" s="17">
        <v>0</v>
      </c>
      <c r="BZ104" s="17">
        <v>259</v>
      </c>
      <c r="CA104" s="17">
        <v>105</v>
      </c>
      <c r="CB104" s="17">
        <v>0</v>
      </c>
      <c r="CC104" s="17">
        <v>0</v>
      </c>
      <c r="CD104" s="17">
        <v>2153</v>
      </c>
    </row>
    <row r="105" spans="1:82" x14ac:dyDescent="0.35">
      <c r="A105" s="22">
        <v>102</v>
      </c>
      <c r="B105" s="17" t="s">
        <v>174</v>
      </c>
      <c r="C105" s="17">
        <v>0</v>
      </c>
      <c r="D105" s="17">
        <v>0</v>
      </c>
      <c r="E105" s="17">
        <v>12</v>
      </c>
      <c r="F105" s="17">
        <v>33</v>
      </c>
      <c r="G105" s="17">
        <v>0</v>
      </c>
      <c r="H105" s="17">
        <v>5</v>
      </c>
      <c r="I105" s="17">
        <v>32</v>
      </c>
      <c r="J105" s="17">
        <v>3</v>
      </c>
      <c r="K105" s="17">
        <v>29</v>
      </c>
      <c r="L105" s="17">
        <v>217</v>
      </c>
      <c r="M105" s="17">
        <v>0</v>
      </c>
      <c r="N105" s="17">
        <v>0</v>
      </c>
      <c r="O105" s="17">
        <v>14</v>
      </c>
      <c r="P105" s="17">
        <v>380</v>
      </c>
      <c r="Q105" s="17">
        <v>0</v>
      </c>
      <c r="R105" s="17">
        <v>0</v>
      </c>
      <c r="S105" s="17">
        <v>0</v>
      </c>
      <c r="T105" s="17">
        <v>27</v>
      </c>
      <c r="U105" s="17">
        <v>0</v>
      </c>
      <c r="V105" s="17">
        <v>35</v>
      </c>
      <c r="W105" s="17">
        <v>0</v>
      </c>
      <c r="X105" s="17">
        <v>38</v>
      </c>
      <c r="Y105" s="17">
        <v>0</v>
      </c>
      <c r="Z105" s="17">
        <v>3</v>
      </c>
      <c r="AA105" s="17">
        <v>0</v>
      </c>
      <c r="AB105" s="17">
        <v>272</v>
      </c>
      <c r="AC105" s="17">
        <v>100</v>
      </c>
      <c r="AD105" s="17">
        <v>0</v>
      </c>
      <c r="AE105" s="17">
        <v>5</v>
      </c>
      <c r="AF105" s="17">
        <v>0</v>
      </c>
      <c r="AG105" s="17">
        <v>73</v>
      </c>
      <c r="AH105" s="17">
        <v>0</v>
      </c>
      <c r="AI105" s="17">
        <v>81</v>
      </c>
      <c r="AJ105" s="17">
        <v>0</v>
      </c>
      <c r="AK105" s="17">
        <v>53</v>
      </c>
      <c r="AL105" s="17">
        <v>36</v>
      </c>
      <c r="AM105" s="17">
        <v>5</v>
      </c>
      <c r="AN105" s="17">
        <v>0</v>
      </c>
      <c r="AO105" s="17">
        <v>0</v>
      </c>
      <c r="AP105" s="17">
        <v>16</v>
      </c>
      <c r="AQ105" s="17">
        <v>0</v>
      </c>
      <c r="AR105" s="17">
        <v>49</v>
      </c>
      <c r="AS105" s="17">
        <v>19</v>
      </c>
      <c r="AT105" s="17">
        <v>19</v>
      </c>
      <c r="AU105" s="17">
        <v>121</v>
      </c>
      <c r="AV105" s="17">
        <v>3</v>
      </c>
      <c r="AW105" s="17">
        <v>0</v>
      </c>
      <c r="AX105" s="17">
        <v>0</v>
      </c>
      <c r="AY105" s="17">
        <v>52</v>
      </c>
      <c r="AZ105" s="17">
        <v>36</v>
      </c>
      <c r="BA105" s="17">
        <v>6</v>
      </c>
      <c r="BB105" s="17">
        <v>25</v>
      </c>
      <c r="BC105" s="17">
        <v>4</v>
      </c>
      <c r="BD105" s="17">
        <v>0</v>
      </c>
      <c r="BE105" s="17">
        <v>0</v>
      </c>
      <c r="BF105" s="17">
        <v>0</v>
      </c>
      <c r="BG105" s="17">
        <v>20</v>
      </c>
      <c r="BH105" s="17">
        <v>0</v>
      </c>
      <c r="BI105" s="17">
        <v>18</v>
      </c>
      <c r="BJ105" s="17">
        <v>0</v>
      </c>
      <c r="BK105" s="17">
        <v>0</v>
      </c>
      <c r="BL105" s="17">
        <v>0</v>
      </c>
      <c r="BM105" s="17">
        <v>0</v>
      </c>
      <c r="BN105" s="17">
        <v>12</v>
      </c>
      <c r="BO105" s="17">
        <v>0</v>
      </c>
      <c r="BP105" s="17">
        <v>0</v>
      </c>
      <c r="BQ105" s="17">
        <v>0</v>
      </c>
      <c r="BR105" s="17">
        <v>0</v>
      </c>
      <c r="BS105" s="17">
        <v>0</v>
      </c>
      <c r="BT105" s="17">
        <v>0</v>
      </c>
      <c r="BU105" s="17">
        <v>0</v>
      </c>
      <c r="BV105" s="17">
        <v>0</v>
      </c>
      <c r="BW105" s="17">
        <v>17</v>
      </c>
      <c r="BX105" s="17">
        <v>119</v>
      </c>
      <c r="BY105" s="17">
        <v>6</v>
      </c>
      <c r="BZ105" s="17">
        <v>120</v>
      </c>
      <c r="CA105" s="17">
        <v>13</v>
      </c>
      <c r="CB105" s="17">
        <v>6</v>
      </c>
      <c r="CC105" s="17">
        <v>0</v>
      </c>
      <c r="CD105" s="17">
        <v>2129</v>
      </c>
    </row>
    <row r="106" spans="1:82" x14ac:dyDescent="0.35">
      <c r="A106" s="22">
        <v>103</v>
      </c>
      <c r="B106" s="17" t="s">
        <v>175</v>
      </c>
      <c r="C106" s="17">
        <v>0</v>
      </c>
      <c r="D106" s="17">
        <v>0</v>
      </c>
      <c r="E106" s="17">
        <v>16</v>
      </c>
      <c r="F106" s="17">
        <v>40</v>
      </c>
      <c r="G106" s="17">
        <v>6</v>
      </c>
      <c r="H106" s="17">
        <v>7</v>
      </c>
      <c r="I106" s="17">
        <v>27</v>
      </c>
      <c r="J106" s="17">
        <v>3</v>
      </c>
      <c r="K106" s="17">
        <v>83</v>
      </c>
      <c r="L106" s="17">
        <v>72</v>
      </c>
      <c r="M106" s="17">
        <v>0</v>
      </c>
      <c r="N106" s="17">
        <v>7</v>
      </c>
      <c r="O106" s="17">
        <v>15</v>
      </c>
      <c r="P106" s="17">
        <v>66</v>
      </c>
      <c r="Q106" s="17">
        <v>0</v>
      </c>
      <c r="R106" s="17">
        <v>4</v>
      </c>
      <c r="S106" s="17">
        <v>0</v>
      </c>
      <c r="T106" s="17">
        <v>67</v>
      </c>
      <c r="U106" s="17">
        <v>0</v>
      </c>
      <c r="V106" s="17">
        <v>28</v>
      </c>
      <c r="W106" s="17">
        <v>0</v>
      </c>
      <c r="X106" s="17">
        <v>46</v>
      </c>
      <c r="Y106" s="17">
        <v>3</v>
      </c>
      <c r="Z106" s="17">
        <v>3</v>
      </c>
      <c r="AA106" s="17">
        <v>12</v>
      </c>
      <c r="AB106" s="17">
        <v>64</v>
      </c>
      <c r="AC106" s="17">
        <v>63</v>
      </c>
      <c r="AD106" s="17">
        <v>13</v>
      </c>
      <c r="AE106" s="17">
        <v>0</v>
      </c>
      <c r="AF106" s="17">
        <v>0</v>
      </c>
      <c r="AG106" s="17">
        <v>20</v>
      </c>
      <c r="AH106" s="17">
        <v>0</v>
      </c>
      <c r="AI106" s="17">
        <v>45</v>
      </c>
      <c r="AJ106" s="17">
        <v>4</v>
      </c>
      <c r="AK106" s="17">
        <v>47</v>
      </c>
      <c r="AL106" s="17">
        <v>41</v>
      </c>
      <c r="AM106" s="17">
        <v>13</v>
      </c>
      <c r="AN106" s="17">
        <v>0</v>
      </c>
      <c r="AO106" s="17">
        <v>0</v>
      </c>
      <c r="AP106" s="17">
        <v>14</v>
      </c>
      <c r="AQ106" s="17">
        <v>4</v>
      </c>
      <c r="AR106" s="17">
        <v>41</v>
      </c>
      <c r="AS106" s="17">
        <v>19</v>
      </c>
      <c r="AT106" s="17">
        <v>452</v>
      </c>
      <c r="AU106" s="17">
        <v>42</v>
      </c>
      <c r="AV106" s="17">
        <v>6</v>
      </c>
      <c r="AW106" s="17">
        <v>13</v>
      </c>
      <c r="AX106" s="17">
        <v>0</v>
      </c>
      <c r="AY106" s="17">
        <v>89</v>
      </c>
      <c r="AZ106" s="17">
        <v>28</v>
      </c>
      <c r="BA106" s="17">
        <v>4</v>
      </c>
      <c r="BB106" s="17">
        <v>73</v>
      </c>
      <c r="BC106" s="17">
        <v>28</v>
      </c>
      <c r="BD106" s="17">
        <v>5</v>
      </c>
      <c r="BE106" s="17">
        <v>0</v>
      </c>
      <c r="BF106" s="17">
        <v>0</v>
      </c>
      <c r="BG106" s="17">
        <v>8</v>
      </c>
      <c r="BH106" s="17">
        <v>0</v>
      </c>
      <c r="BI106" s="17">
        <v>25</v>
      </c>
      <c r="BJ106" s="17">
        <v>0</v>
      </c>
      <c r="BK106" s="17">
        <v>0</v>
      </c>
      <c r="BL106" s="17">
        <v>0</v>
      </c>
      <c r="BM106" s="17">
        <v>0</v>
      </c>
      <c r="BN106" s="17">
        <v>55</v>
      </c>
      <c r="BO106" s="17">
        <v>4</v>
      </c>
      <c r="BP106" s="17">
        <v>0</v>
      </c>
      <c r="BQ106" s="17">
        <v>7</v>
      </c>
      <c r="BR106" s="17">
        <v>0</v>
      </c>
      <c r="BS106" s="17">
        <v>0</v>
      </c>
      <c r="BT106" s="17">
        <v>6</v>
      </c>
      <c r="BU106" s="17">
        <v>14</v>
      </c>
      <c r="BV106" s="17">
        <v>0</v>
      </c>
      <c r="BW106" s="17">
        <v>67</v>
      </c>
      <c r="BX106" s="17">
        <v>54</v>
      </c>
      <c r="BY106" s="17">
        <v>3</v>
      </c>
      <c r="BZ106" s="17">
        <v>73</v>
      </c>
      <c r="CA106" s="17">
        <v>43</v>
      </c>
      <c r="CB106" s="17">
        <v>24</v>
      </c>
      <c r="CC106" s="17">
        <v>0</v>
      </c>
      <c r="CD106" s="17">
        <v>2003</v>
      </c>
    </row>
    <row r="107" spans="1:82" x14ac:dyDescent="0.35">
      <c r="A107" s="14">
        <v>104</v>
      </c>
      <c r="B107" s="17" t="s">
        <v>176</v>
      </c>
      <c r="C107" s="17">
        <v>0</v>
      </c>
      <c r="D107" s="17">
        <v>0</v>
      </c>
      <c r="E107" s="17">
        <v>21</v>
      </c>
      <c r="F107" s="17">
        <v>51</v>
      </c>
      <c r="G107" s="17">
        <v>6</v>
      </c>
      <c r="H107" s="17">
        <v>5</v>
      </c>
      <c r="I107" s="17">
        <v>79</v>
      </c>
      <c r="J107" s="17">
        <v>0</v>
      </c>
      <c r="K107" s="17">
        <v>116</v>
      </c>
      <c r="L107" s="17">
        <v>24</v>
      </c>
      <c r="M107" s="17">
        <v>0</v>
      </c>
      <c r="N107" s="17">
        <v>0</v>
      </c>
      <c r="O107" s="17">
        <v>18</v>
      </c>
      <c r="P107" s="17">
        <v>31</v>
      </c>
      <c r="Q107" s="17">
        <v>0</v>
      </c>
      <c r="R107" s="17">
        <v>0</v>
      </c>
      <c r="S107" s="17">
        <v>0</v>
      </c>
      <c r="T107" s="17">
        <v>44</v>
      </c>
      <c r="U107" s="17">
        <v>0</v>
      </c>
      <c r="V107" s="17">
        <v>29</v>
      </c>
      <c r="W107" s="17">
        <v>0</v>
      </c>
      <c r="X107" s="17">
        <v>108</v>
      </c>
      <c r="Y107" s="17">
        <v>0</v>
      </c>
      <c r="Z107" s="17">
        <v>7</v>
      </c>
      <c r="AA107" s="17">
        <v>11</v>
      </c>
      <c r="AB107" s="17">
        <v>15</v>
      </c>
      <c r="AC107" s="17">
        <v>47</v>
      </c>
      <c r="AD107" s="17">
        <v>9</v>
      </c>
      <c r="AE107" s="17">
        <v>0</v>
      </c>
      <c r="AF107" s="17">
        <v>0</v>
      </c>
      <c r="AG107" s="17">
        <v>33</v>
      </c>
      <c r="AH107" s="17">
        <v>0</v>
      </c>
      <c r="AI107" s="17">
        <v>15</v>
      </c>
      <c r="AJ107" s="17">
        <v>0</v>
      </c>
      <c r="AK107" s="17">
        <v>95</v>
      </c>
      <c r="AL107" s="17">
        <v>41</v>
      </c>
      <c r="AM107" s="17">
        <v>3</v>
      </c>
      <c r="AN107" s="17">
        <v>0</v>
      </c>
      <c r="AO107" s="17">
        <v>6</v>
      </c>
      <c r="AP107" s="17">
        <v>53</v>
      </c>
      <c r="AQ107" s="17">
        <v>3</v>
      </c>
      <c r="AR107" s="17">
        <v>26</v>
      </c>
      <c r="AS107" s="17">
        <v>12</v>
      </c>
      <c r="AT107" s="17">
        <v>258</v>
      </c>
      <c r="AU107" s="17">
        <v>13</v>
      </c>
      <c r="AV107" s="17">
        <v>8</v>
      </c>
      <c r="AW107" s="17">
        <v>11</v>
      </c>
      <c r="AX107" s="17">
        <v>0</v>
      </c>
      <c r="AY107" s="17">
        <v>158</v>
      </c>
      <c r="AZ107" s="17">
        <v>35</v>
      </c>
      <c r="BA107" s="17">
        <v>3</v>
      </c>
      <c r="BB107" s="17">
        <v>61</v>
      </c>
      <c r="BC107" s="17">
        <v>25</v>
      </c>
      <c r="BD107" s="17">
        <v>4</v>
      </c>
      <c r="BE107" s="17">
        <v>0</v>
      </c>
      <c r="BF107" s="17">
        <v>0</v>
      </c>
      <c r="BG107" s="17">
        <v>16</v>
      </c>
      <c r="BH107" s="17">
        <v>0</v>
      </c>
      <c r="BI107" s="17">
        <v>31</v>
      </c>
      <c r="BJ107" s="17">
        <v>0</v>
      </c>
      <c r="BK107" s="17">
        <v>0</v>
      </c>
      <c r="BL107" s="17">
        <v>0</v>
      </c>
      <c r="BM107" s="17">
        <v>0</v>
      </c>
      <c r="BN107" s="17">
        <v>57</v>
      </c>
      <c r="BO107" s="17">
        <v>0</v>
      </c>
      <c r="BP107" s="17">
        <v>7</v>
      </c>
      <c r="BQ107" s="17">
        <v>0</v>
      </c>
      <c r="BR107" s="17">
        <v>0</v>
      </c>
      <c r="BS107" s="17">
        <v>8</v>
      </c>
      <c r="BT107" s="17">
        <v>12</v>
      </c>
      <c r="BU107" s="17">
        <v>3</v>
      </c>
      <c r="BV107" s="17">
        <v>0</v>
      </c>
      <c r="BW107" s="17">
        <v>107</v>
      </c>
      <c r="BX107" s="17">
        <v>25</v>
      </c>
      <c r="BY107" s="17">
        <v>5</v>
      </c>
      <c r="BZ107" s="17">
        <v>42</v>
      </c>
      <c r="CA107" s="17">
        <v>33</v>
      </c>
      <c r="CB107" s="17">
        <v>25</v>
      </c>
      <c r="CC107" s="17">
        <v>0</v>
      </c>
      <c r="CD107" s="17">
        <v>1911</v>
      </c>
    </row>
    <row r="108" spans="1:82" x14ac:dyDescent="0.35">
      <c r="A108" s="22">
        <v>105</v>
      </c>
      <c r="B108" s="17" t="s">
        <v>177</v>
      </c>
      <c r="C108" s="17">
        <v>8</v>
      </c>
      <c r="D108" s="17">
        <v>0</v>
      </c>
      <c r="E108" s="17">
        <v>30</v>
      </c>
      <c r="F108" s="17">
        <v>44</v>
      </c>
      <c r="G108" s="17">
        <v>7</v>
      </c>
      <c r="H108" s="17">
        <v>11</v>
      </c>
      <c r="I108" s="17">
        <v>118</v>
      </c>
      <c r="J108" s="17">
        <v>0</v>
      </c>
      <c r="K108" s="17">
        <v>80</v>
      </c>
      <c r="L108" s="17">
        <v>16</v>
      </c>
      <c r="M108" s="17">
        <v>0</v>
      </c>
      <c r="N108" s="17">
        <v>0</v>
      </c>
      <c r="O108" s="17">
        <v>23</v>
      </c>
      <c r="P108" s="17">
        <v>67</v>
      </c>
      <c r="Q108" s="17">
        <v>0</v>
      </c>
      <c r="R108" s="17">
        <v>4</v>
      </c>
      <c r="S108" s="17">
        <v>0</v>
      </c>
      <c r="T108" s="17">
        <v>35</v>
      </c>
      <c r="U108" s="17">
        <v>8</v>
      </c>
      <c r="V108" s="17">
        <v>49</v>
      </c>
      <c r="W108" s="17">
        <v>0</v>
      </c>
      <c r="X108" s="17">
        <v>81</v>
      </c>
      <c r="Y108" s="17">
        <v>4</v>
      </c>
      <c r="Z108" s="17">
        <v>0</v>
      </c>
      <c r="AA108" s="17">
        <v>12</v>
      </c>
      <c r="AB108" s="17">
        <v>14</v>
      </c>
      <c r="AC108" s="17">
        <v>66</v>
      </c>
      <c r="AD108" s="17">
        <v>8</v>
      </c>
      <c r="AE108" s="17">
        <v>0</v>
      </c>
      <c r="AF108" s="17">
        <v>0</v>
      </c>
      <c r="AG108" s="17">
        <v>34</v>
      </c>
      <c r="AH108" s="17">
        <v>5</v>
      </c>
      <c r="AI108" s="17">
        <v>15</v>
      </c>
      <c r="AJ108" s="17">
        <v>0</v>
      </c>
      <c r="AK108" s="17">
        <v>63</v>
      </c>
      <c r="AL108" s="17">
        <v>67</v>
      </c>
      <c r="AM108" s="17">
        <v>6</v>
      </c>
      <c r="AN108" s="17">
        <v>0</v>
      </c>
      <c r="AO108" s="17">
        <v>17</v>
      </c>
      <c r="AP108" s="17">
        <v>42</v>
      </c>
      <c r="AQ108" s="17">
        <v>3</v>
      </c>
      <c r="AR108" s="17">
        <v>18</v>
      </c>
      <c r="AS108" s="17">
        <v>42</v>
      </c>
      <c r="AT108" s="17">
        <v>117</v>
      </c>
      <c r="AU108" s="17">
        <v>11</v>
      </c>
      <c r="AV108" s="17">
        <v>8</v>
      </c>
      <c r="AW108" s="17">
        <v>7</v>
      </c>
      <c r="AX108" s="17">
        <v>5</v>
      </c>
      <c r="AY108" s="17">
        <v>65</v>
      </c>
      <c r="AZ108" s="17">
        <v>24</v>
      </c>
      <c r="BA108" s="17">
        <v>9</v>
      </c>
      <c r="BB108" s="17">
        <v>63</v>
      </c>
      <c r="BC108" s="17">
        <v>50</v>
      </c>
      <c r="BD108" s="17">
        <v>6</v>
      </c>
      <c r="BE108" s="17">
        <v>4</v>
      </c>
      <c r="BF108" s="17">
        <v>0</v>
      </c>
      <c r="BG108" s="17">
        <v>37</v>
      </c>
      <c r="BH108" s="17">
        <v>0</v>
      </c>
      <c r="BI108" s="17">
        <v>49</v>
      </c>
      <c r="BJ108" s="17">
        <v>0</v>
      </c>
      <c r="BK108" s="17">
        <v>0</v>
      </c>
      <c r="BL108" s="17">
        <v>10</v>
      </c>
      <c r="BM108" s="17">
        <v>0</v>
      </c>
      <c r="BN108" s="17">
        <v>52</v>
      </c>
      <c r="BO108" s="17">
        <v>3</v>
      </c>
      <c r="BP108" s="17">
        <v>13</v>
      </c>
      <c r="BQ108" s="17">
        <v>0</v>
      </c>
      <c r="BR108" s="17">
        <v>0</v>
      </c>
      <c r="BS108" s="17">
        <v>9</v>
      </c>
      <c r="BT108" s="17">
        <v>9</v>
      </c>
      <c r="BU108" s="17">
        <v>5</v>
      </c>
      <c r="BV108" s="17">
        <v>3</v>
      </c>
      <c r="BW108" s="17">
        <v>62</v>
      </c>
      <c r="BX108" s="17">
        <v>27</v>
      </c>
      <c r="BY108" s="17">
        <v>10</v>
      </c>
      <c r="BZ108" s="17">
        <v>36</v>
      </c>
      <c r="CA108" s="17">
        <v>40</v>
      </c>
      <c r="CB108" s="17">
        <v>83</v>
      </c>
      <c r="CC108" s="17">
        <v>0</v>
      </c>
      <c r="CD108" s="17">
        <v>1826</v>
      </c>
    </row>
    <row r="109" spans="1:82" x14ac:dyDescent="0.35">
      <c r="A109" s="22">
        <v>106</v>
      </c>
      <c r="B109" s="17" t="s">
        <v>178</v>
      </c>
      <c r="C109" s="17">
        <v>3</v>
      </c>
      <c r="D109" s="17">
        <v>0</v>
      </c>
      <c r="E109" s="17">
        <v>7</v>
      </c>
      <c r="F109" s="17">
        <v>36</v>
      </c>
      <c r="G109" s="17">
        <v>0</v>
      </c>
      <c r="H109" s="17">
        <v>3</v>
      </c>
      <c r="I109" s="17">
        <v>112</v>
      </c>
      <c r="J109" s="17">
        <v>0</v>
      </c>
      <c r="K109" s="17">
        <v>45</v>
      </c>
      <c r="L109" s="17">
        <v>12</v>
      </c>
      <c r="M109" s="17">
        <v>0</v>
      </c>
      <c r="N109" s="17">
        <v>0</v>
      </c>
      <c r="O109" s="17">
        <v>14</v>
      </c>
      <c r="P109" s="17">
        <v>102</v>
      </c>
      <c r="Q109" s="17">
        <v>0</v>
      </c>
      <c r="R109" s="17">
        <v>0</v>
      </c>
      <c r="S109" s="17">
        <v>0</v>
      </c>
      <c r="T109" s="17">
        <v>13</v>
      </c>
      <c r="U109" s="17">
        <v>0</v>
      </c>
      <c r="V109" s="17">
        <v>54</v>
      </c>
      <c r="W109" s="17">
        <v>0</v>
      </c>
      <c r="X109" s="17">
        <v>494</v>
      </c>
      <c r="Y109" s="17">
        <v>0</v>
      </c>
      <c r="Z109" s="17">
        <v>3</v>
      </c>
      <c r="AA109" s="17">
        <v>8</v>
      </c>
      <c r="AB109" s="17">
        <v>65</v>
      </c>
      <c r="AC109" s="17">
        <v>15</v>
      </c>
      <c r="AD109" s="17">
        <v>0</v>
      </c>
      <c r="AE109" s="17">
        <v>0</v>
      </c>
      <c r="AF109" s="17">
        <v>0</v>
      </c>
      <c r="AG109" s="17">
        <v>5</v>
      </c>
      <c r="AH109" s="17">
        <v>0</v>
      </c>
      <c r="AI109" s="17">
        <v>12</v>
      </c>
      <c r="AJ109" s="17">
        <v>0</v>
      </c>
      <c r="AK109" s="17">
        <v>197</v>
      </c>
      <c r="AL109" s="17">
        <v>32</v>
      </c>
      <c r="AM109" s="17">
        <v>9</v>
      </c>
      <c r="AN109" s="17">
        <v>0</v>
      </c>
      <c r="AO109" s="17">
        <v>0</v>
      </c>
      <c r="AP109" s="17">
        <v>20</v>
      </c>
      <c r="AQ109" s="17">
        <v>0</v>
      </c>
      <c r="AR109" s="17">
        <v>10</v>
      </c>
      <c r="AS109" s="17">
        <v>9</v>
      </c>
      <c r="AT109" s="17">
        <v>73</v>
      </c>
      <c r="AU109" s="17">
        <v>9</v>
      </c>
      <c r="AV109" s="17">
        <v>0</v>
      </c>
      <c r="AW109" s="17">
        <v>0</v>
      </c>
      <c r="AX109" s="17">
        <v>0</v>
      </c>
      <c r="AY109" s="17">
        <v>116</v>
      </c>
      <c r="AZ109" s="17">
        <v>15</v>
      </c>
      <c r="BA109" s="17">
        <v>0</v>
      </c>
      <c r="BB109" s="17">
        <v>14</v>
      </c>
      <c r="BC109" s="17">
        <v>8</v>
      </c>
      <c r="BD109" s="17">
        <v>0</v>
      </c>
      <c r="BE109" s="17">
        <v>0</v>
      </c>
      <c r="BF109" s="17">
        <v>0</v>
      </c>
      <c r="BG109" s="17">
        <v>9</v>
      </c>
      <c r="BH109" s="17">
        <v>0</v>
      </c>
      <c r="BI109" s="17">
        <v>72</v>
      </c>
      <c r="BJ109" s="17">
        <v>0</v>
      </c>
      <c r="BK109" s="17">
        <v>3</v>
      </c>
      <c r="BL109" s="17">
        <v>0</v>
      </c>
      <c r="BM109" s="17">
        <v>0</v>
      </c>
      <c r="BN109" s="17">
        <v>43</v>
      </c>
      <c r="BO109" s="17">
        <v>0</v>
      </c>
      <c r="BP109" s="17">
        <v>0</v>
      </c>
      <c r="BQ109" s="17">
        <v>0</v>
      </c>
      <c r="BR109" s="17">
        <v>0</v>
      </c>
      <c r="BS109" s="17">
        <v>0</v>
      </c>
      <c r="BT109" s="17">
        <v>0</v>
      </c>
      <c r="BU109" s="17">
        <v>0</v>
      </c>
      <c r="BV109" s="17">
        <v>0</v>
      </c>
      <c r="BW109" s="17">
        <v>34</v>
      </c>
      <c r="BX109" s="17">
        <v>13</v>
      </c>
      <c r="BY109" s="17">
        <v>0</v>
      </c>
      <c r="BZ109" s="17">
        <v>55</v>
      </c>
      <c r="CA109" s="17">
        <v>24</v>
      </c>
      <c r="CB109" s="17">
        <v>16</v>
      </c>
      <c r="CC109" s="17">
        <v>0</v>
      </c>
      <c r="CD109" s="17">
        <v>1803</v>
      </c>
    </row>
    <row r="110" spans="1:82" x14ac:dyDescent="0.35">
      <c r="A110" s="22">
        <v>107</v>
      </c>
      <c r="B110" s="17" t="s">
        <v>179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9</v>
      </c>
      <c r="M110" s="17">
        <v>0</v>
      </c>
      <c r="N110" s="17">
        <v>0</v>
      </c>
      <c r="O110" s="17">
        <v>0</v>
      </c>
      <c r="P110" s="17">
        <v>41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4</v>
      </c>
      <c r="Y110" s="17">
        <v>0</v>
      </c>
      <c r="Z110" s="17">
        <v>0</v>
      </c>
      <c r="AA110" s="17">
        <v>0</v>
      </c>
      <c r="AB110" s="17">
        <v>7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1476</v>
      </c>
      <c r="AJ110" s="17">
        <v>0</v>
      </c>
      <c r="AK110" s="17">
        <v>17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4</v>
      </c>
      <c r="AV110" s="17">
        <v>0</v>
      </c>
      <c r="AW110" s="17">
        <v>4</v>
      </c>
      <c r="AX110" s="17">
        <v>0</v>
      </c>
      <c r="AY110" s="17">
        <v>6</v>
      </c>
      <c r="AZ110" s="17">
        <v>3</v>
      </c>
      <c r="BA110" s="17">
        <v>0</v>
      </c>
      <c r="BB110" s="17">
        <v>65</v>
      </c>
      <c r="BC110" s="17">
        <v>0</v>
      </c>
      <c r="BD110" s="17">
        <v>0</v>
      </c>
      <c r="BE110" s="17">
        <v>0</v>
      </c>
      <c r="BF110" s="17">
        <v>0</v>
      </c>
      <c r="BG110" s="17">
        <v>5</v>
      </c>
      <c r="BH110" s="17">
        <v>0</v>
      </c>
      <c r="BI110" s="17">
        <v>0</v>
      </c>
      <c r="BJ110" s="17">
        <v>0</v>
      </c>
      <c r="BK110" s="17">
        <v>0</v>
      </c>
      <c r="BL110" s="17">
        <v>0</v>
      </c>
      <c r="BM110" s="17">
        <v>0</v>
      </c>
      <c r="BN110" s="17">
        <v>0</v>
      </c>
      <c r="BO110" s="17">
        <v>0</v>
      </c>
      <c r="BP110" s="17">
        <v>0</v>
      </c>
      <c r="BQ110" s="17">
        <v>0</v>
      </c>
      <c r="BR110" s="17">
        <v>0</v>
      </c>
      <c r="BS110" s="17">
        <v>0</v>
      </c>
      <c r="BT110" s="17">
        <v>0</v>
      </c>
      <c r="BU110" s="17">
        <v>0</v>
      </c>
      <c r="BV110" s="17">
        <v>0</v>
      </c>
      <c r="BW110" s="17">
        <v>0</v>
      </c>
      <c r="BX110" s="17">
        <v>142</v>
      </c>
      <c r="BY110" s="17">
        <v>0</v>
      </c>
      <c r="BZ110" s="17">
        <v>0</v>
      </c>
      <c r="CA110" s="17">
        <v>0</v>
      </c>
      <c r="CB110" s="17">
        <v>0</v>
      </c>
      <c r="CC110" s="17">
        <v>0</v>
      </c>
      <c r="CD110" s="17">
        <v>1786</v>
      </c>
    </row>
    <row r="111" spans="1:82" x14ac:dyDescent="0.35">
      <c r="A111" s="14">
        <v>108</v>
      </c>
      <c r="B111" s="17" t="s">
        <v>180</v>
      </c>
      <c r="C111" s="17">
        <v>0</v>
      </c>
      <c r="D111" s="17">
        <v>0</v>
      </c>
      <c r="E111" s="17">
        <v>28</v>
      </c>
      <c r="F111" s="17">
        <v>42</v>
      </c>
      <c r="G111" s="17">
        <v>0</v>
      </c>
      <c r="H111" s="17">
        <v>0</v>
      </c>
      <c r="I111" s="17">
        <v>4</v>
      </c>
      <c r="J111" s="17">
        <v>0</v>
      </c>
      <c r="K111" s="17">
        <v>36</v>
      </c>
      <c r="L111" s="17">
        <v>41</v>
      </c>
      <c r="M111" s="17">
        <v>5</v>
      </c>
      <c r="N111" s="17">
        <v>3</v>
      </c>
      <c r="O111" s="17">
        <v>18</v>
      </c>
      <c r="P111" s="17">
        <v>375</v>
      </c>
      <c r="Q111" s="17">
        <v>0</v>
      </c>
      <c r="R111" s="17">
        <v>0</v>
      </c>
      <c r="S111" s="17">
        <v>0</v>
      </c>
      <c r="T111" s="17">
        <v>13</v>
      </c>
      <c r="U111" s="17">
        <v>0</v>
      </c>
      <c r="V111" s="17">
        <v>83</v>
      </c>
      <c r="W111" s="17">
        <v>0</v>
      </c>
      <c r="X111" s="17">
        <v>25</v>
      </c>
      <c r="Y111" s="17">
        <v>0</v>
      </c>
      <c r="Z111" s="17">
        <v>0</v>
      </c>
      <c r="AA111" s="17">
        <v>18</v>
      </c>
      <c r="AB111" s="17">
        <v>129</v>
      </c>
      <c r="AC111" s="17">
        <v>68</v>
      </c>
      <c r="AD111" s="17">
        <v>15</v>
      </c>
      <c r="AE111" s="17">
        <v>0</v>
      </c>
      <c r="AF111" s="17">
        <v>0</v>
      </c>
      <c r="AG111" s="17">
        <v>11</v>
      </c>
      <c r="AH111" s="17">
        <v>4</v>
      </c>
      <c r="AI111" s="17">
        <v>82</v>
      </c>
      <c r="AJ111" s="17">
        <v>0</v>
      </c>
      <c r="AK111" s="17">
        <v>49</v>
      </c>
      <c r="AL111" s="17">
        <v>59</v>
      </c>
      <c r="AM111" s="17">
        <v>7</v>
      </c>
      <c r="AN111" s="17">
        <v>0</v>
      </c>
      <c r="AO111" s="17">
        <v>0</v>
      </c>
      <c r="AP111" s="17">
        <v>14</v>
      </c>
      <c r="AQ111" s="17">
        <v>0</v>
      </c>
      <c r="AR111" s="17">
        <v>13</v>
      </c>
      <c r="AS111" s="17">
        <v>24</v>
      </c>
      <c r="AT111" s="17">
        <v>45</v>
      </c>
      <c r="AU111" s="17">
        <v>42</v>
      </c>
      <c r="AV111" s="17">
        <v>4</v>
      </c>
      <c r="AW111" s="17">
        <v>0</v>
      </c>
      <c r="AX111" s="17">
        <v>0</v>
      </c>
      <c r="AY111" s="17">
        <v>110</v>
      </c>
      <c r="AZ111" s="17">
        <v>11</v>
      </c>
      <c r="BA111" s="17">
        <v>0</v>
      </c>
      <c r="BB111" s="17">
        <v>35</v>
      </c>
      <c r="BC111" s="17">
        <v>10</v>
      </c>
      <c r="BD111" s="17">
        <v>0</v>
      </c>
      <c r="BE111" s="17">
        <v>0</v>
      </c>
      <c r="BF111" s="17">
        <v>0</v>
      </c>
      <c r="BG111" s="17">
        <v>4</v>
      </c>
      <c r="BH111" s="17">
        <v>0</v>
      </c>
      <c r="BI111" s="17">
        <v>0</v>
      </c>
      <c r="BJ111" s="17">
        <v>0</v>
      </c>
      <c r="BK111" s="17">
        <v>0</v>
      </c>
      <c r="BL111" s="17">
        <v>3</v>
      </c>
      <c r="BM111" s="17">
        <v>0</v>
      </c>
      <c r="BN111" s="17">
        <v>21</v>
      </c>
      <c r="BO111" s="17">
        <v>0</v>
      </c>
      <c r="BP111" s="17">
        <v>0</v>
      </c>
      <c r="BQ111" s="17">
        <v>8</v>
      </c>
      <c r="BR111" s="17">
        <v>0</v>
      </c>
      <c r="BS111" s="17">
        <v>0</v>
      </c>
      <c r="BT111" s="17">
        <v>4</v>
      </c>
      <c r="BU111" s="17">
        <v>0</v>
      </c>
      <c r="BV111" s="17">
        <v>0</v>
      </c>
      <c r="BW111" s="17">
        <v>38</v>
      </c>
      <c r="BX111" s="17">
        <v>161</v>
      </c>
      <c r="BY111" s="17">
        <v>0</v>
      </c>
      <c r="BZ111" s="17">
        <v>84</v>
      </c>
      <c r="CA111" s="17">
        <v>0</v>
      </c>
      <c r="CB111" s="17">
        <v>0</v>
      </c>
      <c r="CC111" s="17">
        <v>0</v>
      </c>
      <c r="CD111" s="17">
        <v>1773</v>
      </c>
    </row>
    <row r="112" spans="1:82" x14ac:dyDescent="0.35">
      <c r="A112" s="14">
        <v>109</v>
      </c>
      <c r="B112" s="17" t="s">
        <v>181</v>
      </c>
      <c r="C112" s="17">
        <v>0</v>
      </c>
      <c r="D112" s="17">
        <v>0</v>
      </c>
      <c r="E112" s="17">
        <v>6</v>
      </c>
      <c r="F112" s="17">
        <v>31</v>
      </c>
      <c r="G112" s="17">
        <v>0</v>
      </c>
      <c r="H112" s="17">
        <v>0</v>
      </c>
      <c r="I112" s="17">
        <v>0</v>
      </c>
      <c r="J112" s="17">
        <v>0</v>
      </c>
      <c r="K112" s="17">
        <v>39</v>
      </c>
      <c r="L112" s="17">
        <v>81</v>
      </c>
      <c r="M112" s="17">
        <v>0</v>
      </c>
      <c r="N112" s="17">
        <v>0</v>
      </c>
      <c r="O112" s="17">
        <v>3</v>
      </c>
      <c r="P112" s="17">
        <v>74</v>
      </c>
      <c r="Q112" s="17">
        <v>0</v>
      </c>
      <c r="R112" s="17">
        <v>0</v>
      </c>
      <c r="S112" s="17">
        <v>0</v>
      </c>
      <c r="T112" s="17">
        <v>81</v>
      </c>
      <c r="U112" s="17">
        <v>0</v>
      </c>
      <c r="V112" s="17">
        <v>3</v>
      </c>
      <c r="W112" s="17">
        <v>0</v>
      </c>
      <c r="X112" s="17">
        <v>136</v>
      </c>
      <c r="Y112" s="17">
        <v>0</v>
      </c>
      <c r="Z112" s="17">
        <v>0</v>
      </c>
      <c r="AA112" s="17">
        <v>3</v>
      </c>
      <c r="AB112" s="17">
        <v>78</v>
      </c>
      <c r="AC112" s="17">
        <v>46</v>
      </c>
      <c r="AD112" s="17">
        <v>3</v>
      </c>
      <c r="AE112" s="17">
        <v>0</v>
      </c>
      <c r="AF112" s="17">
        <v>0</v>
      </c>
      <c r="AG112" s="17">
        <v>37</v>
      </c>
      <c r="AH112" s="17">
        <v>0</v>
      </c>
      <c r="AI112" s="17">
        <v>34</v>
      </c>
      <c r="AJ112" s="17">
        <v>0</v>
      </c>
      <c r="AK112" s="17">
        <v>24</v>
      </c>
      <c r="AL112" s="17">
        <v>32</v>
      </c>
      <c r="AM112" s="17">
        <v>0</v>
      </c>
      <c r="AN112" s="17">
        <v>0</v>
      </c>
      <c r="AO112" s="17">
        <v>0</v>
      </c>
      <c r="AP112" s="17">
        <v>9</v>
      </c>
      <c r="AQ112" s="17">
        <v>0</v>
      </c>
      <c r="AR112" s="17">
        <v>230</v>
      </c>
      <c r="AS112" s="17">
        <v>4</v>
      </c>
      <c r="AT112" s="17">
        <v>80</v>
      </c>
      <c r="AU112" s="17">
        <v>26</v>
      </c>
      <c r="AV112" s="17">
        <v>0</v>
      </c>
      <c r="AW112" s="17">
        <v>0</v>
      </c>
      <c r="AX112" s="17">
        <v>0</v>
      </c>
      <c r="AY112" s="17">
        <v>115</v>
      </c>
      <c r="AZ112" s="17">
        <v>47</v>
      </c>
      <c r="BA112" s="17">
        <v>0</v>
      </c>
      <c r="BB112" s="17">
        <v>53</v>
      </c>
      <c r="BC112" s="17">
        <v>0</v>
      </c>
      <c r="BD112" s="17">
        <v>0</v>
      </c>
      <c r="BE112" s="17">
        <v>0</v>
      </c>
      <c r="BF112" s="17">
        <v>0</v>
      </c>
      <c r="BG112" s="17">
        <v>0</v>
      </c>
      <c r="BH112" s="17">
        <v>0</v>
      </c>
      <c r="BI112" s="17">
        <v>9</v>
      </c>
      <c r="BJ112" s="17">
        <v>0</v>
      </c>
      <c r="BK112" s="17">
        <v>0</v>
      </c>
      <c r="BL112" s="17">
        <v>0</v>
      </c>
      <c r="BM112" s="17">
        <v>0</v>
      </c>
      <c r="BN112" s="17">
        <v>17</v>
      </c>
      <c r="BO112" s="17">
        <v>0</v>
      </c>
      <c r="BP112" s="17">
        <v>0</v>
      </c>
      <c r="BQ112" s="17">
        <v>0</v>
      </c>
      <c r="BR112" s="17">
        <v>0</v>
      </c>
      <c r="BS112" s="17">
        <v>0</v>
      </c>
      <c r="BT112" s="17">
        <v>0</v>
      </c>
      <c r="BU112" s="17">
        <v>0</v>
      </c>
      <c r="BV112" s="17">
        <v>0</v>
      </c>
      <c r="BW112" s="17">
        <v>51</v>
      </c>
      <c r="BX112" s="17">
        <v>23</v>
      </c>
      <c r="BY112" s="17">
        <v>3</v>
      </c>
      <c r="BZ112" s="17">
        <v>171</v>
      </c>
      <c r="CA112" s="17">
        <v>7</v>
      </c>
      <c r="CB112" s="17">
        <v>0</v>
      </c>
      <c r="CC112" s="17">
        <v>0</v>
      </c>
      <c r="CD112" s="17">
        <v>1586</v>
      </c>
    </row>
    <row r="113" spans="1:82" x14ac:dyDescent="0.35">
      <c r="A113" s="22">
        <v>110</v>
      </c>
    </row>
    <row r="114" spans="1:82" x14ac:dyDescent="0.35">
      <c r="A114" s="22">
        <v>111</v>
      </c>
      <c r="B114" s="23" t="s">
        <v>104</v>
      </c>
    </row>
    <row r="115" spans="1:82" x14ac:dyDescent="0.35">
      <c r="A115" s="22">
        <v>112</v>
      </c>
      <c r="B115" s="18" t="s">
        <v>105</v>
      </c>
      <c r="C115" s="19">
        <v>24.200913242009133</v>
      </c>
      <c r="D115" s="19">
        <v>27.935222672064778</v>
      </c>
      <c r="E115" s="19">
        <v>17.716422203048605</v>
      </c>
      <c r="F115" s="19">
        <v>8.4476138233680746</v>
      </c>
      <c r="G115" s="19">
        <v>27.376425855513308</v>
      </c>
      <c r="H115" s="19">
        <v>25.320786997433704</v>
      </c>
      <c r="I115" s="19">
        <v>3.8397328881469113</v>
      </c>
      <c r="J115" s="19">
        <v>28.387096774193548</v>
      </c>
      <c r="K115" s="19">
        <v>2.4514338575393153</v>
      </c>
      <c r="L115" s="19">
        <v>11.244397574479304</v>
      </c>
      <c r="M115" s="19">
        <v>23.076923076923077</v>
      </c>
      <c r="N115" s="19">
        <v>30.384167636786962</v>
      </c>
      <c r="O115" s="19">
        <v>25.192802056555269</v>
      </c>
      <c r="P115" s="19">
        <v>17.010309278350515</v>
      </c>
      <c r="Q115" s="19">
        <v>27.062706270627064</v>
      </c>
      <c r="R115" s="19">
        <v>28.893058161350844</v>
      </c>
      <c r="S115" s="19">
        <v>23.013698630136986</v>
      </c>
      <c r="T115" s="19">
        <v>6.6812487572081931</v>
      </c>
      <c r="U115" s="19">
        <v>28.242424242424242</v>
      </c>
      <c r="V115" s="19">
        <v>22.111196515500897</v>
      </c>
      <c r="W115" s="19">
        <v>29.147982062780269</v>
      </c>
      <c r="X115" s="19">
        <v>4.4613710554951034</v>
      </c>
      <c r="Y115" s="19">
        <v>27.252252252252251</v>
      </c>
      <c r="Z115" s="19">
        <v>22.448979591836736</v>
      </c>
      <c r="AA115" s="19">
        <v>19.965327939901762</v>
      </c>
      <c r="AB115" s="19">
        <v>15.260723967469303</v>
      </c>
      <c r="AC115" s="19">
        <v>15.877738707059777</v>
      </c>
      <c r="AD115" s="19">
        <v>23.349339735894358</v>
      </c>
      <c r="AE115" s="19">
        <v>23.886639676113361</v>
      </c>
      <c r="AF115" s="19">
        <v>16.535433070866144</v>
      </c>
      <c r="AG115" s="19">
        <v>11.275272161741835</v>
      </c>
      <c r="AH115" s="19">
        <v>21.6796875</v>
      </c>
      <c r="AI115" s="19">
        <v>16.516773733047824</v>
      </c>
      <c r="AJ115" s="19">
        <v>20.945945945945947</v>
      </c>
      <c r="AK115" s="19">
        <v>8.5281674460031169</v>
      </c>
      <c r="AL115" s="19">
        <v>11.813842482100238</v>
      </c>
      <c r="AM115" s="19">
        <v>25.338943431510053</v>
      </c>
      <c r="AN115" s="19">
        <v>25.688073394495415</v>
      </c>
      <c r="AO115" s="19">
        <v>17.504835589941973</v>
      </c>
      <c r="AP115" s="19">
        <v>4.6866485013623977</v>
      </c>
      <c r="AQ115" s="19">
        <v>23.448275862068964</v>
      </c>
      <c r="AR115" s="19">
        <v>6.8059870093194013</v>
      </c>
      <c r="AS115" s="19">
        <v>13.581767785648291</v>
      </c>
      <c r="AT115" s="19">
        <v>2.7532038032244728</v>
      </c>
      <c r="AU115" s="19">
        <v>19.337579617834393</v>
      </c>
      <c r="AV115" s="19">
        <v>29.80085348506401</v>
      </c>
      <c r="AW115" s="19">
        <v>22.60940032414911</v>
      </c>
      <c r="AX115" s="19">
        <v>26.132930513595166</v>
      </c>
      <c r="AY115" s="19">
        <v>3.8141314131413138</v>
      </c>
      <c r="AZ115" s="19">
        <v>6.380725443473656</v>
      </c>
      <c r="BA115" s="19">
        <v>22.846889952153109</v>
      </c>
      <c r="BB115" s="19">
        <v>7.2315807384720099</v>
      </c>
      <c r="BC115" s="19">
        <v>19.550682000534902</v>
      </c>
      <c r="BD115" s="19">
        <v>19.45288753799392</v>
      </c>
      <c r="BE115" s="19">
        <v>21.712538226299692</v>
      </c>
      <c r="BF115" s="19">
        <v>25.65217391304348</v>
      </c>
      <c r="BG115" s="19">
        <v>9.123343527013251</v>
      </c>
      <c r="BH115" s="19">
        <v>25.819672131147541</v>
      </c>
      <c r="BI115" s="19">
        <v>6.3281546040166727</v>
      </c>
      <c r="BJ115" s="19">
        <v>22.413793103448278</v>
      </c>
      <c r="BK115" s="19">
        <v>10</v>
      </c>
      <c r="BL115" s="19">
        <v>29.378531073446329</v>
      </c>
      <c r="BM115" s="19">
        <v>27.34584450402145</v>
      </c>
      <c r="BN115" s="19">
        <v>3.40620233858668</v>
      </c>
      <c r="BO115" s="19">
        <v>21.341463414634145</v>
      </c>
      <c r="BP115" s="19">
        <v>10.561056105610561</v>
      </c>
      <c r="BQ115" s="19">
        <v>24.202626641651033</v>
      </c>
      <c r="BR115" s="19">
        <v>28.971962616822427</v>
      </c>
      <c r="BS115" s="19">
        <v>22.772277227722775</v>
      </c>
      <c r="BT115" s="19">
        <v>16.401124648547331</v>
      </c>
      <c r="BU115" s="19">
        <v>25.882352941176475</v>
      </c>
      <c r="BV115" s="19">
        <v>15.853658536585366</v>
      </c>
      <c r="BW115" s="19">
        <v>5.2254722730042653</v>
      </c>
      <c r="BX115" s="19">
        <v>12.788161993769471</v>
      </c>
      <c r="BY115" s="19">
        <v>23.207686622320768</v>
      </c>
      <c r="BZ115" s="19">
        <v>16.104928457869637</v>
      </c>
      <c r="CA115" s="19">
        <v>5.2593917710196783</v>
      </c>
      <c r="CB115" s="19">
        <v>19.744058500914079</v>
      </c>
      <c r="CC115" s="19">
        <v>20.289855072463769</v>
      </c>
      <c r="CD115" s="19">
        <v>12.556053811659194</v>
      </c>
    </row>
    <row r="116" spans="1:82" x14ac:dyDescent="0.35">
      <c r="A116" s="14">
        <v>113</v>
      </c>
      <c r="B116" s="18" t="s">
        <v>106</v>
      </c>
      <c r="C116" s="19">
        <v>14.035087719298245</v>
      </c>
      <c r="D116" s="19">
        <v>20.930232558139537</v>
      </c>
      <c r="E116" s="19">
        <v>11.738148984198645</v>
      </c>
      <c r="F116" s="19">
        <v>5.0189670265538373</v>
      </c>
      <c r="G116" s="19">
        <v>23.754789272030653</v>
      </c>
      <c r="H116" s="19">
        <v>13.742437337942956</v>
      </c>
      <c r="I116" s="19">
        <v>2.3555555555555556</v>
      </c>
      <c r="J116" s="19">
        <v>21.561338289962826</v>
      </c>
      <c r="K116" s="19">
        <v>1.6889174843171948</v>
      </c>
      <c r="L116" s="19">
        <v>7.3737684729064039</v>
      </c>
      <c r="M116" s="19">
        <v>15.277777777777779</v>
      </c>
      <c r="N116" s="19">
        <v>17.75456919060052</v>
      </c>
      <c r="O116" s="19">
        <v>13.513513513513514</v>
      </c>
      <c r="P116" s="19">
        <v>10.649819494584838</v>
      </c>
      <c r="Q116" s="19">
        <v>20.577617328519857</v>
      </c>
      <c r="R116" s="19">
        <v>17.270788912579956</v>
      </c>
      <c r="S116" s="19">
        <v>15.457413249211358</v>
      </c>
      <c r="T116" s="19">
        <v>4.2891038510677131</v>
      </c>
      <c r="U116" s="19">
        <v>24.193548387096776</v>
      </c>
      <c r="V116" s="19">
        <v>11.970074812967582</v>
      </c>
      <c r="W116" s="19">
        <v>14.054054054054054</v>
      </c>
      <c r="X116" s="19">
        <v>3.1256555485630373</v>
      </c>
      <c r="Y116" s="19">
        <v>13.424657534246576</v>
      </c>
      <c r="Z116" s="19">
        <v>11.380145278450362</v>
      </c>
      <c r="AA116" s="19">
        <v>14.003836667580158</v>
      </c>
      <c r="AB116" s="19">
        <v>10.162763001190948</v>
      </c>
      <c r="AC116" s="19">
        <v>10.735725254781515</v>
      </c>
      <c r="AD116" s="19">
        <v>16.439205955334987</v>
      </c>
      <c r="AE116" s="19">
        <v>15.447154471544716</v>
      </c>
      <c r="AF116" s="19">
        <v>16.666666666666664</v>
      </c>
      <c r="AG116" s="19">
        <v>7.8328981723237598</v>
      </c>
      <c r="AH116" s="19">
        <v>15.283018867924527</v>
      </c>
      <c r="AI116" s="19">
        <v>11.178247734138973</v>
      </c>
      <c r="AJ116" s="19">
        <v>13.147410358565736</v>
      </c>
      <c r="AK116" s="19">
        <v>4.7532937225523115</v>
      </c>
      <c r="AL116" s="19">
        <v>6.8413391557496359</v>
      </c>
      <c r="AM116" s="19">
        <v>17.422867513611614</v>
      </c>
      <c r="AN116" s="19">
        <v>14.893617021276595</v>
      </c>
      <c r="AO116" s="19">
        <v>7.5211864406779654</v>
      </c>
      <c r="AP116" s="19">
        <v>3.5995160314579557</v>
      </c>
      <c r="AQ116" s="19">
        <v>14.615384615384617</v>
      </c>
      <c r="AR116" s="19">
        <v>4.8913043478260869</v>
      </c>
      <c r="AS116" s="19">
        <v>9.0092978518756013</v>
      </c>
      <c r="AT116" s="19">
        <v>2.2898154477101844</v>
      </c>
      <c r="AU116" s="19">
        <v>13.328236493374106</v>
      </c>
      <c r="AV116" s="19">
        <v>19.86159169550173</v>
      </c>
      <c r="AW116" s="19">
        <v>14.891611687087652</v>
      </c>
      <c r="AX116" s="19">
        <v>17.944535073409462</v>
      </c>
      <c r="AY116" s="19">
        <v>2.4420325604341393</v>
      </c>
      <c r="AZ116" s="19">
        <v>3.8192576654115116</v>
      </c>
      <c r="BA116" s="19">
        <v>12.467532467532468</v>
      </c>
      <c r="BB116" s="19">
        <v>3.9922417973169546</v>
      </c>
      <c r="BC116" s="19">
        <v>12.783121315544523</v>
      </c>
      <c r="BD116" s="19">
        <v>18.604651162790699</v>
      </c>
      <c r="BE116" s="19">
        <v>12.302839116719243</v>
      </c>
      <c r="BF116" s="19">
        <v>12.556053811659194</v>
      </c>
      <c r="BG116" s="19">
        <v>4.0562466197944831</v>
      </c>
      <c r="BH116" s="19">
        <v>18.06167400881057</v>
      </c>
      <c r="BI116" s="19">
        <v>3.8965087281795512</v>
      </c>
      <c r="BJ116" s="19">
        <v>14.049586776859504</v>
      </c>
      <c r="BK116" s="19">
        <v>0</v>
      </c>
      <c r="BL116" s="19">
        <v>18.355640535372849</v>
      </c>
      <c r="BM116" s="19">
        <v>13.395638629283487</v>
      </c>
      <c r="BN116" s="19">
        <v>2.5045445364572814</v>
      </c>
      <c r="BO116" s="19">
        <v>16.049382716049383</v>
      </c>
      <c r="BP116" s="19">
        <v>7.2243346007604554</v>
      </c>
      <c r="BQ116" s="19">
        <v>16.93548387096774</v>
      </c>
      <c r="BR116" s="19">
        <v>20.238095238095237</v>
      </c>
      <c r="BS116" s="19">
        <v>14.117647058823529</v>
      </c>
      <c r="BT116" s="19">
        <v>11.313131313131313</v>
      </c>
      <c r="BU116" s="19">
        <v>14.723203769140165</v>
      </c>
      <c r="BV116" s="19">
        <v>14.925373134328357</v>
      </c>
      <c r="BW116" s="19">
        <v>3.2074841296358167</v>
      </c>
      <c r="BX116" s="19">
        <v>8.3782926055220575</v>
      </c>
      <c r="BY116" s="19">
        <v>16.114592658907789</v>
      </c>
      <c r="BZ116" s="19">
        <v>11.009623226227369</v>
      </c>
      <c r="CA116" s="19">
        <v>3.608683394417818</v>
      </c>
      <c r="CB116" s="19">
        <v>9.9145299145299148</v>
      </c>
      <c r="CC116" s="19">
        <v>9.0909090909090917</v>
      </c>
      <c r="CD116" s="19">
        <v>7.9078250205700931</v>
      </c>
    </row>
    <row r="117" spans="1:82" x14ac:dyDescent="0.35">
      <c r="A117" s="22">
        <v>114</v>
      </c>
      <c r="B117" s="18" t="s">
        <v>107</v>
      </c>
      <c r="C117" s="19">
        <v>18.961038961038962</v>
      </c>
      <c r="D117" s="19">
        <v>24.248927038626608</v>
      </c>
      <c r="E117" s="19">
        <v>14.697077690662866</v>
      </c>
      <c r="F117" s="19">
        <v>6.7468175388967477</v>
      </c>
      <c r="G117" s="19">
        <v>26.00767754318618</v>
      </c>
      <c r="H117" s="19">
        <v>19.68130921619294</v>
      </c>
      <c r="I117" s="19">
        <v>3.1987977672820951</v>
      </c>
      <c r="J117" s="19">
        <v>25</v>
      </c>
      <c r="K117" s="19">
        <v>2.0857929948839038</v>
      </c>
      <c r="L117" s="19">
        <v>9.4805563440249792</v>
      </c>
      <c r="M117" s="19">
        <v>21.621621621621621</v>
      </c>
      <c r="N117" s="19">
        <v>24.385749385749385</v>
      </c>
      <c r="O117" s="19">
        <v>19.181034482758623</v>
      </c>
      <c r="P117" s="19">
        <v>13.951104505150941</v>
      </c>
      <c r="Q117" s="19">
        <v>24.21602787456446</v>
      </c>
      <c r="R117" s="19">
        <v>23.1</v>
      </c>
      <c r="S117" s="19">
        <v>19.241982507288629</v>
      </c>
      <c r="T117" s="19">
        <v>5.4604261796042612</v>
      </c>
      <c r="U117" s="19">
        <v>26.322263222632223</v>
      </c>
      <c r="V117" s="19">
        <v>16.963496273841102</v>
      </c>
      <c r="W117" s="19">
        <v>20.099255583126553</v>
      </c>
      <c r="X117" s="19">
        <v>3.7512023084321897</v>
      </c>
      <c r="Y117" s="19">
        <v>20.812807881773399</v>
      </c>
      <c r="Z117" s="19">
        <v>17.405764966740577</v>
      </c>
      <c r="AA117" s="19">
        <v>16.884761502743771</v>
      </c>
      <c r="AB117" s="19">
        <v>13.018117543084401</v>
      </c>
      <c r="AC117" s="19">
        <v>13.357599065998215</v>
      </c>
      <c r="AD117" s="19">
        <v>19.993894993894994</v>
      </c>
      <c r="AE117" s="19">
        <v>21.01010101010101</v>
      </c>
      <c r="AF117" s="19">
        <v>16.455696202531644</v>
      </c>
      <c r="AG117" s="19">
        <v>9.5912918463750252</v>
      </c>
      <c r="AH117" s="19">
        <v>18.582375478927204</v>
      </c>
      <c r="AI117" s="19">
        <v>13.896437752478882</v>
      </c>
      <c r="AJ117" s="19">
        <v>17.184643510054844</v>
      </c>
      <c r="AK117" s="19">
        <v>6.8276934114552201</v>
      </c>
      <c r="AL117" s="19">
        <v>9.3708710234779957</v>
      </c>
      <c r="AM117" s="19">
        <v>21.249135745563493</v>
      </c>
      <c r="AN117" s="19">
        <v>20.19704433497537</v>
      </c>
      <c r="AO117" s="19">
        <v>12.854251012145749</v>
      </c>
      <c r="AP117" s="19">
        <v>4.1439632922282765</v>
      </c>
      <c r="AQ117" s="19">
        <v>19.850187265917604</v>
      </c>
      <c r="AR117" s="19">
        <v>5.9457840347461435</v>
      </c>
      <c r="AS117" s="19">
        <v>11.311861743912019</v>
      </c>
      <c r="AT117" s="19">
        <v>2.5250635941942239</v>
      </c>
      <c r="AU117" s="19">
        <v>16.337956483013105</v>
      </c>
      <c r="AV117" s="19">
        <v>25.026325026325026</v>
      </c>
      <c r="AW117" s="19">
        <v>19.136878814298168</v>
      </c>
      <c r="AX117" s="19">
        <v>22.362204724409448</v>
      </c>
      <c r="AY117" s="19">
        <v>3.1817914485678997</v>
      </c>
      <c r="AZ117" s="19">
        <v>5.1093916755602988</v>
      </c>
      <c r="BA117" s="19">
        <v>18.046048537647792</v>
      </c>
      <c r="BB117" s="19">
        <v>5.5684454756380504</v>
      </c>
      <c r="BC117" s="19">
        <v>16.453329498058391</v>
      </c>
      <c r="BD117" s="19">
        <v>18.660287081339714</v>
      </c>
      <c r="BE117" s="19">
        <v>17.331288343558281</v>
      </c>
      <c r="BF117" s="19">
        <v>19.25601750547046</v>
      </c>
      <c r="BG117" s="19">
        <v>6.6946705171961147</v>
      </c>
      <c r="BH117" s="19">
        <v>21.987315010570825</v>
      </c>
      <c r="BI117" s="19">
        <v>5.0777910753975037</v>
      </c>
      <c r="BJ117" s="19">
        <v>19.087136929460581</v>
      </c>
      <c r="BK117" s="19">
        <v>0</v>
      </c>
      <c r="BL117" s="19">
        <v>24.268177525967893</v>
      </c>
      <c r="BM117" s="19">
        <v>21.459227467811161</v>
      </c>
      <c r="BN117" s="19">
        <v>2.8487782907330255</v>
      </c>
      <c r="BO117" s="19">
        <v>19.631901840490798</v>
      </c>
      <c r="BP117" s="19">
        <v>8.8261253309796999</v>
      </c>
      <c r="BQ117" s="19">
        <v>20.310981535471331</v>
      </c>
      <c r="BR117" s="19">
        <v>24.083769633507853</v>
      </c>
      <c r="BS117" s="19">
        <v>18.786367414796342</v>
      </c>
      <c r="BT117" s="19">
        <v>13.924050632911392</v>
      </c>
      <c r="BU117" s="19">
        <v>20.877944325481799</v>
      </c>
      <c r="BV117" s="19">
        <v>14.482758620689657</v>
      </c>
      <c r="BW117" s="19">
        <v>4.2858280889030507</v>
      </c>
      <c r="BX117" s="19">
        <v>10.576393803570024</v>
      </c>
      <c r="BY117" s="19">
        <v>19.846091535034425</v>
      </c>
      <c r="BZ117" s="19">
        <v>13.586212450672466</v>
      </c>
      <c r="CA117" s="19">
        <v>4.3395928672873598</v>
      </c>
      <c r="CB117" s="19">
        <v>15.056047197640119</v>
      </c>
      <c r="CC117" s="19">
        <v>14.453125</v>
      </c>
      <c r="CD117" s="19">
        <v>10.258204101726974</v>
      </c>
    </row>
    <row r="118" spans="1:82" x14ac:dyDescent="0.35">
      <c r="A118" s="22">
        <v>115</v>
      </c>
    </row>
    <row r="119" spans="1:82" x14ac:dyDescent="0.35">
      <c r="A119" s="22">
        <v>116</v>
      </c>
      <c r="B119" s="23" t="s">
        <v>103</v>
      </c>
    </row>
    <row r="120" spans="1:82" x14ac:dyDescent="0.35">
      <c r="A120" s="14">
        <v>117</v>
      </c>
      <c r="B120" s="18" t="s">
        <v>108</v>
      </c>
      <c r="C120" s="19">
        <v>2.9315960912052117</v>
      </c>
      <c r="D120" s="19">
        <v>10.726643598615917</v>
      </c>
      <c r="E120" s="19">
        <v>8.3333333333333321</v>
      </c>
      <c r="F120" s="19">
        <v>4.4669446098868377</v>
      </c>
      <c r="G120" s="19">
        <v>7.6190476190476195</v>
      </c>
      <c r="H120" s="19">
        <v>5.463347164591978</v>
      </c>
      <c r="I120" s="19">
        <v>2.6657997399219768</v>
      </c>
      <c r="J120" s="19">
        <v>3.4482758620689653</v>
      </c>
      <c r="K120" s="19">
        <v>1.6657899351218655</v>
      </c>
      <c r="L120" s="19">
        <v>7.269534679543459</v>
      </c>
      <c r="M120" s="19">
        <v>1.7964071856287425</v>
      </c>
      <c r="N120" s="19">
        <v>7.4912891986062711</v>
      </c>
      <c r="O120" s="19">
        <v>6.2604620020087047</v>
      </c>
      <c r="P120" s="19">
        <v>6.3637257794826398</v>
      </c>
      <c r="Q120" s="19">
        <v>12.094395280235988</v>
      </c>
      <c r="R120" s="19">
        <v>7.2859744990892539</v>
      </c>
      <c r="S120" s="19">
        <v>5.46875</v>
      </c>
      <c r="T120" s="19">
        <v>5.9222702035780381</v>
      </c>
      <c r="U120" s="19">
        <v>9.2093023255813957</v>
      </c>
      <c r="V120" s="19">
        <v>7.2742022714981074</v>
      </c>
      <c r="W120" s="19">
        <v>4.6052631578947363</v>
      </c>
      <c r="X120" s="19">
        <v>2.9957582184517499</v>
      </c>
      <c r="Y120" s="19">
        <v>9.2857142857142865</v>
      </c>
      <c r="Z120" s="19">
        <v>6.5663474692202461</v>
      </c>
      <c r="AA120" s="19">
        <v>8.6286594761171038</v>
      </c>
      <c r="AB120" s="19">
        <v>7.8947368421052628</v>
      </c>
      <c r="AC120" s="19">
        <v>6.722442389549391</v>
      </c>
      <c r="AD120" s="19">
        <v>8.5572139303482597</v>
      </c>
      <c r="AE120" s="19">
        <v>11.650485436893204</v>
      </c>
      <c r="AF120" s="19">
        <v>2.666666666666667</v>
      </c>
      <c r="AG120" s="19">
        <v>6.6108417805200537</v>
      </c>
      <c r="AH120" s="19">
        <v>6.8904593639575973</v>
      </c>
      <c r="AI120" s="19">
        <v>9.2689697717458355</v>
      </c>
      <c r="AJ120" s="19">
        <v>2.8915662650602409</v>
      </c>
      <c r="AK120" s="19">
        <v>5.0911854103343464</v>
      </c>
      <c r="AL120" s="19">
        <v>4.3415637860082308</v>
      </c>
      <c r="AM120" s="19">
        <v>11.912832929782082</v>
      </c>
      <c r="AN120" s="19">
        <v>13.609467455621301</v>
      </c>
      <c r="AO120" s="19">
        <v>5.6521739130434785</v>
      </c>
      <c r="AP120" s="19">
        <v>2.9451137884872822</v>
      </c>
      <c r="AQ120" s="19">
        <v>7.7551020408163263</v>
      </c>
      <c r="AR120" s="19">
        <v>4.3530113297555157</v>
      </c>
      <c r="AS120" s="19">
        <v>4.9465648854961835</v>
      </c>
      <c r="AT120" s="19">
        <v>1.9417475728155338</v>
      </c>
      <c r="AU120" s="19">
        <v>7.1853438020461571</v>
      </c>
      <c r="AV120" s="19">
        <v>10.292326431181486</v>
      </c>
      <c r="AW120" s="19">
        <v>6.5703971119133575</v>
      </c>
      <c r="AX120" s="19">
        <v>7.3619631901840492</v>
      </c>
      <c r="AY120" s="19">
        <v>2.9166666666666665</v>
      </c>
      <c r="AZ120" s="19">
        <v>4.1145490454246216</v>
      </c>
      <c r="BA120" s="19">
        <v>6.4128256513026045</v>
      </c>
      <c r="BB120" s="19">
        <v>6.7881281222450784</v>
      </c>
      <c r="BC120" s="19">
        <v>5.4574638844301768</v>
      </c>
      <c r="BD120" s="19">
        <v>8.3710407239818991</v>
      </c>
      <c r="BE120" s="19">
        <v>4.4444444444444446</v>
      </c>
      <c r="BF120" s="19">
        <v>9.0322580645161281</v>
      </c>
      <c r="BG120" s="19">
        <v>4.2690815006468306</v>
      </c>
      <c r="BH120" s="19">
        <v>5.4140127388535033</v>
      </c>
      <c r="BI120" s="19">
        <v>4.0341349883630722</v>
      </c>
      <c r="BJ120" s="19">
        <v>5.3333333333333339</v>
      </c>
      <c r="BK120" s="19">
        <v>6.557377049180328</v>
      </c>
      <c r="BL120" s="19">
        <v>7.0631970260223049</v>
      </c>
      <c r="BM120" s="19">
        <v>6.4315352697095429</v>
      </c>
      <c r="BN120" s="19">
        <v>2.5566811384466956</v>
      </c>
      <c r="BO120" s="19">
        <v>8.4033613445378155</v>
      </c>
      <c r="BP120" s="19">
        <v>4.2168674698795181</v>
      </c>
      <c r="BQ120" s="19">
        <v>6.3432835820895521</v>
      </c>
      <c r="BR120" s="19">
        <v>2.5</v>
      </c>
      <c r="BS120" s="19">
        <v>4.5992115637319317</v>
      </c>
      <c r="BT120" s="19">
        <v>6.3809523809523814</v>
      </c>
      <c r="BU120" s="19">
        <v>7.2807017543859658</v>
      </c>
      <c r="BV120" s="19">
        <v>6.3157894736842106</v>
      </c>
      <c r="BW120" s="19">
        <v>3.2316703696222984</v>
      </c>
      <c r="BX120" s="19">
        <v>7.4054054054054061</v>
      </c>
      <c r="BY120" s="19">
        <v>5.9541984732824424</v>
      </c>
      <c r="BZ120" s="19">
        <v>7.7423660937760719</v>
      </c>
      <c r="CA120" s="19">
        <v>5.8772687986171137</v>
      </c>
      <c r="CB120" s="19">
        <v>5.3370189240910051</v>
      </c>
      <c r="CC120" s="19">
        <v>12</v>
      </c>
      <c r="CD120" s="19">
        <v>5.9070228201614672</v>
      </c>
    </row>
    <row r="121" spans="1:82" x14ac:dyDescent="0.35">
      <c r="A121" s="14">
        <v>118</v>
      </c>
      <c r="B121" s="18" t="s">
        <v>109</v>
      </c>
      <c r="C121" s="19">
        <v>12.558139534883722</v>
      </c>
      <c r="D121" s="19">
        <v>19.672131147540984</v>
      </c>
      <c r="E121" s="19">
        <v>15.20417028670721</v>
      </c>
      <c r="F121" s="19">
        <v>9.5841366014871934</v>
      </c>
      <c r="G121" s="19">
        <v>20.27027027027027</v>
      </c>
      <c r="H121" s="19">
        <v>14.931740614334471</v>
      </c>
      <c r="I121" s="19">
        <v>7.4197582325969149</v>
      </c>
      <c r="J121" s="19">
        <v>15.112540192926044</v>
      </c>
      <c r="K121" s="19">
        <v>4.9520272361497986</v>
      </c>
      <c r="L121" s="19">
        <v>14.426535233781804</v>
      </c>
      <c r="M121" s="19">
        <v>13.084112149532709</v>
      </c>
      <c r="N121" s="19">
        <v>17.95774647887324</v>
      </c>
      <c r="O121" s="19">
        <v>11.454880294659301</v>
      </c>
      <c r="P121" s="19">
        <v>13.969929303992831</v>
      </c>
      <c r="Q121" s="19">
        <v>29.411764705882355</v>
      </c>
      <c r="R121" s="19">
        <v>13.584905660377359</v>
      </c>
      <c r="S121" s="19">
        <v>12.605042016806722</v>
      </c>
      <c r="T121" s="19">
        <v>9.5761695321871247</v>
      </c>
      <c r="U121" s="19">
        <v>20.27027027027027</v>
      </c>
      <c r="V121" s="19">
        <v>15.352910870685212</v>
      </c>
      <c r="W121" s="19">
        <v>10.714285714285714</v>
      </c>
      <c r="X121" s="19">
        <v>7.4994549814693698</v>
      </c>
      <c r="Y121" s="19">
        <v>19.727891156462583</v>
      </c>
      <c r="Z121" s="19">
        <v>14.495798319327733</v>
      </c>
      <c r="AA121" s="19">
        <v>15.525246662797446</v>
      </c>
      <c r="AB121" s="19">
        <v>15.783558124598587</v>
      </c>
      <c r="AC121" s="19">
        <v>13.373118133731182</v>
      </c>
      <c r="AD121" s="19">
        <v>19.195612431444243</v>
      </c>
      <c r="AE121" s="19">
        <v>17.842323651452283</v>
      </c>
      <c r="AF121" s="19">
        <v>12.781954887218044</v>
      </c>
      <c r="AG121" s="19">
        <v>13.861772745021476</v>
      </c>
      <c r="AH121" s="19">
        <v>15</v>
      </c>
      <c r="AI121" s="19">
        <v>16.63079351413402</v>
      </c>
      <c r="AJ121" s="19">
        <v>10.067114093959731</v>
      </c>
      <c r="AK121" s="19">
        <v>10.125448028673835</v>
      </c>
      <c r="AL121" s="19">
        <v>11.04</v>
      </c>
      <c r="AM121" s="19">
        <v>23.289597000937206</v>
      </c>
      <c r="AN121" s="19">
        <v>24.761904761904763</v>
      </c>
      <c r="AO121" s="19">
        <v>10.903732809430256</v>
      </c>
      <c r="AP121" s="19">
        <v>8.4972677595628419</v>
      </c>
      <c r="AQ121" s="19">
        <v>8.2758620689655178</v>
      </c>
      <c r="AR121" s="19">
        <v>9.4832481544576943</v>
      </c>
      <c r="AS121" s="19">
        <v>9.9378881987577632</v>
      </c>
      <c r="AT121" s="19">
        <v>5.1339657180895326</v>
      </c>
      <c r="AU121" s="19">
        <v>16.116653875671528</v>
      </c>
      <c r="AV121" s="19">
        <v>21.003584229390682</v>
      </c>
      <c r="AW121" s="19">
        <v>12.940212940212939</v>
      </c>
      <c r="AX121" s="19">
        <v>15.105740181268882</v>
      </c>
      <c r="AY121" s="19">
        <v>5.9654276352954474</v>
      </c>
      <c r="AZ121" s="19">
        <v>9.2189160467587676</v>
      </c>
      <c r="BA121" s="19">
        <v>14.387633769322235</v>
      </c>
      <c r="BB121" s="19">
        <v>10.235816814764183</v>
      </c>
      <c r="BC121" s="19">
        <v>11.56957928802589</v>
      </c>
      <c r="BD121" s="19">
        <v>14.589665653495439</v>
      </c>
      <c r="BE121" s="19">
        <v>12.53731343283582</v>
      </c>
      <c r="BF121" s="19">
        <v>13.364055299539171</v>
      </c>
      <c r="BG121" s="19">
        <v>9.6143958868894597</v>
      </c>
      <c r="BH121" s="19">
        <v>21.25</v>
      </c>
      <c r="BI121" s="19">
        <v>8.5227272727272716</v>
      </c>
      <c r="BJ121" s="19">
        <v>25.619834710743799</v>
      </c>
      <c r="BK121" s="19">
        <v>0</v>
      </c>
      <c r="BL121" s="19">
        <v>15.779467680608365</v>
      </c>
      <c r="BM121" s="19">
        <v>17.105263157894736</v>
      </c>
      <c r="BN121" s="19">
        <v>5.0869120654396731</v>
      </c>
      <c r="BO121" s="19">
        <v>19.075144508670519</v>
      </c>
      <c r="BP121" s="19">
        <v>9.9830795262267351</v>
      </c>
      <c r="BQ121" s="19">
        <v>14.31297709923664</v>
      </c>
      <c r="BR121" s="19">
        <v>13.761467889908257</v>
      </c>
      <c r="BS121" s="19">
        <v>14.915254237288137</v>
      </c>
      <c r="BT121" s="19">
        <v>13.744075829383887</v>
      </c>
      <c r="BU121" s="19">
        <v>17.374136229022703</v>
      </c>
      <c r="BV121" s="19">
        <v>16.279069767441861</v>
      </c>
      <c r="BW121" s="19">
        <v>7.2654812998160638</v>
      </c>
      <c r="BX121" s="19">
        <v>13.776387802971071</v>
      </c>
      <c r="BY121" s="19">
        <v>12.37037037037037</v>
      </c>
      <c r="BZ121" s="19">
        <v>14.647435897435898</v>
      </c>
      <c r="CA121" s="19">
        <v>8</v>
      </c>
      <c r="CB121" s="19">
        <v>12.024736601007788</v>
      </c>
      <c r="CC121" s="19">
        <v>15.441176470588236</v>
      </c>
      <c r="CD121" s="19">
        <v>11.598368255145559</v>
      </c>
    </row>
    <row r="122" spans="1:82" x14ac:dyDescent="0.35">
      <c r="A122" s="22">
        <v>119</v>
      </c>
      <c r="B122" s="18" t="s">
        <v>110</v>
      </c>
      <c r="C122" s="19">
        <v>3.7288135593220342</v>
      </c>
      <c r="D122" s="19">
        <v>8.015267175572518</v>
      </c>
      <c r="E122" s="19">
        <v>7.0761014686248336</v>
      </c>
      <c r="F122" s="19">
        <v>3.6021676761236856</v>
      </c>
      <c r="G122" s="19">
        <v>7.2254335260115612</v>
      </c>
      <c r="H122" s="19">
        <v>5.7505601194921585</v>
      </c>
      <c r="I122" s="19">
        <v>1.9217081850533808</v>
      </c>
      <c r="J122" s="19">
        <v>6.1728395061728394</v>
      </c>
      <c r="K122" s="19">
        <v>1.0942463819272856</v>
      </c>
      <c r="L122" s="19">
        <v>5.355846042120552</v>
      </c>
      <c r="M122" s="19">
        <v>3.4246575342465753</v>
      </c>
      <c r="N122" s="19">
        <v>7.1868583162217652</v>
      </c>
      <c r="O122" s="19">
        <v>5.5137844611528823</v>
      </c>
      <c r="P122" s="19">
        <v>5.0483579551493252</v>
      </c>
      <c r="Q122" s="19">
        <v>8.3044982698961931</v>
      </c>
      <c r="R122" s="19">
        <v>4.9904030710172744</v>
      </c>
      <c r="S122" s="19">
        <v>2.912621359223301</v>
      </c>
      <c r="T122" s="19">
        <v>3.3118971061093245</v>
      </c>
      <c r="U122" s="19">
        <v>7.7709611451942742</v>
      </c>
      <c r="V122" s="19">
        <v>6.3440860215053769</v>
      </c>
      <c r="W122" s="19">
        <v>6.8345323741007196</v>
      </c>
      <c r="X122" s="19">
        <v>2.21606648199446</v>
      </c>
      <c r="Y122" s="19">
        <v>8.0234833659491187</v>
      </c>
      <c r="Z122" s="19">
        <v>6.0465116279069768</v>
      </c>
      <c r="AA122" s="19">
        <v>6.0256009990633785</v>
      </c>
      <c r="AB122" s="19">
        <v>4.8836032388663968</v>
      </c>
      <c r="AC122" s="19">
        <v>5.6026650514839487</v>
      </c>
      <c r="AD122" s="19">
        <v>5.6503198294243075</v>
      </c>
      <c r="AE122" s="19">
        <v>8.4507042253521121</v>
      </c>
      <c r="AF122" s="19">
        <v>4.1379310344827589</v>
      </c>
      <c r="AG122" s="19">
        <v>4.8262548262548259</v>
      </c>
      <c r="AH122" s="19">
        <v>6.9902912621359228</v>
      </c>
      <c r="AI122" s="19">
        <v>6.0403726708074537</v>
      </c>
      <c r="AJ122" s="19">
        <v>4.1666666666666661</v>
      </c>
      <c r="AK122" s="19">
        <v>2.9936974789915967</v>
      </c>
      <c r="AL122" s="19">
        <v>3.4669555796316356</v>
      </c>
      <c r="AM122" s="19">
        <v>8.9108910891089099</v>
      </c>
      <c r="AN122" s="19">
        <v>4.7872340425531918</v>
      </c>
      <c r="AO122" s="19">
        <v>4.2668735453840183</v>
      </c>
      <c r="AP122" s="19">
        <v>2.0126509488211615</v>
      </c>
      <c r="AQ122" s="19">
        <v>5.4794520547945202</v>
      </c>
      <c r="AR122" s="19">
        <v>3.6992116434202549</v>
      </c>
      <c r="AS122" s="19">
        <v>3.9947609692206938</v>
      </c>
      <c r="AT122" s="19">
        <v>1.6369321316902705</v>
      </c>
      <c r="AU122" s="19">
        <v>5.8308308308308305</v>
      </c>
      <c r="AV122" s="19">
        <v>7.2281167108753319</v>
      </c>
      <c r="AW122" s="19">
        <v>7.1192052980132452</v>
      </c>
      <c r="AX122" s="19">
        <v>6.3623789764868599</v>
      </c>
      <c r="AY122" s="19">
        <v>2.0937878525696485</v>
      </c>
      <c r="AZ122" s="19">
        <v>1.9263845889232887</v>
      </c>
      <c r="BA122" s="19">
        <v>5.9203444564047363</v>
      </c>
      <c r="BB122" s="19">
        <v>5.0126103404791928</v>
      </c>
      <c r="BC122" s="19">
        <v>5.2235057759919634</v>
      </c>
      <c r="BD122" s="19">
        <v>5.384615384615385</v>
      </c>
      <c r="BE122" s="19">
        <v>4.7505938242280283</v>
      </c>
      <c r="BF122" s="19">
        <v>6.7114093959731544</v>
      </c>
      <c r="BG122" s="19">
        <v>2.3032629558541267</v>
      </c>
      <c r="BH122" s="19">
        <v>10.839160839160838</v>
      </c>
      <c r="BI122" s="19">
        <v>3.8834951456310676</v>
      </c>
      <c r="BJ122" s="19">
        <v>2.0134228187919461</v>
      </c>
      <c r="BK122" s="19">
        <v>0</v>
      </c>
      <c r="BL122" s="19">
        <v>4.7548291233283804</v>
      </c>
      <c r="BM122" s="19">
        <v>6.0046189376443415</v>
      </c>
      <c r="BN122" s="19">
        <v>2.643171806167401</v>
      </c>
      <c r="BO122" s="19">
        <v>7.6923076923076925</v>
      </c>
      <c r="BP122" s="19">
        <v>3.6619718309859155</v>
      </c>
      <c r="BQ122" s="19">
        <v>5.4307116104868918</v>
      </c>
      <c r="BR122" s="19">
        <v>2.2388059701492535</v>
      </c>
      <c r="BS122" s="19">
        <v>5.1820728291316529</v>
      </c>
      <c r="BT122" s="19">
        <v>5.1707317073170733</v>
      </c>
      <c r="BU122" s="19">
        <v>6.1994609164420487</v>
      </c>
      <c r="BV122" s="19">
        <v>12.621359223300971</v>
      </c>
      <c r="BW122" s="19">
        <v>2.0561889250814329</v>
      </c>
      <c r="BX122" s="19">
        <v>4.6312178387650089</v>
      </c>
      <c r="BY122" s="19">
        <v>5.8925476603119584</v>
      </c>
      <c r="BZ122" s="19">
        <v>5.6191467221644125</v>
      </c>
      <c r="CA122" s="19">
        <v>4.0062843676355069</v>
      </c>
      <c r="CB122" s="19">
        <v>4.473625639884264</v>
      </c>
      <c r="CC122" s="19">
        <v>8.4415584415584419</v>
      </c>
      <c r="CD122" s="19">
        <v>4.469887851390741</v>
      </c>
    </row>
    <row r="123" spans="1:82" x14ac:dyDescent="0.35">
      <c r="A123" s="22">
        <v>120</v>
      </c>
      <c r="B123" s="18" t="s">
        <v>111</v>
      </c>
      <c r="C123" s="19">
        <v>12.5</v>
      </c>
      <c r="D123" s="19">
        <v>25</v>
      </c>
      <c r="E123" s="19">
        <v>15.989775631922749</v>
      </c>
      <c r="F123" s="19">
        <v>8.3821805392731541</v>
      </c>
      <c r="G123" s="19">
        <v>27.1484375</v>
      </c>
      <c r="H123" s="19">
        <v>17.766051011433596</v>
      </c>
      <c r="I123" s="19">
        <v>6.1832740213523136</v>
      </c>
      <c r="J123" s="19">
        <v>24.723247232472325</v>
      </c>
      <c r="K123" s="19">
        <v>5.2113585027428204</v>
      </c>
      <c r="L123" s="19">
        <v>15.674756531148553</v>
      </c>
      <c r="M123" s="19">
        <v>26.829268292682929</v>
      </c>
      <c r="N123" s="19">
        <v>22.614379084967322</v>
      </c>
      <c r="O123" s="19">
        <v>16.108565385971097</v>
      </c>
      <c r="P123" s="19">
        <v>16.730810348514005</v>
      </c>
      <c r="Q123" s="19">
        <v>29.390681003584231</v>
      </c>
      <c r="R123" s="19">
        <v>20.171673819742487</v>
      </c>
      <c r="S123" s="19">
        <v>23.076923076923077</v>
      </c>
      <c r="T123" s="19">
        <v>9.3406593406593412</v>
      </c>
      <c r="U123" s="19">
        <v>23.551637279596978</v>
      </c>
      <c r="V123" s="19">
        <v>15.271549576482313</v>
      </c>
      <c r="W123" s="19">
        <v>27.27272727272727</v>
      </c>
      <c r="X123" s="19">
        <v>6.4102564102564097</v>
      </c>
      <c r="Y123" s="19">
        <v>27.792915531335151</v>
      </c>
      <c r="Z123" s="19">
        <v>15.571776155717762</v>
      </c>
      <c r="AA123" s="19">
        <v>16.272026431718061</v>
      </c>
      <c r="AB123" s="19">
        <v>19.952019192323071</v>
      </c>
      <c r="AC123" s="19">
        <v>13.276201180106773</v>
      </c>
      <c r="AD123" s="19">
        <v>21.755485893416928</v>
      </c>
      <c r="AE123" s="19">
        <v>18.595041322314049</v>
      </c>
      <c r="AF123" s="19">
        <v>16.513761467889911</v>
      </c>
      <c r="AG123" s="19">
        <v>14.167031045037168</v>
      </c>
      <c r="AH123" s="19">
        <v>18.677042801556421</v>
      </c>
      <c r="AI123" s="19">
        <v>19.816653934300994</v>
      </c>
      <c r="AJ123" s="19">
        <v>17.322834645669293</v>
      </c>
      <c r="AK123" s="19">
        <v>7.9062580479011073</v>
      </c>
      <c r="AL123" s="19">
        <v>10.362047440699126</v>
      </c>
      <c r="AM123" s="19">
        <v>22.927050294517446</v>
      </c>
      <c r="AN123" s="19">
        <v>32.692307692307693</v>
      </c>
      <c r="AO123" s="19">
        <v>11.312700106723586</v>
      </c>
      <c r="AP123" s="19">
        <v>7.5477417399211877</v>
      </c>
      <c r="AQ123" s="19">
        <v>7.1999999999999993</v>
      </c>
      <c r="AR123" s="19">
        <v>10</v>
      </c>
      <c r="AS123" s="19">
        <v>9.9903629938965626</v>
      </c>
      <c r="AT123" s="19">
        <v>5.3006925872591371</v>
      </c>
      <c r="AU123" s="19">
        <v>18.961105424769702</v>
      </c>
      <c r="AV123" s="19">
        <v>21.453529000698811</v>
      </c>
      <c r="AW123" s="19">
        <v>21.072796934865899</v>
      </c>
      <c r="AX123" s="19">
        <v>21.57190635451505</v>
      </c>
      <c r="AY123" s="19">
        <v>5.5528134254689041</v>
      </c>
      <c r="AZ123" s="19">
        <v>6.9948883508205535</v>
      </c>
      <c r="BA123" s="19">
        <v>16.968911917098445</v>
      </c>
      <c r="BB123" s="19">
        <v>10.387924038305469</v>
      </c>
      <c r="BC123" s="19">
        <v>13.778054862842893</v>
      </c>
      <c r="BD123" s="19">
        <v>18.493150684931507</v>
      </c>
      <c r="BE123" s="19">
        <v>15.337423312883436</v>
      </c>
      <c r="BF123" s="19">
        <v>17.180616740088105</v>
      </c>
      <c r="BG123" s="19">
        <v>6.4026044492674989</v>
      </c>
      <c r="BH123" s="19">
        <v>24.25531914893617</v>
      </c>
      <c r="BI123" s="19">
        <v>7.0826833073322941</v>
      </c>
      <c r="BJ123" s="19">
        <v>18.181818181818183</v>
      </c>
      <c r="BK123" s="19">
        <v>0</v>
      </c>
      <c r="BL123" s="19">
        <v>18.390804597701148</v>
      </c>
      <c r="BM123" s="19">
        <v>21.135646687697161</v>
      </c>
      <c r="BN123" s="19">
        <v>4.3847241867043847</v>
      </c>
      <c r="BO123" s="19">
        <v>19.642857142857142</v>
      </c>
      <c r="BP123" s="19">
        <v>7.2978303747534516</v>
      </c>
      <c r="BQ123" s="19">
        <v>19.105691056910569</v>
      </c>
      <c r="BR123" s="19">
        <v>24.675324675324674</v>
      </c>
      <c r="BS123" s="19">
        <v>17.957166392092258</v>
      </c>
      <c r="BT123" s="19">
        <v>13.441955193482688</v>
      </c>
      <c r="BU123" s="19">
        <v>20.386007237635706</v>
      </c>
      <c r="BV123" s="19">
        <v>7.6923076923076925</v>
      </c>
      <c r="BW123" s="19">
        <v>6.8208479973185856</v>
      </c>
      <c r="BX123" s="19">
        <v>14.707282246549264</v>
      </c>
      <c r="BY123" s="19">
        <v>17.158176943699733</v>
      </c>
      <c r="BZ123" s="19">
        <v>18.654383944727751</v>
      </c>
      <c r="CA123" s="19">
        <v>6.1529777025119952</v>
      </c>
      <c r="CB123" s="19">
        <v>12.769607843137255</v>
      </c>
      <c r="CC123" s="19">
        <v>26.05042016806723</v>
      </c>
      <c r="CD123" s="19">
        <v>12.247475411906478</v>
      </c>
    </row>
    <row r="124" spans="1:82" x14ac:dyDescent="0.35">
      <c r="A124" s="22">
        <v>121</v>
      </c>
      <c r="B124" s="18" t="s">
        <v>112</v>
      </c>
      <c r="C124" s="19">
        <v>3.594771241830065</v>
      </c>
      <c r="D124" s="19">
        <v>9.6188747731397459</v>
      </c>
      <c r="E124" s="19">
        <v>7.6670497455261861</v>
      </c>
      <c r="F124" s="19">
        <v>4.0517639808966264</v>
      </c>
      <c r="G124" s="19">
        <v>7.649513212795549</v>
      </c>
      <c r="H124" s="19">
        <v>5.8085335245607741</v>
      </c>
      <c r="I124" s="19">
        <v>2.2437531871494132</v>
      </c>
      <c r="J124" s="19">
        <v>4.6989720998531572</v>
      </c>
      <c r="K124" s="19">
        <v>1.3197254970966039</v>
      </c>
      <c r="L124" s="19">
        <v>6.2918938242917148</v>
      </c>
      <c r="M124" s="19">
        <v>2.2012578616352201</v>
      </c>
      <c r="N124" s="19">
        <v>7.3398784478728372</v>
      </c>
      <c r="O124" s="19">
        <v>6.0259740259740262</v>
      </c>
      <c r="P124" s="19">
        <v>5.7420178799489143</v>
      </c>
      <c r="Q124" s="19">
        <v>10.601265822784809</v>
      </c>
      <c r="R124" s="19">
        <v>6.1452513966480442</v>
      </c>
      <c r="S124" s="19">
        <v>4.4228694714131604</v>
      </c>
      <c r="T124" s="19">
        <v>4.6599496221662466</v>
      </c>
      <c r="U124" s="19">
        <v>8.1902893575282008</v>
      </c>
      <c r="V124" s="19">
        <v>6.8733153638814022</v>
      </c>
      <c r="W124" s="19">
        <v>5.5267702936096716</v>
      </c>
      <c r="X124" s="19">
        <v>2.5773195876288657</v>
      </c>
      <c r="Y124" s="19">
        <v>8.387698042870456</v>
      </c>
      <c r="Z124" s="19">
        <v>6.359649122807018</v>
      </c>
      <c r="AA124" s="19">
        <v>7.2826086956521738</v>
      </c>
      <c r="AB124" s="19">
        <v>6.522001205545509</v>
      </c>
      <c r="AC124" s="19">
        <v>6.236959761549925</v>
      </c>
      <c r="AD124" s="19">
        <v>7.1759259259259256</v>
      </c>
      <c r="AE124" s="19">
        <v>10</v>
      </c>
      <c r="AF124" s="19">
        <v>3.9735099337748347</v>
      </c>
      <c r="AG124" s="19">
        <v>5.795768169273229</v>
      </c>
      <c r="AH124" s="19">
        <v>6.679035250463822</v>
      </c>
      <c r="AI124" s="19">
        <v>7.6982532076055028</v>
      </c>
      <c r="AJ124" s="19">
        <v>4.372842347525892</v>
      </c>
      <c r="AK124" s="19">
        <v>4.098466297203248</v>
      </c>
      <c r="AL124" s="19">
        <v>3.8420941524171415</v>
      </c>
      <c r="AM124" s="19">
        <v>10.697325668582854</v>
      </c>
      <c r="AN124" s="19">
        <v>8.2840236686390547</v>
      </c>
      <c r="AO124" s="19">
        <v>5.039193729003359</v>
      </c>
      <c r="AP124" s="19">
        <v>2.5332225913621262</v>
      </c>
      <c r="AQ124" s="19">
        <v>6.1269146608315097</v>
      </c>
      <c r="AR124" s="19">
        <v>3.9422208847427025</v>
      </c>
      <c r="AS124" s="19">
        <v>4.4131603922809237</v>
      </c>
      <c r="AT124" s="19">
        <v>1.7679441033241583</v>
      </c>
      <c r="AU124" s="19">
        <v>6.5114010486526031</v>
      </c>
      <c r="AV124" s="19">
        <v>8.7730451366815014</v>
      </c>
      <c r="AW124" s="19">
        <v>6.96594427244582</v>
      </c>
      <c r="AX124" s="19">
        <v>6.985769728331177</v>
      </c>
      <c r="AY124" s="19">
        <v>2.5065850964397995</v>
      </c>
      <c r="AZ124" s="19">
        <v>3.1449714093508239</v>
      </c>
      <c r="BA124" s="19">
        <v>6.0402684563758395</v>
      </c>
      <c r="BB124" s="19">
        <v>5.9235571798385873</v>
      </c>
      <c r="BC124" s="19">
        <v>5.3665548634403448</v>
      </c>
      <c r="BD124" s="19">
        <v>7.0828331332533008</v>
      </c>
      <c r="BE124" s="19">
        <v>4.3981481481481479</v>
      </c>
      <c r="BF124" s="19">
        <v>8.1861958266452657</v>
      </c>
      <c r="BG124" s="19">
        <v>3.3121597096188746</v>
      </c>
      <c r="BH124" s="19">
        <v>8.731466227347612</v>
      </c>
      <c r="BI124" s="19">
        <v>3.8579067990832696</v>
      </c>
      <c r="BJ124" s="19">
        <v>4.9342105263157894</v>
      </c>
      <c r="BK124" s="19">
        <v>0</v>
      </c>
      <c r="BL124" s="19">
        <v>6.1653116531165315</v>
      </c>
      <c r="BM124" s="19">
        <v>6.6521264994547442</v>
      </c>
      <c r="BN124" s="19">
        <v>2.6896551724137931</v>
      </c>
      <c r="BO124" s="19">
        <v>7.1428571428571423</v>
      </c>
      <c r="BP124" s="19">
        <v>4.129032258064516</v>
      </c>
      <c r="BQ124" s="19">
        <v>5.6429232192414434</v>
      </c>
      <c r="BR124" s="19">
        <v>1.3513513513513513</v>
      </c>
      <c r="BS124" s="19">
        <v>5.2702702702702702</v>
      </c>
      <c r="BT124" s="19">
        <v>5.7337220602526724</v>
      </c>
      <c r="BU124" s="19">
        <v>6.8251871422280939</v>
      </c>
      <c r="BV124" s="19">
        <v>7.6142131979695442</v>
      </c>
      <c r="BW124" s="19">
        <v>2.6142466308643226</v>
      </c>
      <c r="BX124" s="19">
        <v>6.0305697081982395</v>
      </c>
      <c r="BY124" s="19">
        <v>5.8343533251733986</v>
      </c>
      <c r="BZ124" s="19">
        <v>6.6842643051771127</v>
      </c>
      <c r="CA124" s="19">
        <v>4.7244094488188972</v>
      </c>
      <c r="CB124" s="19">
        <v>4.9162497280835327</v>
      </c>
      <c r="CC124" s="19">
        <v>10.303030303030303</v>
      </c>
      <c r="CD124" s="19">
        <v>5.2064077934258091</v>
      </c>
    </row>
    <row r="125" spans="1:82" x14ac:dyDescent="0.35">
      <c r="A125" s="14">
        <v>122</v>
      </c>
      <c r="B125" s="18" t="s">
        <v>113</v>
      </c>
      <c r="C125" s="19">
        <v>13.802083333333334</v>
      </c>
      <c r="D125" s="19">
        <v>21.052631578947366</v>
      </c>
      <c r="E125" s="19">
        <v>15.51377726750861</v>
      </c>
      <c r="F125" s="19">
        <v>8.9668892994173657</v>
      </c>
      <c r="G125" s="19">
        <v>23.73046875</v>
      </c>
      <c r="H125" s="19">
        <v>16.141562365127321</v>
      </c>
      <c r="I125" s="19">
        <v>6.7657832363714716</v>
      </c>
      <c r="J125" s="19">
        <v>20.583190394511149</v>
      </c>
      <c r="K125" s="19">
        <v>5.0876915784484122</v>
      </c>
      <c r="L125" s="19">
        <v>15.011448196908987</v>
      </c>
      <c r="M125" s="19">
        <v>15.934065934065933</v>
      </c>
      <c r="N125" s="19">
        <v>20.136730888750776</v>
      </c>
      <c r="O125" s="19">
        <v>13.910855499640546</v>
      </c>
      <c r="P125" s="19">
        <v>15.287445217839648</v>
      </c>
      <c r="Q125" s="19">
        <v>29.259896729776248</v>
      </c>
      <c r="R125" s="19">
        <v>15.869786368260428</v>
      </c>
      <c r="S125" s="19">
        <v>17.91483113069016</v>
      </c>
      <c r="T125" s="19">
        <v>9.4437010131905943</v>
      </c>
      <c r="U125" s="19">
        <v>21.650124069478906</v>
      </c>
      <c r="V125" s="19">
        <v>15.301860523984306</v>
      </c>
      <c r="W125" s="19">
        <v>17.929292929292927</v>
      </c>
      <c r="X125" s="19">
        <v>6.9822231741272223</v>
      </c>
      <c r="Y125" s="19">
        <v>23.785803237858033</v>
      </c>
      <c r="Z125" s="19">
        <v>13.67713004484305</v>
      </c>
      <c r="AA125" s="19">
        <v>15.886004514672686</v>
      </c>
      <c r="AB125" s="19">
        <v>17.572625200499019</v>
      </c>
      <c r="AC125" s="19">
        <v>13.227878704151413</v>
      </c>
      <c r="AD125" s="19">
        <v>20.575495049504948</v>
      </c>
      <c r="AE125" s="19">
        <v>18.658280922431867</v>
      </c>
      <c r="AF125" s="19">
        <v>12.444444444444445</v>
      </c>
      <c r="AG125" s="19">
        <v>14.121037463976945</v>
      </c>
      <c r="AH125" s="19">
        <v>16.924564796905223</v>
      </c>
      <c r="AI125" s="19">
        <v>18.168368101790204</v>
      </c>
      <c r="AJ125" s="19">
        <v>12.110091743119266</v>
      </c>
      <c r="AK125" s="19">
        <v>9.0658352320422111</v>
      </c>
      <c r="AL125" s="19">
        <v>10.775510204081632</v>
      </c>
      <c r="AM125" s="19">
        <v>23.116042533518261</v>
      </c>
      <c r="AN125" s="19">
        <v>28.436018957345972</v>
      </c>
      <c r="AO125" s="19">
        <v>11.099744245524297</v>
      </c>
      <c r="AP125" s="19">
        <v>8.028776978417266</v>
      </c>
      <c r="AQ125" s="19">
        <v>10.701107011070111</v>
      </c>
      <c r="AR125" s="19">
        <v>9.6113287134679126</v>
      </c>
      <c r="AS125" s="19">
        <v>9.9763593380614655</v>
      </c>
      <c r="AT125" s="19">
        <v>5.2035943903447759</v>
      </c>
      <c r="AU125" s="19">
        <v>17.514702122219379</v>
      </c>
      <c r="AV125" s="19">
        <v>21.395678356358484</v>
      </c>
      <c r="AW125" s="19">
        <v>16.475265017667844</v>
      </c>
      <c r="AX125" s="19">
        <v>17.712470214455916</v>
      </c>
      <c r="AY125" s="19">
        <v>5.7648099027409376</v>
      </c>
      <c r="AZ125" s="19">
        <v>8.0465925826750571</v>
      </c>
      <c r="BA125" s="19">
        <v>15.213358070500927</v>
      </c>
      <c r="BB125" s="19">
        <v>10.348556692454871</v>
      </c>
      <c r="BC125" s="19">
        <v>12.525281710488297</v>
      </c>
      <c r="BD125" s="19">
        <v>16.396103896103899</v>
      </c>
      <c r="BE125" s="19">
        <v>12.577639751552795</v>
      </c>
      <c r="BF125" s="19">
        <v>15.707964601769911</v>
      </c>
      <c r="BG125" s="19">
        <v>8.109531332280147</v>
      </c>
      <c r="BH125" s="19">
        <v>22.055674518201286</v>
      </c>
      <c r="BI125" s="19">
        <v>7.6027397260273979</v>
      </c>
      <c r="BJ125" s="19">
        <v>22.268907563025213</v>
      </c>
      <c r="BK125" s="19">
        <v>10.76923076923077</v>
      </c>
      <c r="BL125" s="19">
        <v>17.283950617283949</v>
      </c>
      <c r="BM125" s="19">
        <v>19.270072992700729</v>
      </c>
      <c r="BN125" s="19">
        <v>4.7436619718309858</v>
      </c>
      <c r="BO125" s="19">
        <v>17.791411042944784</v>
      </c>
      <c r="BP125" s="19">
        <v>9.3693693693693696</v>
      </c>
      <c r="BQ125" s="19">
        <v>16.955684007707127</v>
      </c>
      <c r="BR125" s="19">
        <v>17.877094972067038</v>
      </c>
      <c r="BS125" s="19">
        <v>16.512215669755687</v>
      </c>
      <c r="BT125" s="19">
        <v>13.346418056918546</v>
      </c>
      <c r="BU125" s="19">
        <v>18.5807150595883</v>
      </c>
      <c r="BV125" s="19">
        <v>13.669064748201439</v>
      </c>
      <c r="BW125" s="19">
        <v>7.033565649283025</v>
      </c>
      <c r="BX125" s="19">
        <v>14.251987093727866</v>
      </c>
      <c r="BY125" s="19">
        <v>14.308877178759627</v>
      </c>
      <c r="BZ125" s="19">
        <v>16.608490948940659</v>
      </c>
      <c r="CA125" s="19">
        <v>6.8998259218230729</v>
      </c>
      <c r="CB125" s="19">
        <v>12.439341933956682</v>
      </c>
      <c r="CC125" s="19">
        <v>21.484375</v>
      </c>
      <c r="CD125" s="19">
        <v>11.91782676148728</v>
      </c>
    </row>
    <row r="126" spans="1:82" x14ac:dyDescent="0.35">
      <c r="A126" s="22">
        <v>123</v>
      </c>
      <c r="B126" s="18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</row>
    <row r="127" spans="1:82" x14ac:dyDescent="0.35">
      <c r="A127" s="22">
        <v>124</v>
      </c>
      <c r="B127" s="23" t="s">
        <v>120</v>
      </c>
    </row>
    <row r="128" spans="1:82" x14ac:dyDescent="0.35">
      <c r="A128" s="22">
        <v>125</v>
      </c>
      <c r="B128" s="20" t="s">
        <v>116</v>
      </c>
      <c r="C128" s="21">
        <v>36</v>
      </c>
      <c r="D128" s="17">
        <v>58</v>
      </c>
      <c r="E128" s="17">
        <v>2168</v>
      </c>
      <c r="F128" s="17">
        <v>3005</v>
      </c>
      <c r="G128" s="17">
        <v>86</v>
      </c>
      <c r="H128" s="17">
        <v>422</v>
      </c>
      <c r="I128" s="17">
        <v>2606</v>
      </c>
      <c r="J128" s="17">
        <v>49</v>
      </c>
      <c r="K128" s="17">
        <v>7362</v>
      </c>
      <c r="L128" s="17">
        <v>4816</v>
      </c>
      <c r="M128" s="17">
        <v>23</v>
      </c>
      <c r="N128" s="17">
        <v>164</v>
      </c>
      <c r="O128" s="17">
        <v>1186</v>
      </c>
      <c r="P128" s="17">
        <v>5287</v>
      </c>
      <c r="Q128" s="17">
        <v>47</v>
      </c>
      <c r="R128" s="17">
        <v>90</v>
      </c>
      <c r="S128" s="17">
        <v>82</v>
      </c>
      <c r="T128" s="17">
        <v>4575</v>
      </c>
      <c r="U128" s="17">
        <v>121</v>
      </c>
      <c r="V128" s="17">
        <v>1699</v>
      </c>
      <c r="W128" s="17">
        <v>42</v>
      </c>
      <c r="X128" s="17">
        <v>4490</v>
      </c>
      <c r="Y128" s="17">
        <v>81</v>
      </c>
      <c r="Z128" s="17">
        <v>210</v>
      </c>
      <c r="AA128" s="17">
        <v>1824</v>
      </c>
      <c r="AB128" s="17">
        <v>3524</v>
      </c>
      <c r="AC128" s="17">
        <v>4582</v>
      </c>
      <c r="AD128" s="17">
        <v>383</v>
      </c>
      <c r="AE128" s="17">
        <v>71</v>
      </c>
      <c r="AF128" s="17">
        <v>20</v>
      </c>
      <c r="AG128" s="17">
        <v>1688</v>
      </c>
      <c r="AH128" s="17">
        <v>85</v>
      </c>
      <c r="AI128" s="17">
        <v>4011</v>
      </c>
      <c r="AJ128" s="17">
        <v>71</v>
      </c>
      <c r="AK128" s="17">
        <v>3131</v>
      </c>
      <c r="AL128" s="17">
        <v>3387</v>
      </c>
      <c r="AM128" s="17">
        <v>702</v>
      </c>
      <c r="AN128" s="17">
        <v>29</v>
      </c>
      <c r="AO128" s="17">
        <v>552</v>
      </c>
      <c r="AP128" s="17">
        <v>3574</v>
      </c>
      <c r="AQ128" s="17">
        <v>29</v>
      </c>
      <c r="AR128" s="17">
        <v>2570</v>
      </c>
      <c r="AS128" s="17">
        <v>1998</v>
      </c>
      <c r="AT128" s="17">
        <v>16027</v>
      </c>
      <c r="AU128" s="17">
        <v>2133</v>
      </c>
      <c r="AV128" s="17">
        <v>328</v>
      </c>
      <c r="AW128" s="17">
        <v>315</v>
      </c>
      <c r="AX128" s="17">
        <v>112</v>
      </c>
      <c r="AY128" s="17">
        <v>10610</v>
      </c>
      <c r="AZ128" s="17">
        <v>3130</v>
      </c>
      <c r="BA128" s="17">
        <v>364</v>
      </c>
      <c r="BB128" s="17">
        <v>4470</v>
      </c>
      <c r="BC128" s="17">
        <v>1548</v>
      </c>
      <c r="BD128" s="17">
        <v>80</v>
      </c>
      <c r="BE128" s="17">
        <v>88</v>
      </c>
      <c r="BF128" s="17">
        <v>67</v>
      </c>
      <c r="BG128" s="17">
        <v>1521</v>
      </c>
      <c r="BH128" s="17">
        <v>29</v>
      </c>
      <c r="BI128" s="17">
        <v>1818</v>
      </c>
      <c r="BJ128" s="17">
        <v>41</v>
      </c>
      <c r="BK128" s="17">
        <v>36</v>
      </c>
      <c r="BL128" s="17">
        <v>131</v>
      </c>
      <c r="BM128" s="17">
        <v>43</v>
      </c>
      <c r="BN128" s="17">
        <v>3970</v>
      </c>
      <c r="BO128" s="17">
        <v>30</v>
      </c>
      <c r="BP128" s="17">
        <v>357</v>
      </c>
      <c r="BQ128" s="17">
        <v>98</v>
      </c>
      <c r="BR128" s="17">
        <v>20</v>
      </c>
      <c r="BS128" s="17">
        <v>130</v>
      </c>
      <c r="BT128" s="17">
        <v>319</v>
      </c>
      <c r="BU128" s="17">
        <v>210</v>
      </c>
      <c r="BV128" s="17">
        <v>16</v>
      </c>
      <c r="BW128" s="17">
        <v>6704</v>
      </c>
      <c r="BX128" s="17">
        <v>4185</v>
      </c>
      <c r="BY128" s="17">
        <v>304</v>
      </c>
      <c r="BZ128" s="17">
        <v>3483</v>
      </c>
      <c r="CA128" s="17">
        <v>2250</v>
      </c>
      <c r="CB128" s="17">
        <v>2008</v>
      </c>
      <c r="CC128" s="17">
        <v>25</v>
      </c>
      <c r="CD128" s="17">
        <v>138085</v>
      </c>
    </row>
    <row r="129" spans="1:82" x14ac:dyDescent="0.35">
      <c r="A129" s="14">
        <v>126</v>
      </c>
      <c r="B129" s="18" t="s">
        <v>117</v>
      </c>
      <c r="C129" s="19">
        <v>10.619469026548673</v>
      </c>
      <c r="D129" s="19">
        <v>15.425531914893616</v>
      </c>
      <c r="E129" s="19">
        <v>38.555930997688066</v>
      </c>
      <c r="F129" s="19">
        <v>53.670298267547778</v>
      </c>
      <c r="G129" s="19">
        <v>10.831234256926953</v>
      </c>
      <c r="H129" s="19">
        <v>22.128998426848455</v>
      </c>
      <c r="I129" s="19">
        <v>65.068664169787766</v>
      </c>
      <c r="J129" s="19">
        <v>10.53763440860215</v>
      </c>
      <c r="K129" s="19">
        <v>74.468945984220113</v>
      </c>
      <c r="L129" s="19">
        <v>44.704353476283302</v>
      </c>
      <c r="M129" s="19">
        <v>14.935064935064934</v>
      </c>
      <c r="N129" s="19">
        <v>12.014652014652015</v>
      </c>
      <c r="O129" s="19">
        <v>26.826509839402853</v>
      </c>
      <c r="P129" s="19">
        <v>33.327029752899648</v>
      </c>
      <c r="Q129" s="19">
        <v>10.239651416122005</v>
      </c>
      <c r="R129" s="19">
        <v>11.494252873563218</v>
      </c>
      <c r="S129" s="19">
        <v>14.31064572425829</v>
      </c>
      <c r="T129" s="19">
        <v>60.047250295314349</v>
      </c>
      <c r="U129" s="19">
        <v>9.4163424124513622</v>
      </c>
      <c r="V129" s="19">
        <v>27.284406616348161</v>
      </c>
      <c r="W129" s="19">
        <v>13.77049180327869</v>
      </c>
      <c r="X129" s="19">
        <v>66.54809544982956</v>
      </c>
      <c r="Y129" s="19">
        <v>11.344537815126051</v>
      </c>
      <c r="Z129" s="19">
        <v>25.830258302583026</v>
      </c>
      <c r="AA129" s="19">
        <v>32.078790010552233</v>
      </c>
      <c r="AB129" s="19">
        <v>41.221195461457484</v>
      </c>
      <c r="AC129" s="19">
        <v>39.082224496758784</v>
      </c>
      <c r="AD129" s="19">
        <v>14.776234567901234</v>
      </c>
      <c r="AE129" s="19">
        <v>17.444717444717444</v>
      </c>
      <c r="AF129" s="19">
        <v>12.121212121212121</v>
      </c>
      <c r="AG129" s="19">
        <v>45.327604726100965</v>
      </c>
      <c r="AH129" s="19">
        <v>10.545905707196029</v>
      </c>
      <c r="AI129" s="19">
        <v>36.943907156673113</v>
      </c>
      <c r="AJ129" s="19">
        <v>15.203426124197003</v>
      </c>
      <c r="AK129" s="19">
        <v>46.913395265208266</v>
      </c>
      <c r="AL129" s="19">
        <v>42.851720647773277</v>
      </c>
      <c r="AM129" s="19">
        <v>20.616740088105725</v>
      </c>
      <c r="AN129" s="19">
        <v>16.666666666666664</v>
      </c>
      <c r="AO129" s="19">
        <v>31.797235023041477</v>
      </c>
      <c r="AP129" s="19">
        <v>62.77885122079747</v>
      </c>
      <c r="AQ129" s="19">
        <v>14.285714285714285</v>
      </c>
      <c r="AR129" s="19">
        <v>56.533216014078313</v>
      </c>
      <c r="AS129" s="19">
        <v>39.369458128078819</v>
      </c>
      <c r="AT129" s="19">
        <v>80.529595015576334</v>
      </c>
      <c r="AU129" s="19">
        <v>33.62232030264817</v>
      </c>
      <c r="AV129" s="19">
        <v>14.721723518850988</v>
      </c>
      <c r="AW129" s="19">
        <v>16.908212560386474</v>
      </c>
      <c r="AX129" s="19">
        <v>10.727969348659004</v>
      </c>
      <c r="AY129" s="19">
        <v>75.216220048206438</v>
      </c>
      <c r="AZ129" s="19">
        <v>55.624666785143063</v>
      </c>
      <c r="BA129" s="19">
        <v>26.705796038151135</v>
      </c>
      <c r="BB129" s="19">
        <v>54.050785973397822</v>
      </c>
      <c r="BC129" s="19">
        <v>26.047450782433113</v>
      </c>
      <c r="BD129" s="19">
        <v>15.686274509803921</v>
      </c>
      <c r="BE129" s="19">
        <v>17.221135029354208</v>
      </c>
      <c r="BF129" s="19">
        <v>17.179487179487179</v>
      </c>
      <c r="BG129" s="19">
        <v>45.607196401799101</v>
      </c>
      <c r="BH129" s="19">
        <v>8.1005586592178762</v>
      </c>
      <c r="BI129" s="19">
        <v>51.15362971299944</v>
      </c>
      <c r="BJ129" s="19">
        <v>21.354166666666664</v>
      </c>
      <c r="BK129" s="19">
        <v>56.25</v>
      </c>
      <c r="BL129" s="19">
        <v>15.321637426900587</v>
      </c>
      <c r="BM129" s="19">
        <v>7.4912891986062711</v>
      </c>
      <c r="BN129" s="19">
        <v>68.744588744588739</v>
      </c>
      <c r="BO129" s="19">
        <v>12.396694214876034</v>
      </c>
      <c r="BP129" s="19">
        <v>37.5</v>
      </c>
      <c r="BQ129" s="19">
        <v>12.5</v>
      </c>
      <c r="BR129" s="19">
        <v>13.422818791946309</v>
      </c>
      <c r="BS129" s="19">
        <v>13.918629550321199</v>
      </c>
      <c r="BT129" s="19">
        <v>19.345057610673138</v>
      </c>
      <c r="BU129" s="19">
        <v>13.698630136986301</v>
      </c>
      <c r="BV129" s="19">
        <v>13.114754098360656</v>
      </c>
      <c r="BW129" s="19">
        <v>66.766258340802707</v>
      </c>
      <c r="BX129" s="19">
        <v>41.728985940771764</v>
      </c>
      <c r="BY129" s="19">
        <v>14.967996061053668</v>
      </c>
      <c r="BZ129" s="19">
        <v>36.194533929128134</v>
      </c>
      <c r="CA129" s="19">
        <v>59.445178335535012</v>
      </c>
      <c r="CB129" s="19">
        <v>28.628457370972342</v>
      </c>
      <c r="CC129" s="19">
        <v>12.626262626262626</v>
      </c>
      <c r="CD129" s="19">
        <v>46.044141822025566</v>
      </c>
    </row>
    <row r="130" spans="1:82" x14ac:dyDescent="0.35">
      <c r="A130" s="14">
        <v>127</v>
      </c>
      <c r="B130" s="21" t="s">
        <v>118</v>
      </c>
      <c r="C130" s="21">
        <v>52</v>
      </c>
      <c r="D130" s="17">
        <v>22</v>
      </c>
      <c r="E130" s="17">
        <v>404</v>
      </c>
      <c r="F130" s="17">
        <v>509</v>
      </c>
      <c r="G130" s="17">
        <v>95</v>
      </c>
      <c r="H130" s="17">
        <v>219</v>
      </c>
      <c r="I130" s="17">
        <v>224</v>
      </c>
      <c r="J130" s="17">
        <v>61</v>
      </c>
      <c r="K130" s="17">
        <v>480</v>
      </c>
      <c r="L130" s="17">
        <v>1114</v>
      </c>
      <c r="M130" s="17">
        <v>20</v>
      </c>
      <c r="N130" s="17">
        <v>160</v>
      </c>
      <c r="O130" s="17">
        <v>548</v>
      </c>
      <c r="P130" s="17">
        <v>1887</v>
      </c>
      <c r="Q130" s="17">
        <v>40</v>
      </c>
      <c r="R130" s="17">
        <v>76</v>
      </c>
      <c r="S130" s="17">
        <v>65</v>
      </c>
      <c r="T130" s="17">
        <v>567</v>
      </c>
      <c r="U130" s="17">
        <v>129</v>
      </c>
      <c r="V130" s="17">
        <v>760</v>
      </c>
      <c r="W130" s="17">
        <v>30</v>
      </c>
      <c r="X130" s="17">
        <v>469</v>
      </c>
      <c r="Y130" s="17">
        <v>72</v>
      </c>
      <c r="Z130" s="17">
        <v>92</v>
      </c>
      <c r="AA130" s="17">
        <v>567</v>
      </c>
      <c r="AB130" s="17">
        <v>1152</v>
      </c>
      <c r="AC130" s="17">
        <v>1179</v>
      </c>
      <c r="AD130" s="17">
        <v>313</v>
      </c>
      <c r="AE130" s="17">
        <v>34</v>
      </c>
      <c r="AF130" s="17">
        <v>12</v>
      </c>
      <c r="AG130" s="17">
        <v>310</v>
      </c>
      <c r="AH130" s="17">
        <v>64</v>
      </c>
      <c r="AI130" s="17">
        <v>1226</v>
      </c>
      <c r="AJ130" s="17">
        <v>76</v>
      </c>
      <c r="AK130" s="17">
        <v>776</v>
      </c>
      <c r="AL130" s="17">
        <v>869</v>
      </c>
      <c r="AM130" s="17">
        <v>386</v>
      </c>
      <c r="AN130" s="17">
        <v>11</v>
      </c>
      <c r="AO130" s="17">
        <v>205</v>
      </c>
      <c r="AP130" s="17">
        <v>449</v>
      </c>
      <c r="AQ130" s="17">
        <v>20</v>
      </c>
      <c r="AR130" s="17">
        <v>396</v>
      </c>
      <c r="AS130" s="17">
        <v>644</v>
      </c>
      <c r="AT130" s="17">
        <v>907</v>
      </c>
      <c r="AU130" s="17">
        <v>589</v>
      </c>
      <c r="AV130" s="17">
        <v>289</v>
      </c>
      <c r="AW130" s="17">
        <v>251</v>
      </c>
      <c r="AX130" s="17">
        <v>141</v>
      </c>
      <c r="AY130" s="17">
        <v>895</v>
      </c>
      <c r="AZ130" s="17">
        <v>445</v>
      </c>
      <c r="BA130" s="17">
        <v>119</v>
      </c>
      <c r="BB130" s="17">
        <v>673</v>
      </c>
      <c r="BC130" s="17">
        <v>717</v>
      </c>
      <c r="BD130" s="17">
        <v>55</v>
      </c>
      <c r="BE130" s="17">
        <v>63</v>
      </c>
      <c r="BF130" s="17">
        <v>61</v>
      </c>
      <c r="BG130" s="17">
        <v>425</v>
      </c>
      <c r="BH130" s="17">
        <v>24</v>
      </c>
      <c r="BI130" s="17">
        <v>238</v>
      </c>
      <c r="BJ130" s="17">
        <v>15</v>
      </c>
      <c r="BK130" s="17">
        <v>8</v>
      </c>
      <c r="BL130" s="17">
        <v>107</v>
      </c>
      <c r="BM130" s="17">
        <v>78</v>
      </c>
      <c r="BN130" s="17">
        <v>298</v>
      </c>
      <c r="BO130" s="17">
        <v>40</v>
      </c>
      <c r="BP130" s="17">
        <v>110</v>
      </c>
      <c r="BQ130" s="17">
        <v>86</v>
      </c>
      <c r="BR130" s="17">
        <v>18</v>
      </c>
      <c r="BS130" s="17">
        <v>126</v>
      </c>
      <c r="BT130" s="17">
        <v>177</v>
      </c>
      <c r="BU130" s="17">
        <v>144</v>
      </c>
      <c r="BV130" s="17">
        <v>6</v>
      </c>
      <c r="BW130" s="17">
        <v>804</v>
      </c>
      <c r="BX130" s="17">
        <v>1045</v>
      </c>
      <c r="BY130" s="17">
        <v>361</v>
      </c>
      <c r="BZ130" s="17">
        <v>1010</v>
      </c>
      <c r="CA130" s="17">
        <v>265</v>
      </c>
      <c r="CB130" s="17">
        <v>969</v>
      </c>
      <c r="CC130" s="17">
        <v>13</v>
      </c>
      <c r="CD130" s="17">
        <v>28435</v>
      </c>
    </row>
    <row r="131" spans="1:82" x14ac:dyDescent="0.35">
      <c r="A131" s="22">
        <v>128</v>
      </c>
      <c r="B131" s="18" t="s">
        <v>119</v>
      </c>
      <c r="C131" s="19">
        <v>15.339233038348082</v>
      </c>
      <c r="D131" s="19">
        <v>5.8510638297872344</v>
      </c>
      <c r="E131" s="19">
        <v>7.1847768095322788</v>
      </c>
      <c r="F131" s="19">
        <v>9.0909090909090917</v>
      </c>
      <c r="G131" s="19">
        <v>11.964735516372796</v>
      </c>
      <c r="H131" s="19">
        <v>11.484006292606187</v>
      </c>
      <c r="I131" s="19">
        <v>5.5930087390761551</v>
      </c>
      <c r="J131" s="19">
        <v>13.118279569892474</v>
      </c>
      <c r="K131" s="19">
        <v>4.8553510014161434</v>
      </c>
      <c r="L131" s="19">
        <v>10.340666481017358</v>
      </c>
      <c r="M131" s="19">
        <v>12.987012987012985</v>
      </c>
      <c r="N131" s="19">
        <v>11.721611721611721</v>
      </c>
      <c r="O131" s="19">
        <v>12.395385659353089</v>
      </c>
      <c r="P131" s="19">
        <v>11.894856278366111</v>
      </c>
      <c r="Q131" s="19">
        <v>8.7145969498910674</v>
      </c>
      <c r="R131" s="19">
        <v>9.7062579821200501</v>
      </c>
      <c r="S131" s="19">
        <v>11.343804537521814</v>
      </c>
      <c r="T131" s="19">
        <v>7.4419215120094497</v>
      </c>
      <c r="U131" s="19">
        <v>10.038910505836576</v>
      </c>
      <c r="V131" s="19">
        <v>12.204914083828488</v>
      </c>
      <c r="W131" s="19">
        <v>9.8360655737704921</v>
      </c>
      <c r="X131" s="19">
        <v>6.9512375870757372</v>
      </c>
      <c r="Y131" s="19">
        <v>10.084033613445378</v>
      </c>
      <c r="Z131" s="19">
        <v>11.316113161131611</v>
      </c>
      <c r="AA131" s="19">
        <v>9.9718607105170598</v>
      </c>
      <c r="AB131" s="19">
        <v>13.475260264358404</v>
      </c>
      <c r="AC131" s="19">
        <v>10.056294779938588</v>
      </c>
      <c r="AD131" s="19">
        <v>12.075617283950617</v>
      </c>
      <c r="AE131" s="19">
        <v>8.3538083538083541</v>
      </c>
      <c r="AF131" s="19">
        <v>7.2727272727272725</v>
      </c>
      <c r="AG131" s="19">
        <v>8.3243823845327611</v>
      </c>
      <c r="AH131" s="19">
        <v>7.9404466501240698</v>
      </c>
      <c r="AI131" s="19">
        <v>11.292253845445336</v>
      </c>
      <c r="AJ131" s="19">
        <v>16.274089935760173</v>
      </c>
      <c r="AK131" s="19">
        <v>11.627210068924184</v>
      </c>
      <c r="AL131" s="19">
        <v>10.994433198380566</v>
      </c>
      <c r="AM131" s="19">
        <v>11.336270190895743</v>
      </c>
      <c r="AN131" s="19">
        <v>6.3218390804597711</v>
      </c>
      <c r="AO131" s="19">
        <v>11.808755760368664</v>
      </c>
      <c r="AP131" s="19">
        <v>7.8868786228701913</v>
      </c>
      <c r="AQ131" s="19">
        <v>9.8522167487684733</v>
      </c>
      <c r="AR131" s="19">
        <v>8.7109546854377484</v>
      </c>
      <c r="AS131" s="19">
        <v>12.689655172413794</v>
      </c>
      <c r="AT131" s="19">
        <v>4.5573309215154252</v>
      </c>
      <c r="AU131" s="19">
        <v>9.2843631778058011</v>
      </c>
      <c r="AV131" s="19">
        <v>12.971274685816875</v>
      </c>
      <c r="AW131" s="19">
        <v>13.47289318303811</v>
      </c>
      <c r="AX131" s="19">
        <v>13.505747126436782</v>
      </c>
      <c r="AY131" s="19">
        <v>6.3448178080249535</v>
      </c>
      <c r="AZ131" s="19">
        <v>7.9082992713701801</v>
      </c>
      <c r="BA131" s="19">
        <v>8.7307410124724871</v>
      </c>
      <c r="BB131" s="19">
        <v>8.1378476420798069</v>
      </c>
      <c r="BC131" s="19">
        <v>12.064613831398283</v>
      </c>
      <c r="BD131" s="19">
        <v>10.784313725490197</v>
      </c>
      <c r="BE131" s="19">
        <v>12.328767123287671</v>
      </c>
      <c r="BF131" s="19">
        <v>15.641025641025641</v>
      </c>
      <c r="BG131" s="19">
        <v>12.743628185907047</v>
      </c>
      <c r="BH131" s="19">
        <v>6.7039106145251397</v>
      </c>
      <c r="BI131" s="19">
        <v>6.6966797974113677</v>
      </c>
      <c r="BJ131" s="19">
        <v>7.8125</v>
      </c>
      <c r="BK131" s="19">
        <v>12.5</v>
      </c>
      <c r="BL131" s="19">
        <v>12.514619883040936</v>
      </c>
      <c r="BM131" s="19">
        <v>13.588850174216027</v>
      </c>
      <c r="BN131" s="19">
        <v>5.1601731601731604</v>
      </c>
      <c r="BO131" s="19">
        <v>16.528925619834713</v>
      </c>
      <c r="BP131" s="19">
        <v>11.554621848739496</v>
      </c>
      <c r="BQ131" s="19">
        <v>10.969387755102041</v>
      </c>
      <c r="BR131" s="19">
        <v>12.080536912751679</v>
      </c>
      <c r="BS131" s="19">
        <v>13.49036402569593</v>
      </c>
      <c r="BT131" s="19">
        <v>10.733778047301394</v>
      </c>
      <c r="BU131" s="19">
        <v>9.393346379647749</v>
      </c>
      <c r="BV131" s="19">
        <v>4.918032786885246</v>
      </c>
      <c r="BW131" s="19">
        <v>8.0071706005377958</v>
      </c>
      <c r="BX131" s="19">
        <v>10.419782630371921</v>
      </c>
      <c r="BY131" s="19">
        <v>17.774495322501231</v>
      </c>
      <c r="BZ131" s="19">
        <v>10.49568741556687</v>
      </c>
      <c r="CA131" s="19">
        <v>7.001321003963012</v>
      </c>
      <c r="CB131" s="19">
        <v>13.815226689478186</v>
      </c>
      <c r="CC131" s="19">
        <v>6.5656565656565666</v>
      </c>
      <c r="CD131" s="19">
        <v>9.4815886787797155</v>
      </c>
    </row>
    <row r="132" spans="1:82" x14ac:dyDescent="0.35">
      <c r="A132" s="22">
        <v>129</v>
      </c>
    </row>
    <row r="133" spans="1:82" x14ac:dyDescent="0.35">
      <c r="A133" s="22">
        <v>130</v>
      </c>
      <c r="B133" s="23" t="s">
        <v>126</v>
      </c>
    </row>
    <row r="134" spans="1:82" x14ac:dyDescent="0.35">
      <c r="A134" s="14">
        <v>131</v>
      </c>
      <c r="B134" s="18" t="s">
        <v>114</v>
      </c>
      <c r="C134" s="17">
        <v>40</v>
      </c>
      <c r="D134" s="17">
        <v>59</v>
      </c>
      <c r="E134" s="17">
        <v>626</v>
      </c>
      <c r="F134" s="17">
        <v>430</v>
      </c>
      <c r="G134" s="17">
        <v>119</v>
      </c>
      <c r="H134" s="17">
        <v>252</v>
      </c>
      <c r="I134" s="17">
        <v>209</v>
      </c>
      <c r="J134" s="17">
        <v>83</v>
      </c>
      <c r="K134" s="17">
        <v>420</v>
      </c>
      <c r="L134" s="17">
        <v>691</v>
      </c>
      <c r="M134" s="17">
        <v>15</v>
      </c>
      <c r="N134" s="17">
        <v>194</v>
      </c>
      <c r="O134" s="17">
        <v>464</v>
      </c>
      <c r="P134" s="17">
        <v>1454</v>
      </c>
      <c r="Q134" s="17">
        <v>82</v>
      </c>
      <c r="R134" s="17">
        <v>93</v>
      </c>
      <c r="S134" s="17">
        <v>71</v>
      </c>
      <c r="T134" s="17">
        <v>399</v>
      </c>
      <c r="U134" s="17">
        <v>242</v>
      </c>
      <c r="V134" s="17">
        <v>685</v>
      </c>
      <c r="W134" s="17">
        <v>39</v>
      </c>
      <c r="X134" s="17">
        <v>336</v>
      </c>
      <c r="Y134" s="17">
        <v>108</v>
      </c>
      <c r="Z134" s="17">
        <v>125</v>
      </c>
      <c r="AA134" s="17">
        <v>667</v>
      </c>
      <c r="AB134" s="17">
        <v>457</v>
      </c>
      <c r="AC134" s="17">
        <v>1237</v>
      </c>
      <c r="AD134" s="17">
        <v>353</v>
      </c>
      <c r="AE134" s="17">
        <v>40</v>
      </c>
      <c r="AF134" s="17">
        <v>21</v>
      </c>
      <c r="AG134" s="17">
        <v>304</v>
      </c>
      <c r="AH134" s="17">
        <v>103</v>
      </c>
      <c r="AI134" s="17">
        <v>977</v>
      </c>
      <c r="AJ134" s="17">
        <v>41</v>
      </c>
      <c r="AK134" s="17">
        <v>460</v>
      </c>
      <c r="AL134" s="17">
        <v>667</v>
      </c>
      <c r="AM134" s="17">
        <v>474</v>
      </c>
      <c r="AN134" s="17">
        <v>20</v>
      </c>
      <c r="AO134" s="17">
        <v>165</v>
      </c>
      <c r="AP134" s="17">
        <v>314</v>
      </c>
      <c r="AQ134" s="17">
        <v>16</v>
      </c>
      <c r="AR134" s="17">
        <v>226</v>
      </c>
      <c r="AS134" s="17">
        <v>480</v>
      </c>
      <c r="AT134" s="17">
        <v>138</v>
      </c>
      <c r="AU134" s="17">
        <v>686</v>
      </c>
      <c r="AV134" s="17">
        <v>279</v>
      </c>
      <c r="AW134" s="17">
        <v>189</v>
      </c>
      <c r="AX134" s="17">
        <v>145</v>
      </c>
      <c r="AY134" s="17">
        <v>482</v>
      </c>
      <c r="AZ134" s="17">
        <v>309</v>
      </c>
      <c r="BA134" s="17">
        <v>174</v>
      </c>
      <c r="BB134" s="17">
        <v>462</v>
      </c>
      <c r="BC134" s="17">
        <v>589</v>
      </c>
      <c r="BD134" s="17">
        <v>53</v>
      </c>
      <c r="BE134" s="17">
        <v>73</v>
      </c>
      <c r="BF134" s="17">
        <v>40</v>
      </c>
      <c r="BG134" s="17">
        <v>260</v>
      </c>
      <c r="BH134" s="17">
        <v>47</v>
      </c>
      <c r="BI134" s="17">
        <v>136</v>
      </c>
      <c r="BJ134" s="17">
        <v>29</v>
      </c>
      <c r="BK134" s="17">
        <v>3</v>
      </c>
      <c r="BL134" s="17">
        <v>106</v>
      </c>
      <c r="BM134" s="17">
        <v>73</v>
      </c>
      <c r="BN134" s="17">
        <v>145</v>
      </c>
      <c r="BO134" s="17">
        <v>23</v>
      </c>
      <c r="BP134" s="17">
        <v>83</v>
      </c>
      <c r="BQ134" s="17">
        <v>86</v>
      </c>
      <c r="BR134" s="17">
        <v>31</v>
      </c>
      <c r="BS134" s="17">
        <v>128</v>
      </c>
      <c r="BT134" s="17">
        <v>154</v>
      </c>
      <c r="BU134" s="17">
        <v>229</v>
      </c>
      <c r="BV134" s="17">
        <v>13</v>
      </c>
      <c r="BW134" s="17">
        <v>503</v>
      </c>
      <c r="BX134" s="17">
        <v>728</v>
      </c>
      <c r="BY134" s="17">
        <v>248</v>
      </c>
      <c r="BZ134" s="17">
        <v>933</v>
      </c>
      <c r="CA134" s="17">
        <v>137</v>
      </c>
      <c r="CB134" s="17">
        <v>788</v>
      </c>
      <c r="CC134" s="17">
        <v>44</v>
      </c>
      <c r="CD134" s="17">
        <v>22888</v>
      </c>
    </row>
    <row r="135" spans="1:82" x14ac:dyDescent="0.35">
      <c r="A135" s="22">
        <v>132</v>
      </c>
      <c r="B135" s="18" t="s">
        <v>115</v>
      </c>
      <c r="C135" s="19">
        <v>2.8880866425992782</v>
      </c>
      <c r="D135" s="19">
        <v>4.3350477590007346</v>
      </c>
      <c r="E135" s="19">
        <v>3.7469324235350454</v>
      </c>
      <c r="F135" s="19">
        <v>2.4821057492495959</v>
      </c>
      <c r="G135" s="19">
        <v>3.3874181611158551</v>
      </c>
      <c r="H135" s="19">
        <v>3.680443990068643</v>
      </c>
      <c r="I135" s="19">
        <v>1.4463667820069204</v>
      </c>
      <c r="J135" s="19">
        <v>4.797687861271676</v>
      </c>
      <c r="K135" s="19">
        <v>1.3761017004685299</v>
      </c>
      <c r="L135" s="19">
        <v>2.1601175404045141</v>
      </c>
      <c r="M135" s="19">
        <v>2.0949720670391061</v>
      </c>
      <c r="N135" s="19">
        <v>3.7972205911137209</v>
      </c>
      <c r="O135" s="19">
        <v>3.0785562632696393</v>
      </c>
      <c r="P135" s="19">
        <v>2.8488018965888831</v>
      </c>
      <c r="Q135" s="19">
        <v>4.9757281553398061</v>
      </c>
      <c r="R135" s="19">
        <v>3.2943676939426139</v>
      </c>
      <c r="S135" s="19">
        <v>3.258375401560349</v>
      </c>
      <c r="T135" s="19">
        <v>1.9325777390293519</v>
      </c>
      <c r="U135" s="19">
        <v>4.7339593114241003</v>
      </c>
      <c r="V135" s="19">
        <v>3.4927595349785845</v>
      </c>
      <c r="W135" s="19">
        <v>2.9389600602863601</v>
      </c>
      <c r="X135" s="19">
        <v>1.5698000373761913</v>
      </c>
      <c r="Y135" s="19">
        <v>4.1111534069280546</v>
      </c>
      <c r="Z135" s="19">
        <v>3.7959307622228966</v>
      </c>
      <c r="AA135" s="19">
        <v>3.8070776255707761</v>
      </c>
      <c r="AB135" s="19">
        <v>1.8672114402451483</v>
      </c>
      <c r="AC135" s="19">
        <v>3.4379255718295769</v>
      </c>
      <c r="AD135" s="19">
        <v>3.6916962978456391</v>
      </c>
      <c r="AE135" s="19">
        <v>2.6024723487312946</v>
      </c>
      <c r="AF135" s="19">
        <v>2.8885832187070153</v>
      </c>
      <c r="AG135" s="19">
        <v>2.5664837484170535</v>
      </c>
      <c r="AH135" s="19">
        <v>3.6408624955814775</v>
      </c>
      <c r="AI135" s="19">
        <v>2.8354180572887948</v>
      </c>
      <c r="AJ135" s="19">
        <v>2.0147420147420148</v>
      </c>
      <c r="AK135" s="19">
        <v>2.1937145309742956</v>
      </c>
      <c r="AL135" s="19">
        <v>2.7044560677938612</v>
      </c>
      <c r="AM135" s="19">
        <v>4.3751153775152298</v>
      </c>
      <c r="AN135" s="19">
        <v>2.4509803921568629</v>
      </c>
      <c r="AO135" s="19">
        <v>2.5400246305418719</v>
      </c>
      <c r="AP135" s="19">
        <v>1.7327962033000386</v>
      </c>
      <c r="AQ135" s="19">
        <v>1.486988847583643</v>
      </c>
      <c r="AR135" s="19">
        <v>1.9133084998306806</v>
      </c>
      <c r="AS135" s="19">
        <v>2.9268292682926833</v>
      </c>
      <c r="AT135" s="19">
        <v>0.37072856221792394</v>
      </c>
      <c r="AU135" s="19">
        <v>3.1515597004640052</v>
      </c>
      <c r="AV135" s="19">
        <v>3.5054655107425559</v>
      </c>
      <c r="AW135" s="19">
        <v>2.9171168390183673</v>
      </c>
      <c r="AX135" s="19">
        <v>3.7516170763260028</v>
      </c>
      <c r="AY135" s="19">
        <v>1.3977496810114836</v>
      </c>
      <c r="AZ135" s="19">
        <v>1.8101933216168715</v>
      </c>
      <c r="BA135" s="19">
        <v>3.6600757257046692</v>
      </c>
      <c r="BB135" s="19">
        <v>2.0382053205099924</v>
      </c>
      <c r="BC135" s="19">
        <v>2.861028804585418</v>
      </c>
      <c r="BD135" s="19">
        <v>2.6082677165354329</v>
      </c>
      <c r="BE135" s="19">
        <v>3.3046627433227704</v>
      </c>
      <c r="BF135" s="19">
        <v>2.6315789473684208</v>
      </c>
      <c r="BG135" s="19">
        <v>2.3835716905023836</v>
      </c>
      <c r="BH135" s="19">
        <v>3.243616287094548</v>
      </c>
      <c r="BI135" s="19">
        <v>1.3424143717303325</v>
      </c>
      <c r="BJ135" s="19">
        <v>3.800786369593709</v>
      </c>
      <c r="BK135" s="19">
        <v>1.1450381679389312</v>
      </c>
      <c r="BL135" s="19">
        <v>2.965034965034965</v>
      </c>
      <c r="BM135" s="19">
        <v>3.3016734509271823</v>
      </c>
      <c r="BN135" s="19">
        <v>0.93020272004105731</v>
      </c>
      <c r="BO135" s="19">
        <v>2.1904761904761907</v>
      </c>
      <c r="BP135" s="19">
        <v>2.162021359729096</v>
      </c>
      <c r="BQ135" s="19">
        <v>3.0228471001757469</v>
      </c>
      <c r="BR135" s="19">
        <v>4.3971631205673756</v>
      </c>
      <c r="BS135" s="19">
        <v>3.4316353887399469</v>
      </c>
      <c r="BT135" s="19">
        <v>2.8882220555138787</v>
      </c>
      <c r="BU135" s="19">
        <v>4.0827241932608311</v>
      </c>
      <c r="BV135" s="19">
        <v>2.620967741935484</v>
      </c>
      <c r="BW135" s="19">
        <v>1.8088970403135902</v>
      </c>
      <c r="BX135" s="19">
        <v>2.385711944945109</v>
      </c>
      <c r="BY135" s="19">
        <v>3.87681725808973</v>
      </c>
      <c r="BZ135" s="19">
        <v>2.913621884954094</v>
      </c>
      <c r="CA135" s="19">
        <v>1.3494877856579985</v>
      </c>
      <c r="CB135" s="19">
        <v>3.3939185114996988</v>
      </c>
      <c r="CC135" s="19">
        <v>5.5555555555555554</v>
      </c>
      <c r="CD135" s="19">
        <v>2.5046699926571407</v>
      </c>
    </row>
    <row r="136" spans="1:82" x14ac:dyDescent="0.35">
      <c r="A136" s="22">
        <v>133</v>
      </c>
    </row>
    <row r="137" spans="1:82" x14ac:dyDescent="0.35">
      <c r="A137" s="22">
        <v>134</v>
      </c>
      <c r="B137" s="23" t="s">
        <v>127</v>
      </c>
    </row>
    <row r="138" spans="1:82" x14ac:dyDescent="0.35">
      <c r="A138" s="14">
        <v>135</v>
      </c>
      <c r="B138" s="17" t="s">
        <v>128</v>
      </c>
      <c r="C138" s="17">
        <v>139</v>
      </c>
      <c r="D138" s="17">
        <v>146</v>
      </c>
      <c r="E138" s="17">
        <v>2457</v>
      </c>
      <c r="F138" s="17">
        <v>2461</v>
      </c>
      <c r="G138" s="17">
        <v>336</v>
      </c>
      <c r="H138" s="17">
        <v>843</v>
      </c>
      <c r="I138" s="17">
        <v>1736</v>
      </c>
      <c r="J138" s="17">
        <v>178</v>
      </c>
      <c r="K138" s="17">
        <v>4330</v>
      </c>
      <c r="L138" s="17">
        <v>4052</v>
      </c>
      <c r="M138" s="17">
        <v>52</v>
      </c>
      <c r="N138" s="17">
        <v>541</v>
      </c>
      <c r="O138" s="17">
        <v>2115</v>
      </c>
      <c r="P138" s="17">
        <v>6382</v>
      </c>
      <c r="Q138" s="17">
        <v>173</v>
      </c>
      <c r="R138" s="17">
        <v>354</v>
      </c>
      <c r="S138" s="17">
        <v>220</v>
      </c>
      <c r="T138" s="17">
        <v>3563</v>
      </c>
      <c r="U138" s="17">
        <v>540</v>
      </c>
      <c r="V138" s="17">
        <v>2984</v>
      </c>
      <c r="W138" s="17">
        <v>124</v>
      </c>
      <c r="X138" s="17">
        <v>2854</v>
      </c>
      <c r="Y138" s="17">
        <v>243</v>
      </c>
      <c r="Z138" s="17">
        <v>318</v>
      </c>
      <c r="AA138" s="17">
        <v>2586</v>
      </c>
      <c r="AB138" s="17">
        <v>2809</v>
      </c>
      <c r="AC138" s="17">
        <v>5207</v>
      </c>
      <c r="AD138" s="17">
        <v>1059</v>
      </c>
      <c r="AE138" s="17">
        <v>182</v>
      </c>
      <c r="AF138" s="17">
        <v>85</v>
      </c>
      <c r="AG138" s="17">
        <v>1633</v>
      </c>
      <c r="AH138" s="17">
        <v>392</v>
      </c>
      <c r="AI138" s="17">
        <v>4108</v>
      </c>
      <c r="AJ138" s="17">
        <v>184</v>
      </c>
      <c r="AK138" s="17">
        <v>2972</v>
      </c>
      <c r="AL138" s="17">
        <v>3688</v>
      </c>
      <c r="AM138" s="17">
        <v>1459</v>
      </c>
      <c r="AN138" s="17">
        <v>61</v>
      </c>
      <c r="AO138" s="17">
        <v>746</v>
      </c>
      <c r="AP138" s="17">
        <v>2306</v>
      </c>
      <c r="AQ138" s="17">
        <v>108</v>
      </c>
      <c r="AR138" s="17">
        <v>1960</v>
      </c>
      <c r="AS138" s="17">
        <v>2463</v>
      </c>
      <c r="AT138" s="17">
        <v>5163</v>
      </c>
      <c r="AU138" s="17">
        <v>2638</v>
      </c>
      <c r="AV138" s="17">
        <v>989</v>
      </c>
      <c r="AW138" s="17">
        <v>740</v>
      </c>
      <c r="AX138" s="17">
        <v>415</v>
      </c>
      <c r="AY138" s="17">
        <v>3850</v>
      </c>
      <c r="AZ138" s="17">
        <v>2823</v>
      </c>
      <c r="BA138" s="17">
        <v>572</v>
      </c>
      <c r="BB138" s="17">
        <v>4253</v>
      </c>
      <c r="BC138" s="17">
        <v>2537</v>
      </c>
      <c r="BD138" s="17">
        <v>204</v>
      </c>
      <c r="BE138" s="17">
        <v>238</v>
      </c>
      <c r="BF138" s="17">
        <v>175</v>
      </c>
      <c r="BG138" s="17">
        <v>1526</v>
      </c>
      <c r="BH138" s="17">
        <v>167</v>
      </c>
      <c r="BI138" s="17">
        <v>2414</v>
      </c>
      <c r="BJ138" s="17">
        <v>84</v>
      </c>
      <c r="BK138" s="17">
        <v>17</v>
      </c>
      <c r="BL138" s="17">
        <v>380</v>
      </c>
      <c r="BM138" s="17">
        <v>228</v>
      </c>
      <c r="BN138" s="17">
        <v>3220</v>
      </c>
      <c r="BO138" s="17">
        <v>117</v>
      </c>
      <c r="BP138" s="17">
        <v>407</v>
      </c>
      <c r="BQ138" s="17">
        <v>360</v>
      </c>
      <c r="BR138" s="17">
        <v>55</v>
      </c>
      <c r="BS138" s="17">
        <v>438</v>
      </c>
      <c r="BT138" s="17">
        <v>750</v>
      </c>
      <c r="BU138" s="17">
        <v>634</v>
      </c>
      <c r="BV138" s="17">
        <v>50</v>
      </c>
      <c r="BW138" s="17">
        <v>3523</v>
      </c>
      <c r="BX138" s="17">
        <v>4197</v>
      </c>
      <c r="BY138" s="17">
        <v>828</v>
      </c>
      <c r="BZ138" s="17">
        <v>3958</v>
      </c>
      <c r="CA138" s="17">
        <v>2653</v>
      </c>
      <c r="CB138" s="17">
        <v>3217</v>
      </c>
      <c r="CC138" s="17">
        <v>78</v>
      </c>
      <c r="CD138" s="17">
        <v>125238</v>
      </c>
    </row>
    <row r="139" spans="1:82" x14ac:dyDescent="0.35">
      <c r="A139" s="14">
        <v>136</v>
      </c>
      <c r="B139" s="17" t="s">
        <v>129</v>
      </c>
      <c r="C139" s="17">
        <v>6</v>
      </c>
      <c r="D139" s="17">
        <v>16</v>
      </c>
      <c r="E139" s="17">
        <v>293</v>
      </c>
      <c r="F139" s="17">
        <v>258</v>
      </c>
      <c r="G139" s="17">
        <v>33</v>
      </c>
      <c r="H139" s="17">
        <v>102</v>
      </c>
      <c r="I139" s="17">
        <v>145</v>
      </c>
      <c r="J139" s="17">
        <v>21</v>
      </c>
      <c r="K139" s="17">
        <v>453</v>
      </c>
      <c r="L139" s="17">
        <v>702</v>
      </c>
      <c r="M139" s="17">
        <v>3</v>
      </c>
      <c r="N139" s="17">
        <v>43</v>
      </c>
      <c r="O139" s="17">
        <v>199</v>
      </c>
      <c r="P139" s="17">
        <v>891</v>
      </c>
      <c r="Q139" s="17">
        <v>28</v>
      </c>
      <c r="R139" s="17">
        <v>21</v>
      </c>
      <c r="S139" s="17">
        <v>24</v>
      </c>
      <c r="T139" s="17">
        <v>480</v>
      </c>
      <c r="U139" s="17">
        <v>66</v>
      </c>
      <c r="V139" s="17">
        <v>330</v>
      </c>
      <c r="W139" s="17">
        <v>10</v>
      </c>
      <c r="X139" s="17">
        <v>364</v>
      </c>
      <c r="Y139" s="17">
        <v>38</v>
      </c>
      <c r="Z139" s="17">
        <v>33</v>
      </c>
      <c r="AA139" s="17">
        <v>287</v>
      </c>
      <c r="AB139" s="17">
        <v>550</v>
      </c>
      <c r="AC139" s="17">
        <v>530</v>
      </c>
      <c r="AD139" s="17">
        <v>113</v>
      </c>
      <c r="AE139" s="17">
        <v>15</v>
      </c>
      <c r="AF139" s="17">
        <v>4</v>
      </c>
      <c r="AG139" s="17">
        <v>192</v>
      </c>
      <c r="AH139" s="17">
        <v>25</v>
      </c>
      <c r="AI139" s="17">
        <v>627</v>
      </c>
      <c r="AJ139" s="17">
        <v>27</v>
      </c>
      <c r="AK139" s="17">
        <v>236</v>
      </c>
      <c r="AL139" s="17">
        <v>325</v>
      </c>
      <c r="AM139" s="17">
        <v>213</v>
      </c>
      <c r="AN139" s="17">
        <v>7</v>
      </c>
      <c r="AO139" s="17">
        <v>56</v>
      </c>
      <c r="AP139" s="17">
        <v>263</v>
      </c>
      <c r="AQ139" s="17">
        <v>4</v>
      </c>
      <c r="AR139" s="17">
        <v>365</v>
      </c>
      <c r="AS139" s="17">
        <v>186</v>
      </c>
      <c r="AT139" s="17">
        <v>1716</v>
      </c>
      <c r="AU139" s="17">
        <v>393</v>
      </c>
      <c r="AV139" s="17">
        <v>126</v>
      </c>
      <c r="AW139" s="17">
        <v>76</v>
      </c>
      <c r="AX139" s="17">
        <v>50</v>
      </c>
      <c r="AY139" s="17">
        <v>807</v>
      </c>
      <c r="AZ139" s="17">
        <v>266</v>
      </c>
      <c r="BA139" s="17">
        <v>59</v>
      </c>
      <c r="BB139" s="17">
        <v>495</v>
      </c>
      <c r="BC139" s="17">
        <v>180</v>
      </c>
      <c r="BD139" s="17">
        <v>21</v>
      </c>
      <c r="BE139" s="17">
        <v>12</v>
      </c>
      <c r="BF139" s="17">
        <v>15</v>
      </c>
      <c r="BG139" s="17">
        <v>107</v>
      </c>
      <c r="BH139" s="17">
        <v>14</v>
      </c>
      <c r="BI139" s="17">
        <v>232</v>
      </c>
      <c r="BJ139" s="17">
        <v>11</v>
      </c>
      <c r="BK139" s="17">
        <v>3</v>
      </c>
      <c r="BL139" s="17">
        <v>27</v>
      </c>
      <c r="BM139" s="17">
        <v>24</v>
      </c>
      <c r="BN139" s="17">
        <v>367</v>
      </c>
      <c r="BO139" s="17">
        <v>15</v>
      </c>
      <c r="BP139" s="17">
        <v>30</v>
      </c>
      <c r="BQ139" s="17">
        <v>24</v>
      </c>
      <c r="BR139" s="17">
        <v>8</v>
      </c>
      <c r="BS139" s="17">
        <v>37</v>
      </c>
      <c r="BT139" s="17">
        <v>68</v>
      </c>
      <c r="BU139" s="17">
        <v>50</v>
      </c>
      <c r="BV139" s="17">
        <v>0</v>
      </c>
      <c r="BW139" s="17">
        <v>507</v>
      </c>
      <c r="BX139" s="17">
        <v>524</v>
      </c>
      <c r="BY139" s="17">
        <v>100</v>
      </c>
      <c r="BZ139" s="17">
        <v>700</v>
      </c>
      <c r="CA139" s="17">
        <v>269</v>
      </c>
      <c r="CB139" s="17">
        <v>244</v>
      </c>
      <c r="CC139" s="17">
        <v>13</v>
      </c>
      <c r="CD139" s="17">
        <v>16189</v>
      </c>
    </row>
    <row r="140" spans="1:82" x14ac:dyDescent="0.35">
      <c r="A140" s="22">
        <v>137</v>
      </c>
      <c r="B140" s="17" t="s">
        <v>130</v>
      </c>
      <c r="C140" s="17">
        <v>34</v>
      </c>
      <c r="D140" s="17">
        <v>66</v>
      </c>
      <c r="E140" s="17">
        <v>1111</v>
      </c>
      <c r="F140" s="17">
        <v>977</v>
      </c>
      <c r="G140" s="17">
        <v>185</v>
      </c>
      <c r="H140" s="17">
        <v>322</v>
      </c>
      <c r="I140" s="17">
        <v>521</v>
      </c>
      <c r="J140" s="17">
        <v>94</v>
      </c>
      <c r="K140" s="17">
        <v>1914</v>
      </c>
      <c r="L140" s="17">
        <v>2528</v>
      </c>
      <c r="M140" s="17">
        <v>27</v>
      </c>
      <c r="N140" s="17">
        <v>235</v>
      </c>
      <c r="O140" s="17">
        <v>741</v>
      </c>
      <c r="P140" s="17">
        <v>3085</v>
      </c>
      <c r="Q140" s="17">
        <v>106</v>
      </c>
      <c r="R140" s="17">
        <v>120</v>
      </c>
      <c r="S140" s="17">
        <v>99</v>
      </c>
      <c r="T140" s="17">
        <v>1949</v>
      </c>
      <c r="U140" s="17">
        <v>273</v>
      </c>
      <c r="V140" s="17">
        <v>1063</v>
      </c>
      <c r="W140" s="17">
        <v>58</v>
      </c>
      <c r="X140" s="17">
        <v>1933</v>
      </c>
      <c r="Y140" s="17">
        <v>135</v>
      </c>
      <c r="Z140" s="17">
        <v>98</v>
      </c>
      <c r="AA140" s="17">
        <v>1095</v>
      </c>
      <c r="AB140" s="17">
        <v>2278</v>
      </c>
      <c r="AC140" s="17">
        <v>1996</v>
      </c>
      <c r="AD140" s="17">
        <v>556</v>
      </c>
      <c r="AE140" s="17">
        <v>59</v>
      </c>
      <c r="AF140" s="17">
        <v>28</v>
      </c>
      <c r="AG140" s="17">
        <v>680</v>
      </c>
      <c r="AH140" s="17">
        <v>138</v>
      </c>
      <c r="AI140" s="17">
        <v>2545</v>
      </c>
      <c r="AJ140" s="17">
        <v>72</v>
      </c>
      <c r="AK140" s="17">
        <v>930</v>
      </c>
      <c r="AL140" s="17">
        <v>1152</v>
      </c>
      <c r="AM140" s="17">
        <v>758</v>
      </c>
      <c r="AN140" s="17">
        <v>44</v>
      </c>
      <c r="AO140" s="17">
        <v>201</v>
      </c>
      <c r="AP140" s="17">
        <v>1015</v>
      </c>
      <c r="AQ140" s="17">
        <v>22</v>
      </c>
      <c r="AR140" s="17">
        <v>1200</v>
      </c>
      <c r="AS140" s="17">
        <v>683</v>
      </c>
      <c r="AT140" s="17">
        <v>9560</v>
      </c>
      <c r="AU140" s="17">
        <v>1368</v>
      </c>
      <c r="AV140" s="17">
        <v>466</v>
      </c>
      <c r="AW140" s="17">
        <v>325</v>
      </c>
      <c r="AX140" s="17">
        <v>200</v>
      </c>
      <c r="AY140" s="17">
        <v>4310</v>
      </c>
      <c r="AZ140" s="17">
        <v>922</v>
      </c>
      <c r="BA140" s="17">
        <v>206</v>
      </c>
      <c r="BB140" s="17">
        <v>1968</v>
      </c>
      <c r="BC140" s="17">
        <v>711</v>
      </c>
      <c r="BD140" s="17">
        <v>95</v>
      </c>
      <c r="BE140" s="17">
        <v>85</v>
      </c>
      <c r="BF140" s="17">
        <v>57</v>
      </c>
      <c r="BG140" s="17">
        <v>331</v>
      </c>
      <c r="BH140" s="17">
        <v>66</v>
      </c>
      <c r="BI140" s="17">
        <v>804</v>
      </c>
      <c r="BJ140" s="17">
        <v>32</v>
      </c>
      <c r="BK140" s="17">
        <v>12</v>
      </c>
      <c r="BL140" s="17">
        <v>146</v>
      </c>
      <c r="BM140" s="17">
        <v>98</v>
      </c>
      <c r="BN140" s="17">
        <v>1749</v>
      </c>
      <c r="BO140" s="17">
        <v>49</v>
      </c>
      <c r="BP140" s="17">
        <v>111</v>
      </c>
      <c r="BQ140" s="17">
        <v>147</v>
      </c>
      <c r="BR140" s="17">
        <v>29</v>
      </c>
      <c r="BS140" s="17">
        <v>163</v>
      </c>
      <c r="BT140" s="17">
        <v>242</v>
      </c>
      <c r="BU140" s="17">
        <v>224</v>
      </c>
      <c r="BV140" s="17">
        <v>10</v>
      </c>
      <c r="BW140" s="17">
        <v>2480</v>
      </c>
      <c r="BX140" s="17">
        <v>2170</v>
      </c>
      <c r="BY140" s="17">
        <v>304</v>
      </c>
      <c r="BZ140" s="17">
        <v>2206</v>
      </c>
      <c r="CA140" s="17">
        <v>917</v>
      </c>
      <c r="CB140" s="17">
        <v>900</v>
      </c>
      <c r="CC140" s="17">
        <v>41</v>
      </c>
      <c r="CD140" s="17">
        <v>66839</v>
      </c>
    </row>
    <row r="141" spans="1:82" x14ac:dyDescent="0.35">
      <c r="A141" s="22">
        <v>138</v>
      </c>
      <c r="B141" s="17" t="s">
        <v>5</v>
      </c>
      <c r="C141" s="17">
        <v>177</v>
      </c>
      <c r="D141" s="17">
        <v>217</v>
      </c>
      <c r="E141" s="17">
        <v>3567</v>
      </c>
      <c r="F141" s="17">
        <v>3436</v>
      </c>
      <c r="G141" s="17">
        <v>518</v>
      </c>
      <c r="H141" s="17">
        <v>1162</v>
      </c>
      <c r="I141" s="17">
        <v>2263</v>
      </c>
      <c r="J141" s="17">
        <v>272</v>
      </c>
      <c r="K141" s="17">
        <v>6242</v>
      </c>
      <c r="L141" s="17">
        <v>6582</v>
      </c>
      <c r="M141" s="17">
        <v>77</v>
      </c>
      <c r="N141" s="17">
        <v>775</v>
      </c>
      <c r="O141" s="17">
        <v>2857</v>
      </c>
      <c r="P141" s="17">
        <v>9474</v>
      </c>
      <c r="Q141" s="17">
        <v>278</v>
      </c>
      <c r="R141" s="17">
        <v>474</v>
      </c>
      <c r="S141" s="17">
        <v>317</v>
      </c>
      <c r="T141" s="17">
        <v>5514</v>
      </c>
      <c r="U141" s="17">
        <v>817</v>
      </c>
      <c r="V141" s="17">
        <v>4044</v>
      </c>
      <c r="W141" s="17">
        <v>184</v>
      </c>
      <c r="X141" s="17">
        <v>4786</v>
      </c>
      <c r="Y141" s="17">
        <v>370</v>
      </c>
      <c r="Z141" s="17">
        <v>420</v>
      </c>
      <c r="AA141" s="17">
        <v>3678</v>
      </c>
      <c r="AB141" s="17">
        <v>5087</v>
      </c>
      <c r="AC141" s="17">
        <v>7201</v>
      </c>
      <c r="AD141" s="17">
        <v>1622</v>
      </c>
      <c r="AE141" s="17">
        <v>243</v>
      </c>
      <c r="AF141" s="17">
        <v>112</v>
      </c>
      <c r="AG141" s="17">
        <v>2315</v>
      </c>
      <c r="AH141" s="17">
        <v>533</v>
      </c>
      <c r="AI141" s="17">
        <v>6653</v>
      </c>
      <c r="AJ141" s="17">
        <v>258</v>
      </c>
      <c r="AK141" s="17">
        <v>3903</v>
      </c>
      <c r="AL141" s="17">
        <v>4840</v>
      </c>
      <c r="AM141" s="17">
        <v>2217</v>
      </c>
      <c r="AN141" s="17">
        <v>103</v>
      </c>
      <c r="AO141" s="17">
        <v>944</v>
      </c>
      <c r="AP141" s="17">
        <v>3321</v>
      </c>
      <c r="AQ141" s="17">
        <v>129</v>
      </c>
      <c r="AR141" s="17">
        <v>3159</v>
      </c>
      <c r="AS141" s="17">
        <v>3142</v>
      </c>
      <c r="AT141" s="17">
        <v>14719</v>
      </c>
      <c r="AU141" s="17">
        <v>4009</v>
      </c>
      <c r="AV141" s="17">
        <v>1454</v>
      </c>
      <c r="AW141" s="17">
        <v>1061</v>
      </c>
      <c r="AX141" s="17">
        <v>617</v>
      </c>
      <c r="AY141" s="17">
        <v>8158</v>
      </c>
      <c r="AZ141" s="17">
        <v>3744</v>
      </c>
      <c r="BA141" s="17">
        <v>777</v>
      </c>
      <c r="BB141" s="17">
        <v>6226</v>
      </c>
      <c r="BC141" s="17">
        <v>3253</v>
      </c>
      <c r="BD141" s="17">
        <v>302</v>
      </c>
      <c r="BE141" s="17">
        <v>326</v>
      </c>
      <c r="BF141" s="17">
        <v>235</v>
      </c>
      <c r="BG141" s="17">
        <v>1856</v>
      </c>
      <c r="BH141" s="17">
        <v>233</v>
      </c>
      <c r="BI141" s="17">
        <v>3221</v>
      </c>
      <c r="BJ141" s="17">
        <v>117</v>
      </c>
      <c r="BK141" s="17">
        <v>30</v>
      </c>
      <c r="BL141" s="17">
        <v>532</v>
      </c>
      <c r="BM141" s="17">
        <v>319</v>
      </c>
      <c r="BN141" s="17">
        <v>4968</v>
      </c>
      <c r="BO141" s="17">
        <v>168</v>
      </c>
      <c r="BP141" s="17">
        <v>520</v>
      </c>
      <c r="BQ141" s="17">
        <v>501</v>
      </c>
      <c r="BR141" s="17">
        <v>85</v>
      </c>
      <c r="BS141" s="17">
        <v>602</v>
      </c>
      <c r="BT141" s="17">
        <v>999</v>
      </c>
      <c r="BU141" s="17">
        <v>856</v>
      </c>
      <c r="BV141" s="17">
        <v>62</v>
      </c>
      <c r="BW141" s="17">
        <v>6000</v>
      </c>
      <c r="BX141" s="17">
        <v>6361</v>
      </c>
      <c r="BY141" s="17">
        <v>1130</v>
      </c>
      <c r="BZ141" s="17">
        <v>6162</v>
      </c>
      <c r="CA141" s="17">
        <v>3564</v>
      </c>
      <c r="CB141" s="17">
        <v>4117</v>
      </c>
      <c r="CC141" s="17">
        <v>116</v>
      </c>
      <c r="CD141" s="17">
        <v>192069</v>
      </c>
    </row>
    <row r="142" spans="1:82" x14ac:dyDescent="0.35">
      <c r="A142" s="22">
        <v>139</v>
      </c>
      <c r="B142" s="18" t="s">
        <v>131</v>
      </c>
      <c r="C142" s="19">
        <v>4.1379310344827589</v>
      </c>
      <c r="D142" s="19">
        <v>9.8765432098765427</v>
      </c>
      <c r="E142" s="19">
        <v>10.654545454545454</v>
      </c>
      <c r="F142" s="19">
        <v>9.4887826406767193</v>
      </c>
      <c r="G142" s="19">
        <v>8.9430894308943092</v>
      </c>
      <c r="H142" s="19">
        <v>10.793650793650794</v>
      </c>
      <c r="I142" s="19">
        <v>7.7086656034024452</v>
      </c>
      <c r="J142" s="19">
        <v>10.552763819095476</v>
      </c>
      <c r="K142" s="19">
        <v>9.4710432782772322</v>
      </c>
      <c r="L142" s="19">
        <v>14.766512410601598</v>
      </c>
      <c r="M142" s="19">
        <v>5.4545454545454541</v>
      </c>
      <c r="N142" s="19">
        <v>7.3630136986301373</v>
      </c>
      <c r="O142" s="19">
        <v>8.5998271391529819</v>
      </c>
      <c r="P142" s="19">
        <v>12.250790595352674</v>
      </c>
      <c r="Q142" s="19">
        <v>13.930348258706468</v>
      </c>
      <c r="R142" s="19">
        <v>5.6000000000000005</v>
      </c>
      <c r="S142" s="19">
        <v>9.8360655737704921</v>
      </c>
      <c r="T142" s="19">
        <v>11.872372000989365</v>
      </c>
      <c r="U142" s="19">
        <v>10.891089108910892</v>
      </c>
      <c r="V142" s="19">
        <v>9.9577549788774888</v>
      </c>
      <c r="W142" s="19">
        <v>7.4626865671641784</v>
      </c>
      <c r="X142" s="19">
        <v>11.311373523927907</v>
      </c>
      <c r="Y142" s="19">
        <v>13.523131672597867</v>
      </c>
      <c r="Z142" s="19">
        <v>9.4017094017094021</v>
      </c>
      <c r="AA142" s="19">
        <v>9.9895579533588581</v>
      </c>
      <c r="AB142" s="19">
        <v>16.373920809764812</v>
      </c>
      <c r="AC142" s="19">
        <v>9.2382778455638839</v>
      </c>
      <c r="AD142" s="19">
        <v>9.6416382252559725</v>
      </c>
      <c r="AE142" s="19">
        <v>7.6142131979695442</v>
      </c>
      <c r="AF142" s="19">
        <v>4.4943820224719104</v>
      </c>
      <c r="AG142" s="19">
        <v>10.520547945205481</v>
      </c>
      <c r="AH142" s="19">
        <v>5.9952038369304557</v>
      </c>
      <c r="AI142" s="19">
        <v>13.241816261879618</v>
      </c>
      <c r="AJ142" s="19">
        <v>12.796208530805686</v>
      </c>
      <c r="AK142" s="19">
        <v>7.3566084788029924</v>
      </c>
      <c r="AL142" s="19">
        <v>8.0986792923000248</v>
      </c>
      <c r="AM142" s="19">
        <v>12.739234449760767</v>
      </c>
      <c r="AN142" s="19">
        <v>10.294117647058822</v>
      </c>
      <c r="AO142" s="19">
        <v>6.982543640897755</v>
      </c>
      <c r="AP142" s="19">
        <v>10.237446477228493</v>
      </c>
      <c r="AQ142" s="19">
        <v>3.5714285714285712</v>
      </c>
      <c r="AR142" s="19">
        <v>15.698924731182796</v>
      </c>
      <c r="AS142" s="19">
        <v>7.0215175537938848</v>
      </c>
      <c r="AT142" s="19">
        <v>24.945486262538161</v>
      </c>
      <c r="AU142" s="19">
        <v>12.966017815902342</v>
      </c>
      <c r="AV142" s="19">
        <v>11.300448430493274</v>
      </c>
      <c r="AW142" s="19">
        <v>9.3137254901960791</v>
      </c>
      <c r="AX142" s="19">
        <v>10.75268817204301</v>
      </c>
      <c r="AY142" s="19">
        <v>17.328752415718274</v>
      </c>
      <c r="AZ142" s="19">
        <v>8.6112010359339592</v>
      </c>
      <c r="BA142" s="19">
        <v>9.3502377179080813</v>
      </c>
      <c r="BB142" s="19">
        <v>10.425442291491153</v>
      </c>
      <c r="BC142" s="19">
        <v>6.6249539933750459</v>
      </c>
      <c r="BD142" s="19">
        <v>9.3333333333333339</v>
      </c>
      <c r="BE142" s="19">
        <v>4.8</v>
      </c>
      <c r="BF142" s="19">
        <v>7.8947368421052628</v>
      </c>
      <c r="BG142" s="19">
        <v>6.5523576240048991</v>
      </c>
      <c r="BH142" s="19">
        <v>7.7348066298342539</v>
      </c>
      <c r="BI142" s="19">
        <v>8.7679516250944811</v>
      </c>
      <c r="BJ142" s="19">
        <v>11.578947368421053</v>
      </c>
      <c r="BK142" s="19">
        <v>15</v>
      </c>
      <c r="BL142" s="19">
        <v>6.6339066339066335</v>
      </c>
      <c r="BM142" s="19">
        <v>9.5238095238095237</v>
      </c>
      <c r="BN142" s="19">
        <v>10.231391134652913</v>
      </c>
      <c r="BO142" s="19">
        <v>11.363636363636363</v>
      </c>
      <c r="BP142" s="19">
        <v>6.8649885583524028</v>
      </c>
      <c r="BQ142" s="19">
        <v>6.25</v>
      </c>
      <c r="BR142" s="19">
        <v>12.698412698412698</v>
      </c>
      <c r="BS142" s="19">
        <v>7.7894736842105265</v>
      </c>
      <c r="BT142" s="19">
        <v>8.3129584352078236</v>
      </c>
      <c r="BU142" s="19">
        <v>7.3099415204678362</v>
      </c>
      <c r="BV142" s="19">
        <v>0</v>
      </c>
      <c r="BW142" s="19">
        <v>12.580645161290322</v>
      </c>
      <c r="BX142" s="19">
        <v>11.099343359457741</v>
      </c>
      <c r="BY142" s="19">
        <v>10.775862068965516</v>
      </c>
      <c r="BZ142" s="19">
        <v>15.027908973808501</v>
      </c>
      <c r="CA142" s="19">
        <v>9.2060232717316914</v>
      </c>
      <c r="CB142" s="19">
        <v>7.0499855533082929</v>
      </c>
      <c r="CC142" s="19">
        <v>14.285714285714285</v>
      </c>
      <c r="CD142" s="19">
        <v>11.446894864488394</v>
      </c>
    </row>
    <row r="143" spans="1:82" x14ac:dyDescent="0.35">
      <c r="A143" s="14">
        <v>140</v>
      </c>
      <c r="B143" s="17" t="s">
        <v>132</v>
      </c>
      <c r="C143" s="17">
        <v>181</v>
      </c>
      <c r="D143" s="17">
        <v>187</v>
      </c>
      <c r="E143" s="17">
        <v>2378</v>
      </c>
      <c r="F143" s="17">
        <v>2570</v>
      </c>
      <c r="G143" s="17">
        <v>389</v>
      </c>
      <c r="H143" s="17">
        <v>924</v>
      </c>
      <c r="I143" s="17">
        <v>1784</v>
      </c>
      <c r="J143" s="17">
        <v>249</v>
      </c>
      <c r="K143" s="17">
        <v>4301</v>
      </c>
      <c r="L143" s="17">
        <v>4964</v>
      </c>
      <c r="M143" s="17">
        <v>86</v>
      </c>
      <c r="N143" s="17">
        <v>683</v>
      </c>
      <c r="O143" s="17">
        <v>2206</v>
      </c>
      <c r="P143" s="17">
        <v>7354</v>
      </c>
      <c r="Q143" s="17">
        <v>203</v>
      </c>
      <c r="R143" s="17">
        <v>434</v>
      </c>
      <c r="S143" s="17">
        <v>311</v>
      </c>
      <c r="T143" s="17">
        <v>3133</v>
      </c>
      <c r="U143" s="17">
        <v>626</v>
      </c>
      <c r="V143" s="17">
        <v>2945</v>
      </c>
      <c r="W143" s="17">
        <v>191</v>
      </c>
      <c r="X143" s="17">
        <v>2752</v>
      </c>
      <c r="Y143" s="17">
        <v>332</v>
      </c>
      <c r="Z143" s="17">
        <v>386</v>
      </c>
      <c r="AA143" s="17">
        <v>2544</v>
      </c>
      <c r="AB143" s="17">
        <v>3833</v>
      </c>
      <c r="AC143" s="17">
        <v>5288</v>
      </c>
      <c r="AD143" s="17">
        <v>1187</v>
      </c>
      <c r="AE143" s="17">
        <v>191</v>
      </c>
      <c r="AF143" s="17">
        <v>109</v>
      </c>
      <c r="AG143" s="17">
        <v>1797</v>
      </c>
      <c r="AH143" s="17">
        <v>408</v>
      </c>
      <c r="AI143" s="17">
        <v>4727</v>
      </c>
      <c r="AJ143" s="17">
        <v>243</v>
      </c>
      <c r="AK143" s="17">
        <v>3199</v>
      </c>
      <c r="AL143" s="17">
        <v>3727</v>
      </c>
      <c r="AM143" s="17">
        <v>1458</v>
      </c>
      <c r="AN143" s="17">
        <v>82</v>
      </c>
      <c r="AO143" s="17">
        <v>830</v>
      </c>
      <c r="AP143" s="17">
        <v>2440</v>
      </c>
      <c r="AQ143" s="17">
        <v>118</v>
      </c>
      <c r="AR143" s="17">
        <v>2191</v>
      </c>
      <c r="AS143" s="17">
        <v>2526</v>
      </c>
      <c r="AT143" s="17">
        <v>4283</v>
      </c>
      <c r="AU143" s="17">
        <v>2803</v>
      </c>
      <c r="AV143" s="17">
        <v>1005</v>
      </c>
      <c r="AW143" s="17">
        <v>920</v>
      </c>
      <c r="AX143" s="17">
        <v>542</v>
      </c>
      <c r="AY143" s="17">
        <v>4285</v>
      </c>
      <c r="AZ143" s="17">
        <v>2710</v>
      </c>
      <c r="BA143" s="17">
        <v>665</v>
      </c>
      <c r="BB143" s="17">
        <v>3940</v>
      </c>
      <c r="BC143" s="17">
        <v>3073</v>
      </c>
      <c r="BD143" s="17">
        <v>259</v>
      </c>
      <c r="BE143" s="17">
        <v>275</v>
      </c>
      <c r="BF143" s="17">
        <v>184</v>
      </c>
      <c r="BG143" s="17">
        <v>1521</v>
      </c>
      <c r="BH143" s="17">
        <v>192</v>
      </c>
      <c r="BI143" s="17">
        <v>1892</v>
      </c>
      <c r="BJ143" s="17">
        <v>86</v>
      </c>
      <c r="BK143" s="17">
        <v>26</v>
      </c>
      <c r="BL143" s="17">
        <v>410</v>
      </c>
      <c r="BM143" s="17">
        <v>287</v>
      </c>
      <c r="BN143" s="17">
        <v>2563</v>
      </c>
      <c r="BO143" s="17">
        <v>132</v>
      </c>
      <c r="BP143" s="17">
        <v>478</v>
      </c>
      <c r="BQ143" s="17">
        <v>441</v>
      </c>
      <c r="BR143" s="17">
        <v>83</v>
      </c>
      <c r="BS143" s="17">
        <v>476</v>
      </c>
      <c r="BT143" s="17">
        <v>842</v>
      </c>
      <c r="BU143" s="17">
        <v>797</v>
      </c>
      <c r="BV143" s="17">
        <v>70</v>
      </c>
      <c r="BW143" s="17">
        <v>3637</v>
      </c>
      <c r="BX143" s="17">
        <v>4326</v>
      </c>
      <c r="BY143" s="17">
        <v>1117</v>
      </c>
      <c r="BZ143" s="17">
        <v>4364</v>
      </c>
      <c r="CA143" s="17">
        <v>1984</v>
      </c>
      <c r="CB143" s="17">
        <v>3514</v>
      </c>
      <c r="CC143" s="17">
        <v>104</v>
      </c>
      <c r="CD143" s="17">
        <v>130963</v>
      </c>
    </row>
    <row r="144" spans="1:82" x14ac:dyDescent="0.35">
      <c r="A144" s="22">
        <v>141</v>
      </c>
      <c r="B144" s="17" t="s">
        <v>133</v>
      </c>
      <c r="C144" s="17">
        <v>12</v>
      </c>
      <c r="D144" s="17">
        <v>20</v>
      </c>
      <c r="E144" s="17">
        <v>428</v>
      </c>
      <c r="F144" s="17">
        <v>330</v>
      </c>
      <c r="G144" s="17">
        <v>66</v>
      </c>
      <c r="H144" s="17">
        <v>111</v>
      </c>
      <c r="I144" s="17">
        <v>194</v>
      </c>
      <c r="J144" s="17">
        <v>31</v>
      </c>
      <c r="K144" s="17">
        <v>558</v>
      </c>
      <c r="L144" s="17">
        <v>914</v>
      </c>
      <c r="M144" s="17">
        <v>10</v>
      </c>
      <c r="N144" s="17">
        <v>59</v>
      </c>
      <c r="O144" s="17">
        <v>209</v>
      </c>
      <c r="P144" s="17">
        <v>1079</v>
      </c>
      <c r="Q144" s="17">
        <v>49</v>
      </c>
      <c r="R144" s="17">
        <v>29</v>
      </c>
      <c r="S144" s="17">
        <v>30</v>
      </c>
      <c r="T144" s="17">
        <v>575</v>
      </c>
      <c r="U144" s="17">
        <v>101</v>
      </c>
      <c r="V144" s="17">
        <v>359</v>
      </c>
      <c r="W144" s="17">
        <v>14</v>
      </c>
      <c r="X144" s="17">
        <v>493</v>
      </c>
      <c r="Y144" s="17">
        <v>52</v>
      </c>
      <c r="Z144" s="17">
        <v>33</v>
      </c>
      <c r="AA144" s="17">
        <v>378</v>
      </c>
      <c r="AB144" s="17">
        <v>768</v>
      </c>
      <c r="AC144" s="17">
        <v>754</v>
      </c>
      <c r="AD144" s="17">
        <v>188</v>
      </c>
      <c r="AE144" s="17">
        <v>24</v>
      </c>
      <c r="AF144" s="17">
        <v>3</v>
      </c>
      <c r="AG144" s="17">
        <v>281</v>
      </c>
      <c r="AH144" s="17">
        <v>48</v>
      </c>
      <c r="AI144" s="17">
        <v>806</v>
      </c>
      <c r="AJ144" s="17">
        <v>22</v>
      </c>
      <c r="AK144" s="17">
        <v>425</v>
      </c>
      <c r="AL144" s="17">
        <v>438</v>
      </c>
      <c r="AM144" s="17">
        <v>320</v>
      </c>
      <c r="AN144" s="17">
        <v>9</v>
      </c>
      <c r="AO144" s="17">
        <v>61</v>
      </c>
      <c r="AP144" s="17">
        <v>319</v>
      </c>
      <c r="AQ144" s="17">
        <v>6</v>
      </c>
      <c r="AR144" s="17">
        <v>437</v>
      </c>
      <c r="AS144" s="17">
        <v>261</v>
      </c>
      <c r="AT144" s="17">
        <v>1360</v>
      </c>
      <c r="AU144" s="17">
        <v>464</v>
      </c>
      <c r="AV144" s="17">
        <v>172</v>
      </c>
      <c r="AW144" s="17">
        <v>68</v>
      </c>
      <c r="AX144" s="17">
        <v>46</v>
      </c>
      <c r="AY144" s="17">
        <v>859</v>
      </c>
      <c r="AZ144" s="17">
        <v>342</v>
      </c>
      <c r="BA144" s="17">
        <v>80</v>
      </c>
      <c r="BB144" s="17">
        <v>670</v>
      </c>
      <c r="BC144" s="17">
        <v>232</v>
      </c>
      <c r="BD144" s="17">
        <v>24</v>
      </c>
      <c r="BE144" s="17">
        <v>20</v>
      </c>
      <c r="BF144" s="17">
        <v>27</v>
      </c>
      <c r="BG144" s="17">
        <v>142</v>
      </c>
      <c r="BH144" s="17">
        <v>25</v>
      </c>
      <c r="BI144" s="17">
        <v>208</v>
      </c>
      <c r="BJ144" s="17">
        <v>24</v>
      </c>
      <c r="BK144" s="17">
        <v>4</v>
      </c>
      <c r="BL144" s="17">
        <v>48</v>
      </c>
      <c r="BM144" s="17">
        <v>36</v>
      </c>
      <c r="BN144" s="17">
        <v>337</v>
      </c>
      <c r="BO144" s="17">
        <v>12</v>
      </c>
      <c r="BP144" s="17">
        <v>40</v>
      </c>
      <c r="BQ144" s="17">
        <v>31</v>
      </c>
      <c r="BR144" s="17">
        <v>6</v>
      </c>
      <c r="BS144" s="17">
        <v>56</v>
      </c>
      <c r="BT144" s="17">
        <v>95</v>
      </c>
      <c r="BU144" s="17">
        <v>103</v>
      </c>
      <c r="BV144" s="17">
        <v>4</v>
      </c>
      <c r="BW144" s="17">
        <v>708</v>
      </c>
      <c r="BX144" s="17">
        <v>739</v>
      </c>
      <c r="BY144" s="17">
        <v>105</v>
      </c>
      <c r="BZ144" s="17">
        <v>798</v>
      </c>
      <c r="CA144" s="17">
        <v>255</v>
      </c>
      <c r="CB144" s="17">
        <v>351</v>
      </c>
      <c r="CC144" s="17">
        <v>11</v>
      </c>
      <c r="CD144" s="17">
        <v>19857</v>
      </c>
    </row>
    <row r="145" spans="1:82" x14ac:dyDescent="0.35">
      <c r="A145" s="22">
        <v>142</v>
      </c>
      <c r="B145" s="17" t="s">
        <v>134</v>
      </c>
      <c r="C145" s="17">
        <v>38</v>
      </c>
      <c r="D145" s="17">
        <v>99</v>
      </c>
      <c r="E145" s="17">
        <v>1120</v>
      </c>
      <c r="F145" s="17">
        <v>1088</v>
      </c>
      <c r="G145" s="17">
        <v>135</v>
      </c>
      <c r="H145" s="17">
        <v>264</v>
      </c>
      <c r="I145" s="17">
        <v>635</v>
      </c>
      <c r="J145" s="17">
        <v>69</v>
      </c>
      <c r="K145" s="17">
        <v>2213</v>
      </c>
      <c r="L145" s="17">
        <v>2690</v>
      </c>
      <c r="M145" s="17">
        <v>19</v>
      </c>
      <c r="N145" s="17">
        <v>183</v>
      </c>
      <c r="O145" s="17">
        <v>531</v>
      </c>
      <c r="P145" s="17">
        <v>2800</v>
      </c>
      <c r="Q145" s="17">
        <v>109</v>
      </c>
      <c r="R145" s="17">
        <v>97</v>
      </c>
      <c r="S145" s="17">
        <v>55</v>
      </c>
      <c r="T145" s="17">
        <v>1934</v>
      </c>
      <c r="U145" s="17">
        <v>211</v>
      </c>
      <c r="V145" s="17">
        <v>987</v>
      </c>
      <c r="W145" s="17">
        <v>29</v>
      </c>
      <c r="X145" s="17">
        <v>1868</v>
      </c>
      <c r="Y145" s="17">
        <v>119</v>
      </c>
      <c r="Z145" s="17">
        <v>113</v>
      </c>
      <c r="AA145" s="17">
        <v>933</v>
      </c>
      <c r="AB145" s="17">
        <v>2504</v>
      </c>
      <c r="AC145" s="17">
        <v>2245</v>
      </c>
      <c r="AD145" s="17">
        <v>498</v>
      </c>
      <c r="AE145" s="17">
        <v>59</v>
      </c>
      <c r="AF145" s="17">
        <v>19</v>
      </c>
      <c r="AG145" s="17">
        <v>793</v>
      </c>
      <c r="AH145" s="17">
        <v>108</v>
      </c>
      <c r="AI145" s="17">
        <v>2338</v>
      </c>
      <c r="AJ145" s="17">
        <v>55</v>
      </c>
      <c r="AK145" s="17">
        <v>1304</v>
      </c>
      <c r="AL145" s="17">
        <v>1318</v>
      </c>
      <c r="AM145" s="17">
        <v>695</v>
      </c>
      <c r="AN145" s="17">
        <v>31</v>
      </c>
      <c r="AO145" s="17">
        <v>211</v>
      </c>
      <c r="AP145" s="17">
        <v>1248</v>
      </c>
      <c r="AQ145" s="17">
        <v>23</v>
      </c>
      <c r="AR145" s="17">
        <v>1390</v>
      </c>
      <c r="AS145" s="17">
        <v>741</v>
      </c>
      <c r="AT145" s="17">
        <v>7922</v>
      </c>
      <c r="AU145" s="17">
        <v>1280</v>
      </c>
      <c r="AV145" s="17">
        <v>400</v>
      </c>
      <c r="AW145" s="17">
        <v>326</v>
      </c>
      <c r="AX145" s="17">
        <v>127</v>
      </c>
      <c r="AY145" s="17">
        <v>4636</v>
      </c>
      <c r="AZ145" s="17">
        <v>1083</v>
      </c>
      <c r="BA145" s="17">
        <v>185</v>
      </c>
      <c r="BB145" s="17">
        <v>1970</v>
      </c>
      <c r="BC145" s="17">
        <v>691</v>
      </c>
      <c r="BD145" s="17">
        <v>136</v>
      </c>
      <c r="BE145" s="17">
        <v>53</v>
      </c>
      <c r="BF145" s="17">
        <v>46</v>
      </c>
      <c r="BG145" s="17">
        <v>445</v>
      </c>
      <c r="BH145" s="17">
        <v>52</v>
      </c>
      <c r="BI145" s="17">
        <v>768</v>
      </c>
      <c r="BJ145" s="17">
        <v>39</v>
      </c>
      <c r="BK145" s="17">
        <v>10</v>
      </c>
      <c r="BL145" s="17">
        <v>125</v>
      </c>
      <c r="BM145" s="17">
        <v>98</v>
      </c>
      <c r="BN145" s="17">
        <v>1378</v>
      </c>
      <c r="BO145" s="17">
        <v>35</v>
      </c>
      <c r="BP145" s="17">
        <v>130</v>
      </c>
      <c r="BQ145" s="17">
        <v>111</v>
      </c>
      <c r="BR145" s="17">
        <v>26</v>
      </c>
      <c r="BS145" s="17">
        <v>137</v>
      </c>
      <c r="BT145" s="17">
        <v>230</v>
      </c>
      <c r="BU145" s="17">
        <v>319</v>
      </c>
      <c r="BV145" s="17">
        <v>12</v>
      </c>
      <c r="BW145" s="17">
        <v>2964</v>
      </c>
      <c r="BX145" s="17">
        <v>2175</v>
      </c>
      <c r="BY145" s="17">
        <v>255</v>
      </c>
      <c r="BZ145" s="17">
        <v>2115</v>
      </c>
      <c r="CA145" s="17">
        <v>822</v>
      </c>
      <c r="CB145" s="17">
        <v>888</v>
      </c>
      <c r="CC145" s="17">
        <v>31</v>
      </c>
      <c r="CD145" s="17">
        <v>66125</v>
      </c>
    </row>
    <row r="146" spans="1:82" x14ac:dyDescent="0.35">
      <c r="A146" s="22">
        <v>143</v>
      </c>
      <c r="B146" s="17" t="s">
        <v>135</v>
      </c>
      <c r="C146" s="17">
        <v>220</v>
      </c>
      <c r="D146" s="17">
        <v>282</v>
      </c>
      <c r="E146" s="17">
        <v>3501</v>
      </c>
      <c r="F146" s="17">
        <v>3662</v>
      </c>
      <c r="G146" s="17">
        <v>527</v>
      </c>
      <c r="H146" s="17">
        <v>1188</v>
      </c>
      <c r="I146" s="17">
        <v>2416</v>
      </c>
      <c r="J146" s="17">
        <v>317</v>
      </c>
      <c r="K146" s="17">
        <v>6511</v>
      </c>
      <c r="L146" s="17">
        <v>7660</v>
      </c>
      <c r="M146" s="17">
        <v>107</v>
      </c>
      <c r="N146" s="17">
        <v>871</v>
      </c>
      <c r="O146" s="17">
        <v>2740</v>
      </c>
      <c r="P146" s="17">
        <v>10154</v>
      </c>
      <c r="Q146" s="17">
        <v>312</v>
      </c>
      <c r="R146" s="17">
        <v>533</v>
      </c>
      <c r="S146" s="17">
        <v>370</v>
      </c>
      <c r="T146" s="17">
        <v>5067</v>
      </c>
      <c r="U146" s="17">
        <v>836</v>
      </c>
      <c r="V146" s="17">
        <v>3932</v>
      </c>
      <c r="W146" s="17">
        <v>221</v>
      </c>
      <c r="X146" s="17">
        <v>4616</v>
      </c>
      <c r="Y146" s="17">
        <v>455</v>
      </c>
      <c r="Z146" s="17">
        <v>492</v>
      </c>
      <c r="AA146" s="17">
        <v>3475</v>
      </c>
      <c r="AB146" s="17">
        <v>6340</v>
      </c>
      <c r="AC146" s="17">
        <v>7537</v>
      </c>
      <c r="AD146" s="17">
        <v>1684</v>
      </c>
      <c r="AE146" s="17">
        <v>249</v>
      </c>
      <c r="AF146" s="17">
        <v>129</v>
      </c>
      <c r="AG146" s="17">
        <v>2588</v>
      </c>
      <c r="AH146" s="17">
        <v>523</v>
      </c>
      <c r="AI146" s="17">
        <v>7060</v>
      </c>
      <c r="AJ146" s="17">
        <v>304</v>
      </c>
      <c r="AK146" s="17">
        <v>4504</v>
      </c>
      <c r="AL146" s="17">
        <v>5048</v>
      </c>
      <c r="AM146" s="17">
        <v>2154</v>
      </c>
      <c r="AN146" s="17">
        <v>113</v>
      </c>
      <c r="AO146" s="17">
        <v>1040</v>
      </c>
      <c r="AP146" s="17">
        <v>3687</v>
      </c>
      <c r="AQ146" s="17">
        <v>145</v>
      </c>
      <c r="AR146" s="17">
        <v>3585</v>
      </c>
      <c r="AS146" s="17">
        <v>3258</v>
      </c>
      <c r="AT146" s="17">
        <v>12198</v>
      </c>
      <c r="AU146" s="17">
        <v>4082</v>
      </c>
      <c r="AV146" s="17">
        <v>1409</v>
      </c>
      <c r="AW146" s="17">
        <v>1247</v>
      </c>
      <c r="AX146" s="17">
        <v>668</v>
      </c>
      <c r="AY146" s="17">
        <v>8925</v>
      </c>
      <c r="AZ146" s="17">
        <v>3799</v>
      </c>
      <c r="BA146" s="17">
        <v>842</v>
      </c>
      <c r="BB146" s="17">
        <v>5912</v>
      </c>
      <c r="BC146" s="17">
        <v>3761</v>
      </c>
      <c r="BD146" s="17">
        <v>394</v>
      </c>
      <c r="BE146" s="17">
        <v>329</v>
      </c>
      <c r="BF146" s="17">
        <v>238</v>
      </c>
      <c r="BG146" s="17">
        <v>1960</v>
      </c>
      <c r="BH146" s="17">
        <v>249</v>
      </c>
      <c r="BI146" s="17">
        <v>2657</v>
      </c>
      <c r="BJ146" s="17">
        <v>128</v>
      </c>
      <c r="BK146" s="17">
        <v>34</v>
      </c>
      <c r="BL146" s="17">
        <v>537</v>
      </c>
      <c r="BM146" s="17">
        <v>383</v>
      </c>
      <c r="BN146" s="17">
        <v>3942</v>
      </c>
      <c r="BO146" s="17">
        <v>160</v>
      </c>
      <c r="BP146" s="17">
        <v>611</v>
      </c>
      <c r="BQ146" s="17">
        <v>549</v>
      </c>
      <c r="BR146" s="17">
        <v>109</v>
      </c>
      <c r="BS146" s="17">
        <v>612</v>
      </c>
      <c r="BT146" s="17">
        <v>1073</v>
      </c>
      <c r="BU146" s="17">
        <v>1116</v>
      </c>
      <c r="BV146" s="17">
        <v>86</v>
      </c>
      <c r="BW146" s="17">
        <v>6603</v>
      </c>
      <c r="BX146" s="17">
        <v>6500</v>
      </c>
      <c r="BY146" s="17">
        <v>1373</v>
      </c>
      <c r="BZ146" s="17">
        <v>6485</v>
      </c>
      <c r="CA146" s="17">
        <v>2810</v>
      </c>
      <c r="CB146" s="17">
        <v>4396</v>
      </c>
      <c r="CC146" s="17">
        <v>139</v>
      </c>
      <c r="CD146" s="17">
        <v>197093</v>
      </c>
    </row>
    <row r="147" spans="1:82" x14ac:dyDescent="0.35">
      <c r="A147" s="14">
        <v>144</v>
      </c>
      <c r="B147" s="18" t="s">
        <v>136</v>
      </c>
      <c r="C147" s="19">
        <v>6.2176165803108807</v>
      </c>
      <c r="D147" s="19">
        <v>9.6618357487922708</v>
      </c>
      <c r="E147" s="19">
        <v>15.253029223093369</v>
      </c>
      <c r="F147" s="19">
        <v>11.379310344827587</v>
      </c>
      <c r="G147" s="19">
        <v>14.505494505494507</v>
      </c>
      <c r="H147" s="19">
        <v>10.72463768115942</v>
      </c>
      <c r="I147" s="19">
        <v>9.8078867542972699</v>
      </c>
      <c r="J147" s="19">
        <v>11.071428571428571</v>
      </c>
      <c r="K147" s="19">
        <v>11.483844412430541</v>
      </c>
      <c r="L147" s="19">
        <v>15.549506634909832</v>
      </c>
      <c r="M147" s="19">
        <v>10.416666666666668</v>
      </c>
      <c r="N147" s="19">
        <v>7.9514824797843664</v>
      </c>
      <c r="O147" s="19">
        <v>8.6542443064182191</v>
      </c>
      <c r="P147" s="19">
        <v>12.794972133285901</v>
      </c>
      <c r="Q147" s="19">
        <v>19.444444444444446</v>
      </c>
      <c r="R147" s="19">
        <v>6.2634989200863922</v>
      </c>
      <c r="S147" s="19">
        <v>8.7976539589442826</v>
      </c>
      <c r="T147" s="19">
        <v>15.507011866235167</v>
      </c>
      <c r="U147" s="19">
        <v>13.892709766162312</v>
      </c>
      <c r="V147" s="19">
        <v>10.865617433414043</v>
      </c>
      <c r="W147" s="19">
        <v>6.8292682926829276</v>
      </c>
      <c r="X147" s="19">
        <v>15.192604006163329</v>
      </c>
      <c r="Y147" s="19">
        <v>13.541666666666666</v>
      </c>
      <c r="Z147" s="19">
        <v>7.8758949880668254</v>
      </c>
      <c r="AA147" s="19">
        <v>12.93634496919918</v>
      </c>
      <c r="AB147" s="19">
        <v>16.692023473158009</v>
      </c>
      <c r="AC147" s="19">
        <v>12.479311486262826</v>
      </c>
      <c r="AD147" s="19">
        <v>13.672727272727272</v>
      </c>
      <c r="AE147" s="19">
        <v>11.162790697674419</v>
      </c>
      <c r="AF147" s="19">
        <v>2.6785714285714284</v>
      </c>
      <c r="AG147" s="19">
        <v>13.522617901828681</v>
      </c>
      <c r="AH147" s="19">
        <v>10.526315789473683</v>
      </c>
      <c r="AI147" s="19">
        <v>14.567142598951744</v>
      </c>
      <c r="AJ147" s="19">
        <v>8.3018867924528301</v>
      </c>
      <c r="AK147" s="19">
        <v>11.727373068432671</v>
      </c>
      <c r="AL147" s="19">
        <v>10.516206482593036</v>
      </c>
      <c r="AM147" s="19">
        <v>17.997750281214849</v>
      </c>
      <c r="AN147" s="19">
        <v>9.8901098901098905</v>
      </c>
      <c r="AO147" s="19">
        <v>6.8462401795735124</v>
      </c>
      <c r="AP147" s="19">
        <v>11.562160202972091</v>
      </c>
      <c r="AQ147" s="19">
        <v>4.838709677419355</v>
      </c>
      <c r="AR147" s="19">
        <v>16.62861491628615</v>
      </c>
      <c r="AS147" s="19">
        <v>9.3649085037674933</v>
      </c>
      <c r="AT147" s="19">
        <v>24.100655679603047</v>
      </c>
      <c r="AU147" s="19">
        <v>14.202632384450567</v>
      </c>
      <c r="AV147" s="19">
        <v>14.613423959218352</v>
      </c>
      <c r="AW147" s="19">
        <v>6.8825910931174086</v>
      </c>
      <c r="AX147" s="19">
        <v>7.8231292517006805</v>
      </c>
      <c r="AY147" s="19">
        <v>16.699066874027992</v>
      </c>
      <c r="AZ147" s="19">
        <v>11.205766710353867</v>
      </c>
      <c r="BA147" s="19">
        <v>10.738255033557047</v>
      </c>
      <c r="BB147" s="19">
        <v>14.533622559652928</v>
      </c>
      <c r="BC147" s="19">
        <v>7.0196671709531016</v>
      </c>
      <c r="BD147" s="19">
        <v>8.4805653710247348</v>
      </c>
      <c r="BE147" s="19">
        <v>6.7796610169491522</v>
      </c>
      <c r="BF147" s="19">
        <v>12.796208530805686</v>
      </c>
      <c r="BG147" s="19">
        <v>8.5387853277209871</v>
      </c>
      <c r="BH147" s="19">
        <v>11.52073732718894</v>
      </c>
      <c r="BI147" s="19">
        <v>9.9047619047619051</v>
      </c>
      <c r="BJ147" s="19">
        <v>21.818181818181817</v>
      </c>
      <c r="BK147" s="19">
        <v>13.333333333333334</v>
      </c>
      <c r="BL147" s="19">
        <v>10.480349344978166</v>
      </c>
      <c r="BM147" s="19">
        <v>11.145510835913312</v>
      </c>
      <c r="BN147" s="19">
        <v>11.620689655172415</v>
      </c>
      <c r="BO147" s="19">
        <v>8.3333333333333321</v>
      </c>
      <c r="BP147" s="19">
        <v>7.7220077220077217</v>
      </c>
      <c r="BQ147" s="19">
        <v>6.5677966101694922</v>
      </c>
      <c r="BR147" s="19">
        <v>6.7415730337078648</v>
      </c>
      <c r="BS147" s="19">
        <v>10.526315789473683</v>
      </c>
      <c r="BT147" s="19">
        <v>10.138740661686233</v>
      </c>
      <c r="BU147" s="19">
        <v>11.444444444444445</v>
      </c>
      <c r="BV147" s="19">
        <v>5.4054054054054053</v>
      </c>
      <c r="BW147" s="19">
        <v>16.294591484464902</v>
      </c>
      <c r="BX147" s="19">
        <v>14.590325765054294</v>
      </c>
      <c r="BY147" s="19">
        <v>8.5924713584288046</v>
      </c>
      <c r="BZ147" s="19">
        <v>15.459124370399069</v>
      </c>
      <c r="CA147" s="19">
        <v>11.389012952210809</v>
      </c>
      <c r="CB147" s="19">
        <v>9.0815006468305306</v>
      </c>
      <c r="CC147" s="19">
        <v>9.5652173913043477</v>
      </c>
      <c r="CD147" s="19">
        <v>13.16602572603103</v>
      </c>
    </row>
    <row r="148" spans="1:82" x14ac:dyDescent="0.35">
      <c r="A148" s="14">
        <v>145</v>
      </c>
      <c r="B148" s="17" t="s">
        <v>137</v>
      </c>
      <c r="C148" s="17">
        <v>315</v>
      </c>
      <c r="D148" s="17">
        <v>337</v>
      </c>
      <c r="E148" s="17">
        <v>4831</v>
      </c>
      <c r="F148" s="17">
        <v>5031</v>
      </c>
      <c r="G148" s="17">
        <v>724</v>
      </c>
      <c r="H148" s="17">
        <v>1766</v>
      </c>
      <c r="I148" s="17">
        <v>3520</v>
      </c>
      <c r="J148" s="17">
        <v>433</v>
      </c>
      <c r="K148" s="17">
        <v>8629</v>
      </c>
      <c r="L148" s="17">
        <v>9018</v>
      </c>
      <c r="M148" s="17">
        <v>135</v>
      </c>
      <c r="N148" s="17">
        <v>1224</v>
      </c>
      <c r="O148" s="17">
        <v>4323</v>
      </c>
      <c r="P148" s="17">
        <v>13737</v>
      </c>
      <c r="Q148" s="17">
        <v>376</v>
      </c>
      <c r="R148" s="17">
        <v>782</v>
      </c>
      <c r="S148" s="17">
        <v>532</v>
      </c>
      <c r="T148" s="17">
        <v>6700</v>
      </c>
      <c r="U148" s="17">
        <v>1171</v>
      </c>
      <c r="V148" s="17">
        <v>5926</v>
      </c>
      <c r="W148" s="17">
        <v>320</v>
      </c>
      <c r="X148" s="17">
        <v>5602</v>
      </c>
      <c r="Y148" s="17">
        <v>574</v>
      </c>
      <c r="Z148" s="17">
        <v>705</v>
      </c>
      <c r="AA148" s="17">
        <v>5132</v>
      </c>
      <c r="AB148" s="17">
        <v>6647</v>
      </c>
      <c r="AC148" s="17">
        <v>10496</v>
      </c>
      <c r="AD148" s="17">
        <v>2253</v>
      </c>
      <c r="AE148" s="17">
        <v>373</v>
      </c>
      <c r="AF148" s="17">
        <v>186</v>
      </c>
      <c r="AG148" s="17">
        <v>3431</v>
      </c>
      <c r="AH148" s="17">
        <v>804</v>
      </c>
      <c r="AI148" s="17">
        <v>8838</v>
      </c>
      <c r="AJ148" s="17">
        <v>431</v>
      </c>
      <c r="AK148" s="17">
        <v>6175</v>
      </c>
      <c r="AL148" s="17">
        <v>7414</v>
      </c>
      <c r="AM148" s="17">
        <v>2920</v>
      </c>
      <c r="AN148" s="17">
        <v>140</v>
      </c>
      <c r="AO148" s="17">
        <v>1578</v>
      </c>
      <c r="AP148" s="17">
        <v>4747</v>
      </c>
      <c r="AQ148" s="17">
        <v>230</v>
      </c>
      <c r="AR148" s="17">
        <v>4153</v>
      </c>
      <c r="AS148" s="17">
        <v>4986</v>
      </c>
      <c r="AT148" s="17">
        <v>9443</v>
      </c>
      <c r="AU148" s="17">
        <v>5442</v>
      </c>
      <c r="AV148" s="17">
        <v>1995</v>
      </c>
      <c r="AW148" s="17">
        <v>1657</v>
      </c>
      <c r="AX148" s="17">
        <v>957</v>
      </c>
      <c r="AY148" s="17">
        <v>8138</v>
      </c>
      <c r="AZ148" s="17">
        <v>5537</v>
      </c>
      <c r="BA148" s="17">
        <v>1231</v>
      </c>
      <c r="BB148" s="17">
        <v>8201</v>
      </c>
      <c r="BC148" s="17">
        <v>5611</v>
      </c>
      <c r="BD148" s="17">
        <v>464</v>
      </c>
      <c r="BE148" s="17">
        <v>513</v>
      </c>
      <c r="BF148" s="17">
        <v>365</v>
      </c>
      <c r="BG148" s="17">
        <v>3043</v>
      </c>
      <c r="BH148" s="17">
        <v>357</v>
      </c>
      <c r="BI148" s="17">
        <v>4307</v>
      </c>
      <c r="BJ148" s="17">
        <v>171</v>
      </c>
      <c r="BK148" s="17">
        <v>40</v>
      </c>
      <c r="BL148" s="17">
        <v>796</v>
      </c>
      <c r="BM148" s="17">
        <v>507</v>
      </c>
      <c r="BN148" s="17">
        <v>5781</v>
      </c>
      <c r="BO148" s="17">
        <v>249</v>
      </c>
      <c r="BP148" s="17">
        <v>884</v>
      </c>
      <c r="BQ148" s="17">
        <v>795</v>
      </c>
      <c r="BR148" s="17">
        <v>135</v>
      </c>
      <c r="BS148" s="17">
        <v>913</v>
      </c>
      <c r="BT148" s="17">
        <v>1595</v>
      </c>
      <c r="BU148" s="17">
        <v>1431</v>
      </c>
      <c r="BV148" s="17">
        <v>120</v>
      </c>
      <c r="BW148" s="17">
        <v>7160</v>
      </c>
      <c r="BX148" s="17">
        <v>8519</v>
      </c>
      <c r="BY148" s="17">
        <v>1945</v>
      </c>
      <c r="BZ148" s="17">
        <v>8320</v>
      </c>
      <c r="CA148" s="17">
        <v>4641</v>
      </c>
      <c r="CB148" s="17">
        <v>6737</v>
      </c>
      <c r="CC148" s="17">
        <v>187</v>
      </c>
      <c r="CD148" s="17">
        <v>256196</v>
      </c>
    </row>
    <row r="149" spans="1:82" x14ac:dyDescent="0.35">
      <c r="A149" s="22">
        <v>146</v>
      </c>
      <c r="B149" s="17" t="s">
        <v>138</v>
      </c>
      <c r="C149" s="17">
        <v>22</v>
      </c>
      <c r="D149" s="17">
        <v>38</v>
      </c>
      <c r="E149" s="17">
        <v>726</v>
      </c>
      <c r="F149" s="17">
        <v>592</v>
      </c>
      <c r="G149" s="17">
        <v>97</v>
      </c>
      <c r="H149" s="17">
        <v>209</v>
      </c>
      <c r="I149" s="17">
        <v>340</v>
      </c>
      <c r="J149" s="17">
        <v>45</v>
      </c>
      <c r="K149" s="17">
        <v>1007</v>
      </c>
      <c r="L149" s="17">
        <v>1615</v>
      </c>
      <c r="M149" s="17">
        <v>11</v>
      </c>
      <c r="N149" s="17">
        <v>108</v>
      </c>
      <c r="O149" s="17">
        <v>406</v>
      </c>
      <c r="P149" s="17">
        <v>1961</v>
      </c>
      <c r="Q149" s="17">
        <v>81</v>
      </c>
      <c r="R149" s="17">
        <v>52</v>
      </c>
      <c r="S149" s="17">
        <v>47</v>
      </c>
      <c r="T149" s="17">
        <v>1057</v>
      </c>
      <c r="U149" s="17">
        <v>166</v>
      </c>
      <c r="V149" s="17">
        <v>688</v>
      </c>
      <c r="W149" s="17">
        <v>21</v>
      </c>
      <c r="X149" s="17">
        <v>853</v>
      </c>
      <c r="Y149" s="17">
        <v>85</v>
      </c>
      <c r="Z149" s="17">
        <v>67</v>
      </c>
      <c r="AA149" s="17">
        <v>663</v>
      </c>
      <c r="AB149" s="17">
        <v>1315</v>
      </c>
      <c r="AC149" s="17">
        <v>1281</v>
      </c>
      <c r="AD149" s="17">
        <v>295</v>
      </c>
      <c r="AE149" s="17">
        <v>39</v>
      </c>
      <c r="AF149" s="17">
        <v>10</v>
      </c>
      <c r="AG149" s="17">
        <v>475</v>
      </c>
      <c r="AH149" s="17">
        <v>76</v>
      </c>
      <c r="AI149" s="17">
        <v>1434</v>
      </c>
      <c r="AJ149" s="17">
        <v>47</v>
      </c>
      <c r="AK149" s="17">
        <v>657</v>
      </c>
      <c r="AL149" s="17">
        <v>768</v>
      </c>
      <c r="AM149" s="17">
        <v>529</v>
      </c>
      <c r="AN149" s="17">
        <v>18</v>
      </c>
      <c r="AO149" s="17">
        <v>116</v>
      </c>
      <c r="AP149" s="17">
        <v>586</v>
      </c>
      <c r="AQ149" s="17">
        <v>11</v>
      </c>
      <c r="AR149" s="17">
        <v>804</v>
      </c>
      <c r="AS149" s="17">
        <v>443</v>
      </c>
      <c r="AT149" s="17">
        <v>3078</v>
      </c>
      <c r="AU149" s="17">
        <v>853</v>
      </c>
      <c r="AV149" s="17">
        <v>299</v>
      </c>
      <c r="AW149" s="17">
        <v>143</v>
      </c>
      <c r="AX149" s="17">
        <v>96</v>
      </c>
      <c r="AY149" s="17">
        <v>1662</v>
      </c>
      <c r="AZ149" s="17">
        <v>608</v>
      </c>
      <c r="BA149" s="17">
        <v>138</v>
      </c>
      <c r="BB149" s="17">
        <v>1164</v>
      </c>
      <c r="BC149" s="17">
        <v>417</v>
      </c>
      <c r="BD149" s="17">
        <v>44</v>
      </c>
      <c r="BE149" s="17">
        <v>24</v>
      </c>
      <c r="BF149" s="17">
        <v>37</v>
      </c>
      <c r="BG149" s="17">
        <v>249</v>
      </c>
      <c r="BH149" s="17">
        <v>32</v>
      </c>
      <c r="BI149" s="17">
        <v>443</v>
      </c>
      <c r="BJ149" s="17">
        <v>33</v>
      </c>
      <c r="BK149" s="17">
        <v>5</v>
      </c>
      <c r="BL149" s="17">
        <v>83</v>
      </c>
      <c r="BM149" s="17">
        <v>62</v>
      </c>
      <c r="BN149" s="17">
        <v>707</v>
      </c>
      <c r="BO149" s="17">
        <v>20</v>
      </c>
      <c r="BP149" s="17">
        <v>65</v>
      </c>
      <c r="BQ149" s="17">
        <v>63</v>
      </c>
      <c r="BR149" s="17">
        <v>17</v>
      </c>
      <c r="BS149" s="17">
        <v>98</v>
      </c>
      <c r="BT149" s="17">
        <v>159</v>
      </c>
      <c r="BU149" s="17">
        <v>159</v>
      </c>
      <c r="BV149" s="17">
        <v>9</v>
      </c>
      <c r="BW149" s="17">
        <v>1213</v>
      </c>
      <c r="BX149" s="17">
        <v>1261</v>
      </c>
      <c r="BY149" s="17">
        <v>201</v>
      </c>
      <c r="BZ149" s="17">
        <v>1497</v>
      </c>
      <c r="CA149" s="17">
        <v>522</v>
      </c>
      <c r="CB149" s="17">
        <v>596</v>
      </c>
      <c r="CC149" s="17">
        <v>22</v>
      </c>
      <c r="CD149" s="17">
        <v>36043</v>
      </c>
    </row>
    <row r="150" spans="1:82" x14ac:dyDescent="0.35">
      <c r="A150" s="22">
        <v>147</v>
      </c>
      <c r="B150" s="17" t="s">
        <v>139</v>
      </c>
      <c r="C150" s="17">
        <v>70</v>
      </c>
      <c r="D150" s="17">
        <v>164</v>
      </c>
      <c r="E150" s="17">
        <v>2230</v>
      </c>
      <c r="F150" s="17">
        <v>2063</v>
      </c>
      <c r="G150" s="17">
        <v>319</v>
      </c>
      <c r="H150" s="17">
        <v>584</v>
      </c>
      <c r="I150" s="17">
        <v>1153</v>
      </c>
      <c r="J150" s="17">
        <v>162</v>
      </c>
      <c r="K150" s="17">
        <v>4123</v>
      </c>
      <c r="L150" s="17">
        <v>5216</v>
      </c>
      <c r="M150" s="17">
        <v>50</v>
      </c>
      <c r="N150" s="17">
        <v>415</v>
      </c>
      <c r="O150" s="17">
        <v>1276</v>
      </c>
      <c r="P150" s="17">
        <v>5887</v>
      </c>
      <c r="Q150" s="17">
        <v>211</v>
      </c>
      <c r="R150" s="17">
        <v>218</v>
      </c>
      <c r="S150" s="17">
        <v>156</v>
      </c>
      <c r="T150" s="17">
        <v>3879</v>
      </c>
      <c r="U150" s="17">
        <v>478</v>
      </c>
      <c r="V150" s="17">
        <v>2054</v>
      </c>
      <c r="W150" s="17">
        <v>92</v>
      </c>
      <c r="X150" s="17">
        <v>3802</v>
      </c>
      <c r="Y150" s="17">
        <v>254</v>
      </c>
      <c r="Z150" s="17">
        <v>211</v>
      </c>
      <c r="AA150" s="17">
        <v>2025</v>
      </c>
      <c r="AB150" s="17">
        <v>4778</v>
      </c>
      <c r="AC150" s="17">
        <v>4237</v>
      </c>
      <c r="AD150" s="17">
        <v>1054</v>
      </c>
      <c r="AE150" s="17">
        <v>117</v>
      </c>
      <c r="AF150" s="17">
        <v>45</v>
      </c>
      <c r="AG150" s="17">
        <v>1476</v>
      </c>
      <c r="AH150" s="17">
        <v>246</v>
      </c>
      <c r="AI150" s="17">
        <v>4884</v>
      </c>
      <c r="AJ150" s="17">
        <v>125</v>
      </c>
      <c r="AK150" s="17">
        <v>2233</v>
      </c>
      <c r="AL150" s="17">
        <v>2463</v>
      </c>
      <c r="AM150" s="17">
        <v>1457</v>
      </c>
      <c r="AN150" s="17">
        <v>76</v>
      </c>
      <c r="AO150" s="17">
        <v>410</v>
      </c>
      <c r="AP150" s="17">
        <v>2262</v>
      </c>
      <c r="AQ150" s="17">
        <v>44</v>
      </c>
      <c r="AR150" s="17">
        <v>2586</v>
      </c>
      <c r="AS150" s="17">
        <v>1420</v>
      </c>
      <c r="AT150" s="17">
        <v>17480</v>
      </c>
      <c r="AU150" s="17">
        <v>2655</v>
      </c>
      <c r="AV150" s="17">
        <v>868</v>
      </c>
      <c r="AW150" s="17">
        <v>643</v>
      </c>
      <c r="AX150" s="17">
        <v>331</v>
      </c>
      <c r="AY150" s="17">
        <v>8941</v>
      </c>
      <c r="AZ150" s="17">
        <v>2006</v>
      </c>
      <c r="BA150" s="17">
        <v>387</v>
      </c>
      <c r="BB150" s="17">
        <v>3936</v>
      </c>
      <c r="BC150" s="17">
        <v>1399</v>
      </c>
      <c r="BD150" s="17">
        <v>229</v>
      </c>
      <c r="BE150" s="17">
        <v>140</v>
      </c>
      <c r="BF150" s="17">
        <v>109</v>
      </c>
      <c r="BG150" s="17">
        <v>770</v>
      </c>
      <c r="BH150" s="17">
        <v>123</v>
      </c>
      <c r="BI150" s="17">
        <v>1568</v>
      </c>
      <c r="BJ150" s="17">
        <v>72</v>
      </c>
      <c r="BK150" s="17">
        <v>22</v>
      </c>
      <c r="BL150" s="17">
        <v>268</v>
      </c>
      <c r="BM150" s="17">
        <v>194</v>
      </c>
      <c r="BN150" s="17">
        <v>3128</v>
      </c>
      <c r="BO150" s="17">
        <v>78</v>
      </c>
      <c r="BP150" s="17">
        <v>241</v>
      </c>
      <c r="BQ150" s="17">
        <v>252</v>
      </c>
      <c r="BR150" s="17">
        <v>52</v>
      </c>
      <c r="BS150" s="17">
        <v>301</v>
      </c>
      <c r="BT150" s="17">
        <v>473</v>
      </c>
      <c r="BU150" s="17">
        <v>547</v>
      </c>
      <c r="BV150" s="17">
        <v>29</v>
      </c>
      <c r="BW150" s="17">
        <v>5446</v>
      </c>
      <c r="BX150" s="17">
        <v>4342</v>
      </c>
      <c r="BY150" s="17">
        <v>557</v>
      </c>
      <c r="BZ150" s="17">
        <v>4325</v>
      </c>
      <c r="CA150" s="17">
        <v>1737</v>
      </c>
      <c r="CB150" s="17">
        <v>1781</v>
      </c>
      <c r="CC150" s="17">
        <v>74</v>
      </c>
      <c r="CD150" s="17">
        <v>132967</v>
      </c>
    </row>
    <row r="151" spans="1:82" x14ac:dyDescent="0.35">
      <c r="A151" s="22">
        <v>148</v>
      </c>
      <c r="B151" s="17" t="s">
        <v>140</v>
      </c>
      <c r="C151" s="17">
        <v>392</v>
      </c>
      <c r="D151" s="17">
        <v>499</v>
      </c>
      <c r="E151" s="17">
        <v>7065</v>
      </c>
      <c r="F151" s="17">
        <v>7095</v>
      </c>
      <c r="G151" s="17">
        <v>1047</v>
      </c>
      <c r="H151" s="17">
        <v>2354</v>
      </c>
      <c r="I151" s="17">
        <v>4677</v>
      </c>
      <c r="J151" s="17">
        <v>590</v>
      </c>
      <c r="K151" s="17">
        <v>12753</v>
      </c>
      <c r="L151" s="17">
        <v>14236</v>
      </c>
      <c r="M151" s="17">
        <v>186</v>
      </c>
      <c r="N151" s="17">
        <v>1641</v>
      </c>
      <c r="O151" s="17">
        <v>5600</v>
      </c>
      <c r="P151" s="17">
        <v>19632</v>
      </c>
      <c r="Q151" s="17">
        <v>589</v>
      </c>
      <c r="R151" s="17">
        <v>1003</v>
      </c>
      <c r="S151" s="17">
        <v>690</v>
      </c>
      <c r="T151" s="17">
        <v>10577</v>
      </c>
      <c r="U151" s="17">
        <v>1650</v>
      </c>
      <c r="V151" s="17">
        <v>7978</v>
      </c>
      <c r="W151" s="17">
        <v>409</v>
      </c>
      <c r="X151" s="17">
        <v>9408</v>
      </c>
      <c r="Y151" s="17">
        <v>824</v>
      </c>
      <c r="Z151" s="17">
        <v>916</v>
      </c>
      <c r="AA151" s="17">
        <v>7158</v>
      </c>
      <c r="AB151" s="17">
        <v>11423</v>
      </c>
      <c r="AC151" s="17">
        <v>14743</v>
      </c>
      <c r="AD151" s="17">
        <v>3304</v>
      </c>
      <c r="AE151" s="17">
        <v>493</v>
      </c>
      <c r="AF151" s="17">
        <v>239</v>
      </c>
      <c r="AG151" s="17">
        <v>4909</v>
      </c>
      <c r="AH151" s="17">
        <v>1053</v>
      </c>
      <c r="AI151" s="17">
        <v>13718</v>
      </c>
      <c r="AJ151" s="17">
        <v>561</v>
      </c>
      <c r="AK151" s="17">
        <v>8407</v>
      </c>
      <c r="AL151" s="17">
        <v>9883</v>
      </c>
      <c r="AM151" s="17">
        <v>4375</v>
      </c>
      <c r="AN151" s="17">
        <v>209</v>
      </c>
      <c r="AO151" s="17">
        <v>1990</v>
      </c>
      <c r="AP151" s="17">
        <v>7006</v>
      </c>
      <c r="AQ151" s="17">
        <v>278</v>
      </c>
      <c r="AR151" s="17">
        <v>6740</v>
      </c>
      <c r="AS151" s="17">
        <v>6401</v>
      </c>
      <c r="AT151" s="17">
        <v>26920</v>
      </c>
      <c r="AU151" s="17">
        <v>8087</v>
      </c>
      <c r="AV151" s="17">
        <v>2862</v>
      </c>
      <c r="AW151" s="17">
        <v>2308</v>
      </c>
      <c r="AX151" s="17">
        <v>1286</v>
      </c>
      <c r="AY151" s="17">
        <v>17082</v>
      </c>
      <c r="AZ151" s="17">
        <v>7545</v>
      </c>
      <c r="BA151" s="17">
        <v>1621</v>
      </c>
      <c r="BB151" s="17">
        <v>12137</v>
      </c>
      <c r="BC151" s="17">
        <v>7010</v>
      </c>
      <c r="BD151" s="17">
        <v>698</v>
      </c>
      <c r="BE151" s="17">
        <v>656</v>
      </c>
      <c r="BF151" s="17">
        <v>468</v>
      </c>
      <c r="BG151" s="17">
        <v>3818</v>
      </c>
      <c r="BH151" s="17">
        <v>481</v>
      </c>
      <c r="BI151" s="17">
        <v>5876</v>
      </c>
      <c r="BJ151" s="17">
        <v>244</v>
      </c>
      <c r="BK151" s="17">
        <v>66</v>
      </c>
      <c r="BL151" s="17">
        <v>1064</v>
      </c>
      <c r="BM151" s="17">
        <v>701</v>
      </c>
      <c r="BN151" s="17">
        <v>8913</v>
      </c>
      <c r="BO151" s="17">
        <v>332</v>
      </c>
      <c r="BP151" s="17">
        <v>1127</v>
      </c>
      <c r="BQ151" s="17">
        <v>1053</v>
      </c>
      <c r="BR151" s="17">
        <v>189</v>
      </c>
      <c r="BS151" s="17">
        <v>1216</v>
      </c>
      <c r="BT151" s="17">
        <v>2068</v>
      </c>
      <c r="BU151" s="17">
        <v>1971</v>
      </c>
      <c r="BV151" s="17">
        <v>146</v>
      </c>
      <c r="BW151" s="17">
        <v>12612</v>
      </c>
      <c r="BX151" s="17">
        <v>12858</v>
      </c>
      <c r="BY151" s="17">
        <v>2499</v>
      </c>
      <c r="BZ151" s="17">
        <v>12646</v>
      </c>
      <c r="CA151" s="17">
        <v>6374</v>
      </c>
      <c r="CB151" s="17">
        <v>8517</v>
      </c>
      <c r="CC151" s="17">
        <v>258</v>
      </c>
      <c r="CD151" s="17">
        <v>389165</v>
      </c>
    </row>
    <row r="152" spans="1:82" x14ac:dyDescent="0.35">
      <c r="A152" s="14">
        <v>149</v>
      </c>
      <c r="B152" s="18" t="s">
        <v>141</v>
      </c>
      <c r="C152" s="19">
        <v>6.5281899109792292</v>
      </c>
      <c r="D152" s="19">
        <v>10.133333333333333</v>
      </c>
      <c r="E152" s="19">
        <v>13.064603203167177</v>
      </c>
      <c r="F152" s="19">
        <v>10.528187800106705</v>
      </c>
      <c r="G152" s="19">
        <v>11.814859926918391</v>
      </c>
      <c r="H152" s="19">
        <v>10.582278481012658</v>
      </c>
      <c r="I152" s="19">
        <v>8.8082901554404138</v>
      </c>
      <c r="J152" s="19">
        <v>9.4142259414225933</v>
      </c>
      <c r="K152" s="19">
        <v>10.450394354503944</v>
      </c>
      <c r="L152" s="19">
        <v>15.188563904824603</v>
      </c>
      <c r="M152" s="19">
        <v>7.5342465753424657</v>
      </c>
      <c r="N152" s="19">
        <v>8.1081081081081088</v>
      </c>
      <c r="O152" s="19">
        <v>8.5853245929371962</v>
      </c>
      <c r="P152" s="19">
        <v>12.492037202191362</v>
      </c>
      <c r="Q152" s="19">
        <v>17.724288840262581</v>
      </c>
      <c r="R152" s="19">
        <v>6.2350119904076742</v>
      </c>
      <c r="S152" s="19">
        <v>8.1174438687392065</v>
      </c>
      <c r="T152" s="19">
        <v>13.626401959520434</v>
      </c>
      <c r="U152" s="19">
        <v>12.415856394913986</v>
      </c>
      <c r="V152" s="19">
        <v>10.402177199879043</v>
      </c>
      <c r="W152" s="19">
        <v>6.1583577712609969</v>
      </c>
      <c r="X152" s="19">
        <v>13.214562354763748</v>
      </c>
      <c r="Y152" s="19">
        <v>12.898330804248861</v>
      </c>
      <c r="Z152" s="19">
        <v>8.6787564766839385</v>
      </c>
      <c r="AA152" s="19">
        <v>11.440897325280414</v>
      </c>
      <c r="AB152" s="19">
        <v>16.515950766139163</v>
      </c>
      <c r="AC152" s="19">
        <v>10.877133395601597</v>
      </c>
      <c r="AD152" s="19">
        <v>11.577708006279435</v>
      </c>
      <c r="AE152" s="19">
        <v>9.4660194174757279</v>
      </c>
      <c r="AF152" s="19">
        <v>5.1020408163265305</v>
      </c>
      <c r="AG152" s="19">
        <v>12.160778289810548</v>
      </c>
      <c r="AH152" s="19">
        <v>8.6363636363636367</v>
      </c>
      <c r="AI152" s="19">
        <v>13.960280373831777</v>
      </c>
      <c r="AJ152" s="19">
        <v>9.8326359832635983</v>
      </c>
      <c r="AK152" s="19">
        <v>9.6165105386416858</v>
      </c>
      <c r="AL152" s="19">
        <v>9.3864580787093619</v>
      </c>
      <c r="AM152" s="19">
        <v>15.337779066396056</v>
      </c>
      <c r="AN152" s="19">
        <v>11.39240506329114</v>
      </c>
      <c r="AO152" s="19">
        <v>6.8476977567886665</v>
      </c>
      <c r="AP152" s="19">
        <v>10.988186761672605</v>
      </c>
      <c r="AQ152" s="19">
        <v>4.5643153526970952</v>
      </c>
      <c r="AR152" s="19">
        <v>16.2194875933024</v>
      </c>
      <c r="AS152" s="19">
        <v>8.1598821145699016</v>
      </c>
      <c r="AT152" s="19">
        <v>24.582701062215477</v>
      </c>
      <c r="AU152" s="19">
        <v>13.550436854646545</v>
      </c>
      <c r="AV152" s="19">
        <v>13.034001743679163</v>
      </c>
      <c r="AW152" s="19">
        <v>7.9444444444444446</v>
      </c>
      <c r="AX152" s="19">
        <v>9.116809116809117</v>
      </c>
      <c r="AY152" s="19">
        <v>16.95918367346939</v>
      </c>
      <c r="AZ152" s="19">
        <v>9.8942229454841346</v>
      </c>
      <c r="BA152" s="19">
        <v>10.080350620891162</v>
      </c>
      <c r="BB152" s="19">
        <v>12.429257875066737</v>
      </c>
      <c r="BC152" s="19">
        <v>6.9177173191771733</v>
      </c>
      <c r="BD152" s="19">
        <v>8.6614173228346463</v>
      </c>
      <c r="BE152" s="19">
        <v>4.4692737430167595</v>
      </c>
      <c r="BF152" s="19">
        <v>9.2039800995024876</v>
      </c>
      <c r="BG152" s="19">
        <v>7.5637910085054676</v>
      </c>
      <c r="BH152" s="19">
        <v>8.2262210796915163</v>
      </c>
      <c r="BI152" s="19">
        <v>9.3263157894736839</v>
      </c>
      <c r="BJ152" s="19">
        <v>16.176470588235293</v>
      </c>
      <c r="BK152" s="19">
        <v>11.111111111111111</v>
      </c>
      <c r="BL152" s="19">
        <v>9.4425483503981784</v>
      </c>
      <c r="BM152" s="19">
        <v>10.896309314586995</v>
      </c>
      <c r="BN152" s="19">
        <v>10.897040690505548</v>
      </c>
      <c r="BO152" s="19">
        <v>7.4349442379182156</v>
      </c>
      <c r="BP152" s="19">
        <v>6.8493150684931505</v>
      </c>
      <c r="BQ152" s="19">
        <v>7.3426573426573425</v>
      </c>
      <c r="BR152" s="19">
        <v>11.184210526315789</v>
      </c>
      <c r="BS152" s="19">
        <v>9.693372898120673</v>
      </c>
      <c r="BT152" s="19">
        <v>9.0649942987457237</v>
      </c>
      <c r="BU152" s="19">
        <v>10</v>
      </c>
      <c r="BV152" s="19">
        <v>6.9767441860465116</v>
      </c>
      <c r="BW152" s="19">
        <v>14.487041681595606</v>
      </c>
      <c r="BX152" s="19">
        <v>12.893660531697341</v>
      </c>
      <c r="BY152" s="19">
        <v>9.3662628145386773</v>
      </c>
      <c r="BZ152" s="19">
        <v>15.249057756952226</v>
      </c>
      <c r="CA152" s="19">
        <v>10.110400929692039</v>
      </c>
      <c r="CB152" s="19">
        <v>8.1276421655529791</v>
      </c>
      <c r="CC152" s="19">
        <v>10.526315789473683</v>
      </c>
      <c r="CD152" s="19">
        <v>12.333398348611924</v>
      </c>
    </row>
    <row r="153" spans="1:82" x14ac:dyDescent="0.35">
      <c r="A153" s="22">
        <v>150</v>
      </c>
    </row>
    <row r="154" spans="1:82" x14ac:dyDescent="0.35">
      <c r="A154" s="22">
        <v>151</v>
      </c>
      <c r="B154" s="23" t="s">
        <v>142</v>
      </c>
    </row>
    <row r="155" spans="1:82" x14ac:dyDescent="0.35">
      <c r="A155" s="22">
        <v>152</v>
      </c>
      <c r="B155" s="17" t="s">
        <v>143</v>
      </c>
      <c r="C155" s="17">
        <v>3</v>
      </c>
      <c r="D155" s="17">
        <v>8</v>
      </c>
      <c r="E155" s="17">
        <v>50</v>
      </c>
      <c r="F155" s="17">
        <v>8</v>
      </c>
      <c r="G155" s="17">
        <v>15</v>
      </c>
      <c r="H155" s="17">
        <v>12</v>
      </c>
      <c r="I155" s="17">
        <v>5</v>
      </c>
      <c r="J155" s="17">
        <v>8</v>
      </c>
      <c r="K155" s="17">
        <v>3</v>
      </c>
      <c r="L155" s="17">
        <v>47</v>
      </c>
      <c r="M155" s="17">
        <v>0</v>
      </c>
      <c r="N155" s="17">
        <v>18</v>
      </c>
      <c r="O155" s="17">
        <v>36</v>
      </c>
      <c r="P155" s="17">
        <v>80</v>
      </c>
      <c r="Q155" s="17">
        <v>3</v>
      </c>
      <c r="R155" s="17">
        <v>9</v>
      </c>
      <c r="S155" s="17">
        <v>4</v>
      </c>
      <c r="T155" s="17">
        <v>18</v>
      </c>
      <c r="U155" s="17">
        <v>24</v>
      </c>
      <c r="V155" s="17">
        <v>31</v>
      </c>
      <c r="W155" s="17">
        <v>4</v>
      </c>
      <c r="X155" s="17">
        <v>3</v>
      </c>
      <c r="Y155" s="17">
        <v>6</v>
      </c>
      <c r="Z155" s="17">
        <v>5</v>
      </c>
      <c r="AA155" s="17">
        <v>50</v>
      </c>
      <c r="AB155" s="17">
        <v>44</v>
      </c>
      <c r="AC155" s="17">
        <v>50</v>
      </c>
      <c r="AD155" s="17">
        <v>35</v>
      </c>
      <c r="AE155" s="17">
        <v>3</v>
      </c>
      <c r="AF155" s="17">
        <v>3</v>
      </c>
      <c r="AG155" s="17">
        <v>7</v>
      </c>
      <c r="AH155" s="17">
        <v>15</v>
      </c>
      <c r="AI155" s="17">
        <v>44</v>
      </c>
      <c r="AJ155" s="17">
        <v>0</v>
      </c>
      <c r="AK155" s="17">
        <v>11</v>
      </c>
      <c r="AL155" s="17">
        <v>10</v>
      </c>
      <c r="AM155" s="17">
        <v>62</v>
      </c>
      <c r="AN155" s="17">
        <v>3</v>
      </c>
      <c r="AO155" s="17">
        <v>5</v>
      </c>
      <c r="AP155" s="17">
        <v>0</v>
      </c>
      <c r="AQ155" s="17">
        <v>0</v>
      </c>
      <c r="AR155" s="17">
        <v>5</v>
      </c>
      <c r="AS155" s="17">
        <v>11</v>
      </c>
      <c r="AT155" s="17">
        <v>4</v>
      </c>
      <c r="AU155" s="17">
        <v>58</v>
      </c>
      <c r="AV155" s="17">
        <v>32</v>
      </c>
      <c r="AW155" s="17">
        <v>13</v>
      </c>
      <c r="AX155" s="17">
        <v>15</v>
      </c>
      <c r="AY155" s="17">
        <v>9</v>
      </c>
      <c r="AZ155" s="17">
        <v>5</v>
      </c>
      <c r="BA155" s="17">
        <v>6</v>
      </c>
      <c r="BB155" s="17">
        <v>22</v>
      </c>
      <c r="BC155" s="17">
        <v>18</v>
      </c>
      <c r="BD155" s="17">
        <v>3</v>
      </c>
      <c r="BE155" s="17">
        <v>3</v>
      </c>
      <c r="BF155" s="17">
        <v>3</v>
      </c>
      <c r="BG155" s="17">
        <v>0</v>
      </c>
      <c r="BH155" s="17">
        <v>4</v>
      </c>
      <c r="BI155" s="17">
        <v>5</v>
      </c>
      <c r="BJ155" s="17">
        <v>0</v>
      </c>
      <c r="BK155" s="17">
        <v>0</v>
      </c>
      <c r="BL155" s="17">
        <v>6</v>
      </c>
      <c r="BM155" s="17">
        <v>5</v>
      </c>
      <c r="BN155" s="17">
        <v>0</v>
      </c>
      <c r="BO155" s="17">
        <v>0</v>
      </c>
      <c r="BP155" s="17">
        <v>3</v>
      </c>
      <c r="BQ155" s="17">
        <v>11</v>
      </c>
      <c r="BR155" s="17">
        <v>0</v>
      </c>
      <c r="BS155" s="17">
        <v>11</v>
      </c>
      <c r="BT155" s="17">
        <v>14</v>
      </c>
      <c r="BU155" s="17">
        <v>18</v>
      </c>
      <c r="BV155" s="17">
        <v>0</v>
      </c>
      <c r="BW155" s="17">
        <v>5</v>
      </c>
      <c r="BX155" s="17">
        <v>28</v>
      </c>
      <c r="BY155" s="17">
        <v>16</v>
      </c>
      <c r="BZ155" s="17">
        <v>50</v>
      </c>
      <c r="CA155" s="17">
        <v>9</v>
      </c>
      <c r="CB155" s="17">
        <v>30</v>
      </c>
      <c r="CC155" s="17">
        <v>3</v>
      </c>
      <c r="CD155" s="17">
        <v>1167</v>
      </c>
    </row>
    <row r="156" spans="1:82" x14ac:dyDescent="0.35">
      <c r="A156" s="14">
        <v>153</v>
      </c>
      <c r="B156" s="17" t="s">
        <v>144</v>
      </c>
      <c r="C156" s="17">
        <v>15</v>
      </c>
      <c r="D156" s="17">
        <v>28</v>
      </c>
      <c r="E156" s="17">
        <v>203</v>
      </c>
      <c r="F156" s="17">
        <v>70</v>
      </c>
      <c r="G156" s="17">
        <v>46</v>
      </c>
      <c r="H156" s="17">
        <v>98</v>
      </c>
      <c r="I156" s="17">
        <v>16</v>
      </c>
      <c r="J156" s="17">
        <v>22</v>
      </c>
      <c r="K156" s="17">
        <v>25</v>
      </c>
      <c r="L156" s="17">
        <v>351</v>
      </c>
      <c r="M156" s="17">
        <v>10</v>
      </c>
      <c r="N156" s="17">
        <v>70</v>
      </c>
      <c r="O156" s="17">
        <v>187</v>
      </c>
      <c r="P156" s="17">
        <v>640</v>
      </c>
      <c r="Q156" s="17">
        <v>37</v>
      </c>
      <c r="R156" s="17">
        <v>27</v>
      </c>
      <c r="S156" s="17">
        <v>29</v>
      </c>
      <c r="T156" s="17">
        <v>95</v>
      </c>
      <c r="U156" s="17">
        <v>71</v>
      </c>
      <c r="V156" s="17">
        <v>208</v>
      </c>
      <c r="W156" s="17">
        <v>20</v>
      </c>
      <c r="X156" s="17">
        <v>36</v>
      </c>
      <c r="Y156" s="17">
        <v>35</v>
      </c>
      <c r="Z156" s="17">
        <v>24</v>
      </c>
      <c r="AA156" s="17">
        <v>230</v>
      </c>
      <c r="AB156" s="17">
        <v>297</v>
      </c>
      <c r="AC156" s="17">
        <v>342</v>
      </c>
      <c r="AD156" s="17">
        <v>156</v>
      </c>
      <c r="AE156" s="17">
        <v>14</v>
      </c>
      <c r="AF156" s="17">
        <v>11</v>
      </c>
      <c r="AG156" s="17">
        <v>93</v>
      </c>
      <c r="AH156" s="17">
        <v>35</v>
      </c>
      <c r="AI156" s="17">
        <v>464</v>
      </c>
      <c r="AJ156" s="17">
        <v>11</v>
      </c>
      <c r="AK156" s="17">
        <v>64</v>
      </c>
      <c r="AL156" s="17">
        <v>122</v>
      </c>
      <c r="AM156" s="17">
        <v>192</v>
      </c>
      <c r="AN156" s="17">
        <v>12</v>
      </c>
      <c r="AO156" s="17">
        <v>34</v>
      </c>
      <c r="AP156" s="17">
        <v>39</v>
      </c>
      <c r="AQ156" s="17">
        <v>7</v>
      </c>
      <c r="AR156" s="17">
        <v>85</v>
      </c>
      <c r="AS156" s="17">
        <v>89</v>
      </c>
      <c r="AT156" s="17">
        <v>53</v>
      </c>
      <c r="AU156" s="17">
        <v>264</v>
      </c>
      <c r="AV156" s="17">
        <v>134</v>
      </c>
      <c r="AW156" s="17">
        <v>75</v>
      </c>
      <c r="AX156" s="17">
        <v>50</v>
      </c>
      <c r="AY156" s="17">
        <v>57</v>
      </c>
      <c r="AZ156" s="17">
        <v>55</v>
      </c>
      <c r="BA156" s="17">
        <v>54</v>
      </c>
      <c r="BB156" s="17">
        <v>151</v>
      </c>
      <c r="BC156" s="17">
        <v>161</v>
      </c>
      <c r="BD156" s="17">
        <v>14</v>
      </c>
      <c r="BE156" s="17">
        <v>23</v>
      </c>
      <c r="BF156" s="17">
        <v>12</v>
      </c>
      <c r="BG156" s="17">
        <v>28</v>
      </c>
      <c r="BH156" s="17">
        <v>20</v>
      </c>
      <c r="BI156" s="17">
        <v>43</v>
      </c>
      <c r="BJ156" s="17">
        <v>10</v>
      </c>
      <c r="BK156" s="17">
        <v>0</v>
      </c>
      <c r="BL156" s="17">
        <v>37</v>
      </c>
      <c r="BM156" s="17">
        <v>30</v>
      </c>
      <c r="BN156" s="17">
        <v>21</v>
      </c>
      <c r="BO156" s="17">
        <v>14</v>
      </c>
      <c r="BP156" s="17">
        <v>14</v>
      </c>
      <c r="BQ156" s="17">
        <v>75</v>
      </c>
      <c r="BR156" s="17">
        <v>8</v>
      </c>
      <c r="BS156" s="17">
        <v>53</v>
      </c>
      <c r="BT156" s="17">
        <v>56</v>
      </c>
      <c r="BU156" s="17">
        <v>77</v>
      </c>
      <c r="BV156" s="17">
        <v>4</v>
      </c>
      <c r="BW156" s="17">
        <v>44</v>
      </c>
      <c r="BX156" s="17">
        <v>300</v>
      </c>
      <c r="BY156" s="17">
        <v>99</v>
      </c>
      <c r="BZ156" s="17">
        <v>445</v>
      </c>
      <c r="CA156" s="17">
        <v>46</v>
      </c>
      <c r="CB156" s="17">
        <v>169</v>
      </c>
      <c r="CC156" s="17">
        <v>12</v>
      </c>
      <c r="CD156" s="17">
        <v>7368</v>
      </c>
    </row>
    <row r="157" spans="1:82" x14ac:dyDescent="0.35">
      <c r="A157" s="14">
        <v>154</v>
      </c>
      <c r="B157" s="18" t="s">
        <v>145</v>
      </c>
      <c r="C157" s="19">
        <v>8.6851737738689234</v>
      </c>
      <c r="D157" s="19">
        <v>28.317861128074963</v>
      </c>
      <c r="E157" s="19">
        <v>13.686356964793479</v>
      </c>
      <c r="F157" s="19">
        <v>2.2346114947735782</v>
      </c>
      <c r="G157" s="19">
        <v>18.637505161945487</v>
      </c>
      <c r="H157" s="19">
        <v>7.6591806809425211</v>
      </c>
      <c r="I157" s="19">
        <v>1.4856922930950072</v>
      </c>
      <c r="J157" s="19">
        <v>20.751118323702887</v>
      </c>
      <c r="K157" s="19">
        <v>0.48019644559913771</v>
      </c>
      <c r="L157" s="19">
        <v>7.8941343810982474</v>
      </c>
      <c r="M157" s="19">
        <v>0</v>
      </c>
      <c r="N157" s="19">
        <v>14.954776472423355</v>
      </c>
      <c r="O157" s="19">
        <v>11.045803714955207</v>
      </c>
      <c r="P157" s="19">
        <v>7.3530482116773594</v>
      </c>
      <c r="Q157" s="19">
        <v>9.6618625607098707</v>
      </c>
      <c r="R157" s="19">
        <v>15.148523417136825</v>
      </c>
      <c r="S157" s="19">
        <v>7.5727813439967413</v>
      </c>
      <c r="T157" s="19">
        <v>5.1625159900631781</v>
      </c>
      <c r="U157" s="19">
        <v>18.747925789787864</v>
      </c>
      <c r="V157" s="19">
        <v>7.7709557726558129</v>
      </c>
      <c r="W157" s="19">
        <v>12.774841223248821</v>
      </c>
      <c r="X157" s="19">
        <v>0.7219722996508251</v>
      </c>
      <c r="Y157" s="19">
        <v>9.9319923620392725</v>
      </c>
      <c r="Z157" s="19">
        <v>6.5727820729294582</v>
      </c>
      <c r="AA157" s="19">
        <v>13.445864571219161</v>
      </c>
      <c r="AB157" s="19">
        <v>10.060436102584925</v>
      </c>
      <c r="AC157" s="19">
        <v>6.8085041115674221</v>
      </c>
      <c r="AD157" s="19">
        <v>15.616379875692788</v>
      </c>
      <c r="AE157" s="19">
        <v>9.3122954069238215</v>
      </c>
      <c r="AF157" s="19">
        <v>18.008139512172775</v>
      </c>
      <c r="AG157" s="19">
        <v>3.0120941706089441</v>
      </c>
      <c r="AH157" s="19">
        <v>23.867932983043445</v>
      </c>
      <c r="AI157" s="19">
        <v>6.1339455396363753</v>
      </c>
      <c r="AJ157" s="19">
        <v>0</v>
      </c>
      <c r="AK157" s="19">
        <v>2.6361160289800276</v>
      </c>
      <c r="AL157" s="19">
        <v>2.0334265874418662</v>
      </c>
      <c r="AM157" s="19">
        <v>26.602178352171972</v>
      </c>
      <c r="AN157" s="19">
        <v>16.563916492685429</v>
      </c>
      <c r="AO157" s="19">
        <v>3.3682357828688696</v>
      </c>
      <c r="AP157" s="19">
        <v>0</v>
      </c>
      <c r="AQ157" s="19">
        <v>0</v>
      </c>
      <c r="AR157" s="19">
        <v>2.6326162922796619</v>
      </c>
      <c r="AS157" s="19">
        <v>3.1980658187078221</v>
      </c>
      <c r="AT157" s="19">
        <v>0.8896396335491783</v>
      </c>
      <c r="AU157" s="19">
        <v>12.267229487056186</v>
      </c>
      <c r="AV157" s="19">
        <v>17.371621286716206</v>
      </c>
      <c r="AW157" s="19">
        <v>8.9541724125285889</v>
      </c>
      <c r="AX157" s="19">
        <v>16.718503845845813</v>
      </c>
      <c r="AY157" s="19">
        <v>1.5278689472482805</v>
      </c>
      <c r="AZ157" s="19">
        <v>1.5555222851685619</v>
      </c>
      <c r="BA157" s="19">
        <v>5.4546805442286885</v>
      </c>
      <c r="BB157" s="19">
        <v>5.79663325641783</v>
      </c>
      <c r="BC157" s="19">
        <v>3.8799777587910946</v>
      </c>
      <c r="BD157" s="19">
        <v>6.2578936633256523</v>
      </c>
      <c r="BE157" s="19">
        <v>6.0452894182259334</v>
      </c>
      <c r="BF157" s="19">
        <v>7.8636231543967003</v>
      </c>
      <c r="BG157" s="19">
        <v>0</v>
      </c>
      <c r="BH157" s="19">
        <v>12.148083722050382</v>
      </c>
      <c r="BI157" s="19">
        <v>2.9733262947774719</v>
      </c>
      <c r="BJ157" s="19">
        <v>0</v>
      </c>
      <c r="BK157" s="19">
        <v>0</v>
      </c>
      <c r="BL157" s="19">
        <v>6.939262583090624</v>
      </c>
      <c r="BM157" s="19">
        <v>9.4652584717580357</v>
      </c>
      <c r="BN157" s="19">
        <v>0</v>
      </c>
      <c r="BO157" s="19">
        <v>0</v>
      </c>
      <c r="BP157" s="19">
        <v>3.1391075075116466</v>
      </c>
      <c r="BQ157" s="19">
        <v>16.5191480990336</v>
      </c>
      <c r="BR157" s="19">
        <v>0</v>
      </c>
      <c r="BS157" s="19">
        <v>13.16823654812694</v>
      </c>
      <c r="BT157" s="19">
        <v>11.760305232054854</v>
      </c>
      <c r="BU157" s="19">
        <v>13.447091762227556</v>
      </c>
      <c r="BV157" s="19">
        <v>0</v>
      </c>
      <c r="BW157" s="19">
        <v>0.94420397775215592</v>
      </c>
      <c r="BX157" s="19">
        <v>4.5973800239242104</v>
      </c>
      <c r="BY157" s="19">
        <v>10.291385147345396</v>
      </c>
      <c r="BZ157" s="19">
        <v>7.4717008212055305</v>
      </c>
      <c r="CA157" s="19">
        <v>5.1862877817600017</v>
      </c>
      <c r="CB157" s="19">
        <v>6.0502737406970297</v>
      </c>
      <c r="CC157" s="19">
        <v>15.641027549672744</v>
      </c>
      <c r="CD157" s="19">
        <v>6.3745515093712086</v>
      </c>
    </row>
    <row r="158" spans="1:82" x14ac:dyDescent="0.35">
      <c r="A158" s="22">
        <v>155</v>
      </c>
      <c r="B158" s="18" t="s">
        <v>146</v>
      </c>
      <c r="C158" s="19">
        <v>65.905578963354131</v>
      </c>
      <c r="D158" s="19">
        <v>130.04260551504646</v>
      </c>
      <c r="E158" s="19">
        <v>49.270900523842087</v>
      </c>
      <c r="F158" s="19">
        <v>16.676818653402723</v>
      </c>
      <c r="G158" s="19">
        <v>69.480253237339852</v>
      </c>
      <c r="H158" s="19">
        <v>73.560904953013633</v>
      </c>
      <c r="I158" s="19">
        <v>5.4515636032361101</v>
      </c>
      <c r="J158" s="19">
        <v>66.488142912850222</v>
      </c>
      <c r="K158" s="19">
        <v>3.3239863671203089</v>
      </c>
      <c r="L158" s="19">
        <v>47.441549959210469</v>
      </c>
      <c r="M158" s="19">
        <v>90.955807864496407</v>
      </c>
      <c r="N158" s="19">
        <v>77.591568357927429</v>
      </c>
      <c r="O158" s="19">
        <v>58.841616534296797</v>
      </c>
      <c r="P158" s="19">
        <v>58.114264774722706</v>
      </c>
      <c r="Q158" s="19">
        <v>127.0915337995196</v>
      </c>
      <c r="R158" s="19">
        <v>57.413809075309452</v>
      </c>
      <c r="S158" s="19">
        <v>76.479072968806804</v>
      </c>
      <c r="T158" s="19">
        <v>16.958239356646011</v>
      </c>
      <c r="U158" s="19">
        <v>77.533013943056389</v>
      </c>
      <c r="V158" s="19">
        <v>45.830947470360528</v>
      </c>
      <c r="W158" s="19">
        <v>111.45077683575239</v>
      </c>
      <c r="X158" s="19">
        <v>6.798927389160565</v>
      </c>
      <c r="Y158" s="19">
        <v>88.222397180903883</v>
      </c>
      <c r="Z158" s="19">
        <v>43.16560711621176</v>
      </c>
      <c r="AA158" s="19">
        <v>57.453787702808398</v>
      </c>
      <c r="AB158" s="19">
        <v>51.392529479862461</v>
      </c>
      <c r="AC158" s="19">
        <v>43.773408927339844</v>
      </c>
      <c r="AD158" s="19">
        <v>79.103935748332106</v>
      </c>
      <c r="AE158" s="19">
        <v>59.6044501063053</v>
      </c>
      <c r="AF158" s="19">
        <v>95.260897091873943</v>
      </c>
      <c r="AG158" s="19">
        <v>32.444812251183642</v>
      </c>
      <c r="AH158" s="19">
        <v>54.812664050259222</v>
      </c>
      <c r="AI158" s="19">
        <v>61.396882645788345</v>
      </c>
      <c r="AJ158" s="19">
        <v>35.983161741269775</v>
      </c>
      <c r="AK158" s="19">
        <v>13.305493222187991</v>
      </c>
      <c r="AL158" s="19">
        <v>22.816335308909633</v>
      </c>
      <c r="AM158" s="19">
        <v>78.942988202715426</v>
      </c>
      <c r="AN158" s="19">
        <v>104.53214082288157</v>
      </c>
      <c r="AO158" s="19">
        <v>27.825678796433756</v>
      </c>
      <c r="AP158" s="19">
        <v>9.9166016461320172</v>
      </c>
      <c r="AQ158" s="19">
        <v>34.866223540906404</v>
      </c>
      <c r="AR158" s="19">
        <v>24.153203381945534</v>
      </c>
      <c r="AS158" s="19">
        <v>24.322692107774898</v>
      </c>
      <c r="AT158" s="19">
        <v>4.3556488748367155</v>
      </c>
      <c r="AU158" s="19">
        <v>58.452443137323257</v>
      </c>
      <c r="AV158" s="19">
        <v>84.334483640042947</v>
      </c>
      <c r="AW158" s="19">
        <v>59.435692611433311</v>
      </c>
      <c r="AX158" s="19">
        <v>91.030765838891057</v>
      </c>
      <c r="AY158" s="19">
        <v>6.4562351219899936</v>
      </c>
      <c r="AZ158" s="19">
        <v>12.903842501274108</v>
      </c>
      <c r="BA158" s="19">
        <v>56.851640940057344</v>
      </c>
      <c r="BB158" s="19">
        <v>22.819414538432909</v>
      </c>
      <c r="BC158" s="19">
        <v>40.577808451867064</v>
      </c>
      <c r="BD158" s="19">
        <v>36.542919129972894</v>
      </c>
      <c r="BE158" s="19">
        <v>66.141719681020888</v>
      </c>
      <c r="BF158" s="19">
        <v>38.809278569878217</v>
      </c>
      <c r="BG158" s="19">
        <v>12.746109593561405</v>
      </c>
      <c r="BH158" s="19">
        <v>87.389827801508915</v>
      </c>
      <c r="BI158" s="19">
        <v>11.541025576254841</v>
      </c>
      <c r="BJ158" s="19">
        <v>88.3121992836072</v>
      </c>
      <c r="BK158" s="19">
        <v>0</v>
      </c>
      <c r="BL158" s="19">
        <v>69.558925707784269</v>
      </c>
      <c r="BM158" s="19">
        <v>83.873110174438125</v>
      </c>
      <c r="BN158" s="19">
        <v>4.4053999242323814</v>
      </c>
      <c r="BO158" s="19">
        <v>76.951280368121033</v>
      </c>
      <c r="BP158" s="19">
        <v>18.433757398750238</v>
      </c>
      <c r="BQ158" s="19">
        <v>123.65128727848453</v>
      </c>
      <c r="BR158" s="19">
        <v>79.678873456373992</v>
      </c>
      <c r="BS158" s="19">
        <v>81.740458624903212</v>
      </c>
      <c r="BT158" s="19">
        <v>45.390491706663141</v>
      </c>
      <c r="BU158" s="19">
        <v>74.998745102748543</v>
      </c>
      <c r="BV158" s="19">
        <v>69.028067213073243</v>
      </c>
      <c r="BW158" s="19">
        <v>6.4020567728071214</v>
      </c>
      <c r="BX158" s="19">
        <v>42.777088628579463</v>
      </c>
      <c r="BY158" s="19">
        <v>65.349733456698885</v>
      </c>
      <c r="BZ158" s="19">
        <v>62.156004870786319</v>
      </c>
      <c r="CA158" s="19">
        <v>12.411558876933924</v>
      </c>
      <c r="CB158" s="19">
        <v>34.910711085419948</v>
      </c>
      <c r="CC158" s="19">
        <v>94.479535904238318</v>
      </c>
      <c r="CD158" s="19">
        <v>34.612482453326841</v>
      </c>
    </row>
    <row r="163" spans="59:59" x14ac:dyDescent="0.35">
      <c r="BG163" s="17">
        <f>SUM(BG137:BG140)</f>
        <v>1964</v>
      </c>
    </row>
    <row r="169" spans="59:59" x14ac:dyDescent="0.35">
      <c r="BG169" s="17">
        <f>BG139/SUM(BG138:BG139)*100</f>
        <v>6.5523576240048991</v>
      </c>
    </row>
  </sheetData>
  <sheetProtection password="CF21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95" zoomScaleNormal="95" workbookViewId="0">
      <pane xSplit="8" ySplit="5" topLeftCell="I117" activePane="bottomRight" state="frozen"/>
      <selection pane="topRight" activeCell="I1" sqref="I1"/>
      <selection pane="bottomLeft" activeCell="A6" sqref="A6"/>
      <selection pane="bottomRight" activeCell="I1" sqref="I1"/>
    </sheetView>
  </sheetViews>
  <sheetFormatPr defaultColWidth="9.1328125" defaultRowHeight="14.25" x14ac:dyDescent="0.45"/>
  <cols>
    <col min="1" max="2" width="3.59765625" style="24" customWidth="1"/>
    <col min="3" max="3" width="3.59765625" style="25" customWidth="1"/>
    <col min="4" max="4" width="37.59765625" style="27" customWidth="1"/>
    <col min="5" max="5" width="24.73046875" style="29" customWidth="1"/>
    <col min="6" max="6" width="25.86328125" style="27" customWidth="1"/>
    <col min="7" max="7" width="25.1328125" style="29" customWidth="1"/>
    <col min="8" max="8" width="27.59765625" style="24" customWidth="1"/>
    <col min="9" max="9" width="21.1328125" style="24" customWidth="1"/>
    <col min="10" max="27" width="9.1328125" style="24"/>
    <col min="28" max="28" width="19.86328125" style="26" customWidth="1"/>
    <col min="29" max="16384" width="9.1328125" style="27"/>
  </cols>
  <sheetData>
    <row r="1" spans="3:28" ht="36.75" customHeight="1" x14ac:dyDescent="0.45">
      <c r="D1" s="92" t="s">
        <v>228</v>
      </c>
      <c r="E1" s="92"/>
      <c r="F1" s="92"/>
      <c r="G1" s="92"/>
      <c r="H1" s="92"/>
    </row>
    <row r="2" spans="3:28" x14ac:dyDescent="0.45">
      <c r="H2" s="58"/>
    </row>
    <row r="3" spans="3:28" x14ac:dyDescent="0.45">
      <c r="E3" s="28">
        <v>26</v>
      </c>
      <c r="G3" s="28">
        <v>80</v>
      </c>
      <c r="H3" s="91" t="str">
        <f>CONCATENATE(E5,": higher or lower than ",G5)</f>
        <v>Greater Dandenong: higher or lower than Victoria</v>
      </c>
    </row>
    <row r="4" spans="3:28" x14ac:dyDescent="0.45">
      <c r="H4" s="91"/>
      <c r="AB4" s="30" t="s">
        <v>48</v>
      </c>
    </row>
    <row r="5" spans="3:28" ht="15.4" x14ac:dyDescent="0.45">
      <c r="E5" s="59" t="str">
        <f>INDEX(AB4:AB83,E3)</f>
        <v>Greater Dandenong</v>
      </c>
      <c r="F5" s="31"/>
      <c r="G5" s="60" t="str">
        <f>INDEX(AB4:AB83,G3)</f>
        <v>Victoria</v>
      </c>
      <c r="H5" s="91"/>
      <c r="AB5" s="30" t="s">
        <v>41</v>
      </c>
    </row>
    <row r="6" spans="3:28" x14ac:dyDescent="0.45">
      <c r="C6" s="32">
        <v>1</v>
      </c>
      <c r="D6" s="68" t="s">
        <v>238</v>
      </c>
      <c r="H6" s="58"/>
      <c r="AB6" s="30" t="s">
        <v>8</v>
      </c>
    </row>
    <row r="7" spans="3:28" x14ac:dyDescent="0.45">
      <c r="C7" s="33">
        <v>2</v>
      </c>
      <c r="D7" s="34" t="s">
        <v>360</v>
      </c>
      <c r="E7" s="61">
        <f>VLOOKUP($C7,Data!$A$4:$CD$158,2+Detail!$E$3)</f>
        <v>25412.911466674806</v>
      </c>
      <c r="G7" s="65">
        <f>VLOOKUP($C7,Data!$A$4:$CD$158,2+Detail!$G$3)</f>
        <v>1015924.0684028189</v>
      </c>
      <c r="H7" s="76">
        <f>E7-G7</f>
        <v>-990511.15693614411</v>
      </c>
      <c r="AB7" s="30" t="s">
        <v>9</v>
      </c>
    </row>
    <row r="8" spans="3:28" x14ac:dyDescent="0.45">
      <c r="C8" s="33">
        <v>3</v>
      </c>
      <c r="D8" s="35" t="s">
        <v>359</v>
      </c>
      <c r="E8" s="61">
        <f>VLOOKUP($C8,Data!$A$4:$CD$158,2+Detail!$E$3)</f>
        <v>20201.981250000001</v>
      </c>
      <c r="G8" s="65">
        <f>VLOOKUP($C8,Data!$A$4:$CD$158,2+Detail!$G$3)</f>
        <v>796867.79877693253</v>
      </c>
      <c r="H8" s="76">
        <f t="shared" ref="H8:H11" si="0">E8-G8</f>
        <v>-776665.81752693257</v>
      </c>
      <c r="AB8" s="30" t="s">
        <v>49</v>
      </c>
    </row>
    <row r="9" spans="3:28" hidden="1" x14ac:dyDescent="0.45">
      <c r="C9" s="33">
        <v>4</v>
      </c>
      <c r="D9" s="36"/>
      <c r="E9" s="62"/>
      <c r="G9" s="66"/>
      <c r="H9" s="76">
        <f t="shared" si="0"/>
        <v>0</v>
      </c>
      <c r="AB9" s="30" t="s">
        <v>50</v>
      </c>
    </row>
    <row r="10" spans="3:28" x14ac:dyDescent="0.45">
      <c r="C10" s="32">
        <v>5</v>
      </c>
      <c r="D10" s="37" t="s">
        <v>361</v>
      </c>
      <c r="E10" s="63">
        <f>VLOOKUP($C10,Data!$A$4:$CD$158,2+Detail!$E$3)</f>
        <v>15.752487864372199</v>
      </c>
      <c r="G10" s="67">
        <f>VLOOKUP($C10,Data!$A$4:$CD$158,2+Detail!$G$3)</f>
        <v>16.199005628987194</v>
      </c>
      <c r="H10" s="77">
        <f t="shared" si="0"/>
        <v>-0.44651776461499537</v>
      </c>
      <c r="AB10" s="30" t="s">
        <v>10</v>
      </c>
    </row>
    <row r="11" spans="3:28" x14ac:dyDescent="0.45">
      <c r="C11" s="33">
        <v>6</v>
      </c>
      <c r="D11" s="37" t="s">
        <v>362</v>
      </c>
      <c r="E11" s="63">
        <f>VLOOKUP($C11,Data!$A$4:$CD$158,2+Detail!$E$3)</f>
        <v>12.522432342874692</v>
      </c>
      <c r="G11" s="67">
        <f>VLOOKUP($C11,Data!$A$4:$CD$158,2+Detail!$G$3)</f>
        <v>12.706132632766698</v>
      </c>
      <c r="H11" s="77">
        <f t="shared" si="0"/>
        <v>-0.18370028989200549</v>
      </c>
      <c r="AB11" s="30" t="s">
        <v>42</v>
      </c>
    </row>
    <row r="12" spans="3:28" x14ac:dyDescent="0.45">
      <c r="C12" s="33">
        <v>7</v>
      </c>
      <c r="D12" s="38"/>
      <c r="AB12" s="30" t="s">
        <v>11</v>
      </c>
    </row>
    <row r="13" spans="3:28" x14ac:dyDescent="0.45">
      <c r="C13" s="33">
        <v>8</v>
      </c>
      <c r="D13" s="69" t="s">
        <v>237</v>
      </c>
      <c r="AB13" s="30" t="s">
        <v>12</v>
      </c>
    </row>
    <row r="14" spans="3:28" hidden="1" x14ac:dyDescent="0.45">
      <c r="C14" s="32">
        <v>9</v>
      </c>
      <c r="D14" s="34" t="s">
        <v>358</v>
      </c>
      <c r="E14" s="61">
        <f>VLOOKUP($C14,Data!$A$4:$CD$158,2+Detail!$E$3)</f>
        <v>516</v>
      </c>
      <c r="G14" s="65">
        <f>VLOOKUP($C14,Data!$A$4:$CD$158,2+Detail!$G$3)</f>
        <v>47788</v>
      </c>
      <c r="H14" s="76">
        <f t="shared" ref="H14:H16" si="1">E14-G14</f>
        <v>-47272</v>
      </c>
      <c r="AB14" s="30" t="s">
        <v>51</v>
      </c>
    </row>
    <row r="15" spans="3:28" x14ac:dyDescent="0.45">
      <c r="C15" s="32">
        <v>10</v>
      </c>
      <c r="D15" s="35" t="s">
        <v>363</v>
      </c>
      <c r="E15" s="61">
        <f>VLOOKUP($C15,Data!$A$4:$CD$158,2+Detail!$E$3)</f>
        <v>131</v>
      </c>
      <c r="G15" s="65">
        <f>VLOOKUP($C15,Data!$A$4:$CD$158,2+Detail!$G$3)</f>
        <v>12093</v>
      </c>
      <c r="H15" s="76">
        <f t="shared" si="1"/>
        <v>-11962</v>
      </c>
      <c r="AB15" s="30" t="s">
        <v>52</v>
      </c>
    </row>
    <row r="16" spans="3:28" x14ac:dyDescent="0.45">
      <c r="C16" s="33">
        <v>11</v>
      </c>
      <c r="D16" s="37" t="s">
        <v>364</v>
      </c>
      <c r="E16" s="63">
        <f>VLOOKUP($C16,Data!$A$4:$CD$158,2+Detail!$E$3)</f>
        <v>25.387596899224807</v>
      </c>
      <c r="G16" s="67">
        <f>VLOOKUP($C16,Data!$A$4:$CD$158,2+Detail!$G$3)</f>
        <v>25.305516029128651</v>
      </c>
      <c r="H16" s="77">
        <f t="shared" si="1"/>
        <v>8.2080870096156389E-2</v>
      </c>
      <c r="AB16" s="30" t="s">
        <v>53</v>
      </c>
    </row>
    <row r="17" spans="1:28" x14ac:dyDescent="0.45">
      <c r="C17" s="33">
        <v>12</v>
      </c>
      <c r="D17" s="38"/>
      <c r="AB17" s="30" t="s">
        <v>13</v>
      </c>
    </row>
    <row r="18" spans="1:28" x14ac:dyDescent="0.45">
      <c r="C18" s="33">
        <v>13</v>
      </c>
      <c r="D18" s="69" t="s">
        <v>236</v>
      </c>
      <c r="AB18" s="30" t="s">
        <v>54</v>
      </c>
    </row>
    <row r="19" spans="1:28" x14ac:dyDescent="0.45">
      <c r="C19" s="32">
        <v>14</v>
      </c>
      <c r="D19" s="71" t="s">
        <v>253</v>
      </c>
      <c r="E19" s="61">
        <f>VLOOKUP($C19,Data!$A$4:$CD$158,2+Detail!$E$3)</f>
        <v>11937</v>
      </c>
      <c r="G19" s="65">
        <f>VLOOKUP($C19,Data!$A$4:$CD$158,2+Detail!$G$3)</f>
        <v>224676</v>
      </c>
      <c r="H19" s="76">
        <f t="shared" ref="H19:H21" si="2">E19-G19</f>
        <v>-212739</v>
      </c>
      <c r="AB19" s="30" t="s">
        <v>55</v>
      </c>
    </row>
    <row r="20" spans="1:28" hidden="1" x14ac:dyDescent="0.45">
      <c r="C20" s="33">
        <v>15</v>
      </c>
      <c r="D20" s="72" t="s">
        <v>229</v>
      </c>
      <c r="E20" s="61">
        <f>VLOOKUP($C20,Data!$A$4:$CD$158,2+Detail!$E$3)</f>
        <v>25962</v>
      </c>
      <c r="G20" s="65">
        <f>VLOOKUP($C20,Data!$A$4:$CD$158,2+Detail!$G$3)</f>
        <v>971826</v>
      </c>
      <c r="H20" s="76">
        <f t="shared" si="2"/>
        <v>-945864</v>
      </c>
      <c r="AB20" s="30" t="s">
        <v>56</v>
      </c>
    </row>
    <row r="21" spans="1:28" x14ac:dyDescent="0.45">
      <c r="C21" s="33">
        <v>16</v>
      </c>
      <c r="D21" s="73" t="s">
        <v>352</v>
      </c>
      <c r="E21" s="63">
        <f>VLOOKUP($C21,Data!$A$4:$CD$158,2+Detail!$E$3)</f>
        <v>45.978738155766116</v>
      </c>
      <c r="G21" s="67">
        <f>VLOOKUP($C21,Data!$A$4:$CD$158,2+Detail!$G$3)</f>
        <v>23.118953392891321</v>
      </c>
      <c r="H21" s="76">
        <f t="shared" si="2"/>
        <v>22.859784762874796</v>
      </c>
      <c r="AB21" s="30" t="s">
        <v>14</v>
      </c>
    </row>
    <row r="22" spans="1:28" x14ac:dyDescent="0.45">
      <c r="C22" s="33">
        <v>17</v>
      </c>
      <c r="D22" s="38"/>
      <c r="AB22" s="30" t="s">
        <v>57</v>
      </c>
    </row>
    <row r="23" spans="1:28" x14ac:dyDescent="0.45">
      <c r="C23" s="32">
        <v>18</v>
      </c>
      <c r="D23" s="69" t="s">
        <v>365</v>
      </c>
      <c r="I23" s="39" t="s">
        <v>182</v>
      </c>
      <c r="J23" s="39" t="s">
        <v>222</v>
      </c>
      <c r="K23" s="39" t="s">
        <v>223</v>
      </c>
      <c r="L23" s="39" t="s">
        <v>224</v>
      </c>
      <c r="M23" s="39" t="s">
        <v>225</v>
      </c>
      <c r="N23" s="39" t="s">
        <v>226</v>
      </c>
      <c r="Q23" s="39" t="s">
        <v>182</v>
      </c>
      <c r="R23" s="39" t="s">
        <v>222</v>
      </c>
      <c r="S23" s="39" t="s">
        <v>223</v>
      </c>
      <c r="T23" s="39" t="s">
        <v>224</v>
      </c>
      <c r="U23" s="39" t="s">
        <v>225</v>
      </c>
      <c r="V23" s="39" t="s">
        <v>226</v>
      </c>
      <c r="AB23" s="30" t="s">
        <v>15</v>
      </c>
    </row>
    <row r="24" spans="1:28" x14ac:dyDescent="0.45">
      <c r="A24" s="40" t="s">
        <v>186</v>
      </c>
      <c r="B24" s="32">
        <v>1</v>
      </c>
      <c r="C24" s="32">
        <v>19</v>
      </c>
      <c r="D24" s="41" t="str">
        <f>M24</f>
        <v>Australia</v>
      </c>
      <c r="E24" s="61">
        <f>N24</f>
        <v>13263</v>
      </c>
      <c r="F24" s="42" t="str">
        <f>U24</f>
        <v>Australia</v>
      </c>
      <c r="G24" s="65">
        <f>V24</f>
        <v>713312</v>
      </c>
      <c r="H24" s="76">
        <f t="shared" ref="H24:H57" si="3">E24-G24</f>
        <v>-700049</v>
      </c>
      <c r="I24" s="43">
        <f>VLOOKUP($C24,Data!$A$4:$CD$158,2+Detail!$E$3)</f>
        <v>13263</v>
      </c>
      <c r="J24" s="40">
        <f>I24+0.0001*$C24</f>
        <v>13263.001899999999</v>
      </c>
      <c r="K24" s="40">
        <f>RANK(J24,J$24:J$57)</f>
        <v>1</v>
      </c>
      <c r="L24" s="40" t="s">
        <v>186</v>
      </c>
      <c r="M24" s="40" t="str">
        <f t="shared" ref="M24:M57" si="4">VLOOKUP(MATCH($B24,K$24:K$57,0),$B$24:$L$57,11)</f>
        <v>Australia</v>
      </c>
      <c r="N24" s="40">
        <f t="shared" ref="N24:N57" si="5">VLOOKUP(MATCH($B24,K$24:K$57,0),$B$24:$I$57,8)</f>
        <v>13263</v>
      </c>
      <c r="O24" s="40"/>
      <c r="P24" s="40"/>
      <c r="Q24" s="43">
        <f>VLOOKUP($C24,Data!$A$4:$CD$158,2+Detail!$G$3)</f>
        <v>713312</v>
      </c>
      <c r="R24" s="40">
        <f>Q24+0.0001*$C24</f>
        <v>713312.00190000003</v>
      </c>
      <c r="S24" s="40">
        <f>RANK(R24,R$24:R$57)</f>
        <v>1</v>
      </c>
      <c r="T24" s="40" t="s">
        <v>186</v>
      </c>
      <c r="U24" s="40" t="str">
        <f t="shared" ref="U24:U57" si="6">VLOOKUP(MATCH($B24,S$24:S$57,0),$B$24:$L$57,11)</f>
        <v>Australia</v>
      </c>
      <c r="V24" s="40">
        <f t="shared" ref="V24:V57" si="7">VLOOKUP(MATCH($B24,S$24:S$57,0),$B$24:$Q$57,16)</f>
        <v>713312</v>
      </c>
      <c r="AB24" s="30" t="s">
        <v>58</v>
      </c>
    </row>
    <row r="25" spans="1:28" x14ac:dyDescent="0.45">
      <c r="A25" s="40" t="s">
        <v>187</v>
      </c>
      <c r="B25" s="32">
        <v>2</v>
      </c>
      <c r="C25" s="33">
        <v>20</v>
      </c>
      <c r="D25" s="44" t="str">
        <f t="shared" ref="D25:D57" si="8">M25</f>
        <v>India</v>
      </c>
      <c r="E25" s="61">
        <f t="shared" ref="E25:E57" si="9">N25</f>
        <v>2081</v>
      </c>
      <c r="F25" s="42" t="str">
        <f t="shared" ref="F25:F57" si="10">U25</f>
        <v>China</v>
      </c>
      <c r="G25" s="65">
        <f t="shared" ref="G25:G57" si="11">V25</f>
        <v>42964</v>
      </c>
      <c r="H25" s="76">
        <f t="shared" si="3"/>
        <v>-40883</v>
      </c>
      <c r="I25" s="43">
        <f>VLOOKUP($C25,Data!$A$4:$CD$158,2+Detail!$E$3)</f>
        <v>573</v>
      </c>
      <c r="J25" s="40">
        <f t="shared" ref="J25:J57" si="12">I25+0.0001*$C25</f>
        <v>573.00199999999995</v>
      </c>
      <c r="K25" s="40">
        <f t="shared" ref="K25:K57" si="13">RANK(J25,J$24:J$57)</f>
        <v>8</v>
      </c>
      <c r="L25" s="40" t="s">
        <v>187</v>
      </c>
      <c r="M25" s="40" t="str">
        <f t="shared" si="4"/>
        <v>India</v>
      </c>
      <c r="N25" s="40">
        <f t="shared" si="5"/>
        <v>2081</v>
      </c>
      <c r="O25" s="40"/>
      <c r="P25" s="40"/>
      <c r="Q25" s="43">
        <f>VLOOKUP($C25,Data!$A$4:$CD$158,2+Detail!$G$3)</f>
        <v>42964</v>
      </c>
      <c r="R25" s="40">
        <f t="shared" ref="R25:R57" si="14">Q25+0.0001*$C25</f>
        <v>42964.002</v>
      </c>
      <c r="S25" s="40">
        <f t="shared" ref="S25:S57" si="15">RANK(R25,R$24:R$57)</f>
        <v>2</v>
      </c>
      <c r="T25" s="40" t="s">
        <v>187</v>
      </c>
      <c r="U25" s="40" t="str">
        <f t="shared" si="6"/>
        <v>China</v>
      </c>
      <c r="V25" s="40">
        <f t="shared" si="7"/>
        <v>42964</v>
      </c>
      <c r="AB25" s="30" t="s">
        <v>16</v>
      </c>
    </row>
    <row r="26" spans="1:28" x14ac:dyDescent="0.45">
      <c r="A26" s="40" t="s">
        <v>188</v>
      </c>
      <c r="B26" s="32">
        <v>3</v>
      </c>
      <c r="C26" s="33">
        <v>21</v>
      </c>
      <c r="D26" s="44" t="str">
        <f t="shared" si="8"/>
        <v>Afghanistan</v>
      </c>
      <c r="E26" s="61">
        <f t="shared" si="9"/>
        <v>1356</v>
      </c>
      <c r="F26" s="42" t="str">
        <f t="shared" si="10"/>
        <v>India</v>
      </c>
      <c r="G26" s="65">
        <f t="shared" si="11"/>
        <v>20538</v>
      </c>
      <c r="H26" s="76">
        <f t="shared" si="3"/>
        <v>-19182</v>
      </c>
      <c r="I26" s="43">
        <f>VLOOKUP($C26,Data!$A$4:$CD$158,2+Detail!$E$3)</f>
        <v>2081</v>
      </c>
      <c r="J26" s="40">
        <f t="shared" si="12"/>
        <v>2081.0021000000002</v>
      </c>
      <c r="K26" s="40">
        <f t="shared" si="13"/>
        <v>2</v>
      </c>
      <c r="L26" s="40" t="s">
        <v>188</v>
      </c>
      <c r="M26" s="40" t="str">
        <f t="shared" si="4"/>
        <v>Afghanistan</v>
      </c>
      <c r="N26" s="40">
        <f t="shared" si="5"/>
        <v>1356</v>
      </c>
      <c r="O26" s="40"/>
      <c r="P26" s="40"/>
      <c r="Q26" s="43">
        <f>VLOOKUP($C26,Data!$A$4:$CD$158,2+Detail!$G$3)</f>
        <v>20538</v>
      </c>
      <c r="R26" s="40">
        <f t="shared" si="14"/>
        <v>20538.002100000002</v>
      </c>
      <c r="S26" s="40">
        <f t="shared" si="15"/>
        <v>3</v>
      </c>
      <c r="T26" s="40" t="s">
        <v>188</v>
      </c>
      <c r="U26" s="40" t="str">
        <f t="shared" si="6"/>
        <v>India</v>
      </c>
      <c r="V26" s="40">
        <f t="shared" si="7"/>
        <v>20538</v>
      </c>
      <c r="AB26" s="30" t="s">
        <v>59</v>
      </c>
    </row>
    <row r="27" spans="1:28" x14ac:dyDescent="0.45">
      <c r="A27" s="40" t="s">
        <v>189</v>
      </c>
      <c r="B27" s="32">
        <v>4</v>
      </c>
      <c r="C27" s="33">
        <v>22</v>
      </c>
      <c r="D27" s="44" t="str">
        <f t="shared" si="8"/>
        <v>Vietnam</v>
      </c>
      <c r="E27" s="61">
        <f t="shared" si="9"/>
        <v>1113</v>
      </c>
      <c r="F27" s="42" t="str">
        <f t="shared" si="10"/>
        <v>New Zealand</v>
      </c>
      <c r="G27" s="65">
        <f t="shared" si="11"/>
        <v>14950</v>
      </c>
      <c r="H27" s="76">
        <f t="shared" si="3"/>
        <v>-13837</v>
      </c>
      <c r="I27" s="43">
        <f>VLOOKUP($C27,Data!$A$4:$CD$158,2+Detail!$E$3)</f>
        <v>632</v>
      </c>
      <c r="J27" s="40">
        <f t="shared" si="12"/>
        <v>632.00220000000002</v>
      </c>
      <c r="K27" s="40">
        <f t="shared" si="13"/>
        <v>7</v>
      </c>
      <c r="L27" s="40" t="s">
        <v>189</v>
      </c>
      <c r="M27" s="40" t="str">
        <f t="shared" si="4"/>
        <v>Vietnam</v>
      </c>
      <c r="N27" s="40">
        <f t="shared" si="5"/>
        <v>1113</v>
      </c>
      <c r="O27" s="40"/>
      <c r="P27" s="40"/>
      <c r="Q27" s="43">
        <f>VLOOKUP($C27,Data!$A$4:$CD$158,2+Detail!$G$3)</f>
        <v>14950</v>
      </c>
      <c r="R27" s="40">
        <f t="shared" si="14"/>
        <v>14950.002200000001</v>
      </c>
      <c r="S27" s="40">
        <f t="shared" si="15"/>
        <v>4</v>
      </c>
      <c r="T27" s="40" t="s">
        <v>189</v>
      </c>
      <c r="U27" s="40" t="str">
        <f t="shared" si="6"/>
        <v>New Zealand</v>
      </c>
      <c r="V27" s="40">
        <f t="shared" si="7"/>
        <v>14950</v>
      </c>
      <c r="AB27" s="30" t="s">
        <v>60</v>
      </c>
    </row>
    <row r="28" spans="1:28" x14ac:dyDescent="0.45">
      <c r="A28" s="40" t="s">
        <v>190</v>
      </c>
      <c r="B28" s="32">
        <v>5</v>
      </c>
      <c r="C28" s="32">
        <v>23</v>
      </c>
      <c r="D28" s="44" t="str">
        <f t="shared" si="8"/>
        <v>Cambodia</v>
      </c>
      <c r="E28" s="61">
        <f t="shared" si="9"/>
        <v>860</v>
      </c>
      <c r="F28" s="42" t="str">
        <f t="shared" si="10"/>
        <v>England</v>
      </c>
      <c r="G28" s="65">
        <f t="shared" si="11"/>
        <v>10348</v>
      </c>
      <c r="H28" s="76">
        <f t="shared" si="3"/>
        <v>-9488</v>
      </c>
      <c r="I28" s="43">
        <f>VLOOKUP($C28,Data!$A$4:$CD$158,2+Detail!$E$3)</f>
        <v>42</v>
      </c>
      <c r="J28" s="40">
        <f t="shared" si="12"/>
        <v>42.002299999999998</v>
      </c>
      <c r="K28" s="40">
        <f t="shared" si="13"/>
        <v>28</v>
      </c>
      <c r="L28" s="40" t="s">
        <v>190</v>
      </c>
      <c r="M28" s="40" t="str">
        <f t="shared" si="4"/>
        <v>Cambodia</v>
      </c>
      <c r="N28" s="40">
        <f t="shared" si="5"/>
        <v>860</v>
      </c>
      <c r="O28" s="40"/>
      <c r="P28" s="40"/>
      <c r="Q28" s="43">
        <f>VLOOKUP($C28,Data!$A$4:$CD$158,2+Detail!$G$3)</f>
        <v>10348</v>
      </c>
      <c r="R28" s="40">
        <f t="shared" si="14"/>
        <v>10348.0023</v>
      </c>
      <c r="S28" s="40">
        <f t="shared" si="15"/>
        <v>5</v>
      </c>
      <c r="T28" s="40" t="s">
        <v>190</v>
      </c>
      <c r="U28" s="40" t="str">
        <f t="shared" si="6"/>
        <v>England</v>
      </c>
      <c r="V28" s="40">
        <f t="shared" si="7"/>
        <v>10348</v>
      </c>
      <c r="AB28" s="30" t="s">
        <v>17</v>
      </c>
    </row>
    <row r="29" spans="1:28" x14ac:dyDescent="0.45">
      <c r="A29" s="40" t="s">
        <v>191</v>
      </c>
      <c r="B29" s="32">
        <v>6</v>
      </c>
      <c r="C29" s="33">
        <v>24</v>
      </c>
      <c r="D29" s="44" t="str">
        <f t="shared" si="8"/>
        <v>Sri Lanka</v>
      </c>
      <c r="E29" s="61">
        <f t="shared" si="9"/>
        <v>658</v>
      </c>
      <c r="F29" s="42" t="str">
        <f t="shared" si="10"/>
        <v>Malaysia</v>
      </c>
      <c r="G29" s="65">
        <f t="shared" si="11"/>
        <v>9702</v>
      </c>
      <c r="H29" s="76">
        <f t="shared" si="3"/>
        <v>-9044</v>
      </c>
      <c r="I29" s="43">
        <f>VLOOKUP($C29,Data!$A$4:$CD$158,2+Detail!$E$3)</f>
        <v>228</v>
      </c>
      <c r="J29" s="40">
        <f t="shared" si="12"/>
        <v>228.00239999999999</v>
      </c>
      <c r="K29" s="40">
        <f t="shared" si="13"/>
        <v>14</v>
      </c>
      <c r="L29" s="40" t="s">
        <v>191</v>
      </c>
      <c r="M29" s="40" t="str">
        <f t="shared" si="4"/>
        <v>Sri Lanka</v>
      </c>
      <c r="N29" s="40">
        <f t="shared" si="5"/>
        <v>658</v>
      </c>
      <c r="O29" s="40"/>
      <c r="P29" s="40"/>
      <c r="Q29" s="43">
        <f>VLOOKUP($C29,Data!$A$4:$CD$158,2+Detail!$G$3)</f>
        <v>9702</v>
      </c>
      <c r="R29" s="40">
        <f t="shared" si="14"/>
        <v>9702.0023999999994</v>
      </c>
      <c r="S29" s="40">
        <f t="shared" si="15"/>
        <v>6</v>
      </c>
      <c r="T29" s="40" t="s">
        <v>191</v>
      </c>
      <c r="U29" s="40" t="str">
        <f t="shared" si="6"/>
        <v>Malaysia</v>
      </c>
      <c r="V29" s="40">
        <f t="shared" si="7"/>
        <v>9702</v>
      </c>
      <c r="AB29" s="30" t="s">
        <v>18</v>
      </c>
    </row>
    <row r="30" spans="1:28" x14ac:dyDescent="0.45">
      <c r="A30" s="40" t="s">
        <v>192</v>
      </c>
      <c r="B30" s="32">
        <v>7</v>
      </c>
      <c r="C30" s="33">
        <v>25</v>
      </c>
      <c r="D30" s="44" t="str">
        <f t="shared" si="8"/>
        <v>New Zealand</v>
      </c>
      <c r="E30" s="61">
        <f t="shared" si="9"/>
        <v>632</v>
      </c>
      <c r="F30" s="42" t="str">
        <f t="shared" si="10"/>
        <v>Vietnam</v>
      </c>
      <c r="G30" s="65">
        <f t="shared" si="11"/>
        <v>8062</v>
      </c>
      <c r="H30" s="76">
        <f t="shared" si="3"/>
        <v>-7430</v>
      </c>
      <c r="I30" s="43">
        <f>VLOOKUP($C30,Data!$A$4:$CD$158,2+Detail!$E$3)</f>
        <v>1113</v>
      </c>
      <c r="J30" s="40">
        <f t="shared" si="12"/>
        <v>1113.0025000000001</v>
      </c>
      <c r="K30" s="40">
        <f t="shared" si="13"/>
        <v>4</v>
      </c>
      <c r="L30" s="40" t="s">
        <v>192</v>
      </c>
      <c r="M30" s="40" t="str">
        <f t="shared" si="4"/>
        <v>New Zealand</v>
      </c>
      <c r="N30" s="40">
        <f t="shared" si="5"/>
        <v>632</v>
      </c>
      <c r="O30" s="40"/>
      <c r="P30" s="40"/>
      <c r="Q30" s="43">
        <f>VLOOKUP($C30,Data!$A$4:$CD$158,2+Detail!$G$3)</f>
        <v>8062</v>
      </c>
      <c r="R30" s="40">
        <f t="shared" si="14"/>
        <v>8062.0024999999996</v>
      </c>
      <c r="S30" s="40">
        <f t="shared" si="15"/>
        <v>7</v>
      </c>
      <c r="T30" s="40" t="s">
        <v>192</v>
      </c>
      <c r="U30" s="40" t="str">
        <f t="shared" si="6"/>
        <v>Vietnam</v>
      </c>
      <c r="V30" s="40">
        <f t="shared" si="7"/>
        <v>8062</v>
      </c>
      <c r="AB30" s="30" t="s">
        <v>19</v>
      </c>
    </row>
    <row r="31" spans="1:28" x14ac:dyDescent="0.45">
      <c r="A31" s="40" t="s">
        <v>193</v>
      </c>
      <c r="B31" s="32">
        <v>8</v>
      </c>
      <c r="C31" s="33">
        <v>26</v>
      </c>
      <c r="D31" s="44" t="str">
        <f t="shared" si="8"/>
        <v>China</v>
      </c>
      <c r="E31" s="61">
        <f t="shared" si="9"/>
        <v>573</v>
      </c>
      <c r="F31" s="42" t="str">
        <f t="shared" si="10"/>
        <v>Philippines</v>
      </c>
      <c r="G31" s="65">
        <f t="shared" si="11"/>
        <v>7155</v>
      </c>
      <c r="H31" s="76">
        <f t="shared" si="3"/>
        <v>-6582</v>
      </c>
      <c r="I31" s="43">
        <f>VLOOKUP($C31,Data!$A$4:$CD$158,2+Detail!$E$3)</f>
        <v>323</v>
      </c>
      <c r="J31" s="40">
        <f t="shared" si="12"/>
        <v>323.00259999999997</v>
      </c>
      <c r="K31" s="40">
        <f t="shared" si="13"/>
        <v>10</v>
      </c>
      <c r="L31" s="40" t="s">
        <v>193</v>
      </c>
      <c r="M31" s="40" t="str">
        <f t="shared" si="4"/>
        <v>China</v>
      </c>
      <c r="N31" s="40">
        <f t="shared" si="5"/>
        <v>573</v>
      </c>
      <c r="O31" s="40"/>
      <c r="P31" s="40"/>
      <c r="Q31" s="43">
        <f>VLOOKUP($C31,Data!$A$4:$CD$158,2+Detail!$G$3)</f>
        <v>7155</v>
      </c>
      <c r="R31" s="40">
        <f t="shared" si="14"/>
        <v>7155.0025999999998</v>
      </c>
      <c r="S31" s="40">
        <f t="shared" si="15"/>
        <v>8</v>
      </c>
      <c r="T31" s="40" t="s">
        <v>193</v>
      </c>
      <c r="U31" s="40" t="str">
        <f t="shared" si="6"/>
        <v>Philippines</v>
      </c>
      <c r="V31" s="40">
        <f t="shared" si="7"/>
        <v>7155</v>
      </c>
      <c r="AB31" s="30" t="s">
        <v>20</v>
      </c>
    </row>
    <row r="32" spans="1:28" x14ac:dyDescent="0.45">
      <c r="A32" s="40" t="s">
        <v>194</v>
      </c>
      <c r="B32" s="32">
        <v>9</v>
      </c>
      <c r="C32" s="32">
        <v>27</v>
      </c>
      <c r="D32" s="44" t="str">
        <f t="shared" si="8"/>
        <v>Pakistan</v>
      </c>
      <c r="E32" s="61">
        <f t="shared" si="9"/>
        <v>446</v>
      </c>
      <c r="F32" s="42" t="str">
        <f t="shared" si="10"/>
        <v>Sri Lanka</v>
      </c>
      <c r="G32" s="65">
        <f t="shared" si="11"/>
        <v>6170</v>
      </c>
      <c r="H32" s="76">
        <f t="shared" si="3"/>
        <v>-5724</v>
      </c>
      <c r="I32" s="43">
        <f>VLOOKUP($C32,Data!$A$4:$CD$158,2+Detail!$E$3)</f>
        <v>658</v>
      </c>
      <c r="J32" s="40">
        <f t="shared" si="12"/>
        <v>658.0027</v>
      </c>
      <c r="K32" s="40">
        <f t="shared" si="13"/>
        <v>6</v>
      </c>
      <c r="L32" s="40" t="s">
        <v>194</v>
      </c>
      <c r="M32" s="40" t="str">
        <f t="shared" si="4"/>
        <v>Pakistan</v>
      </c>
      <c r="N32" s="40">
        <f t="shared" si="5"/>
        <v>446</v>
      </c>
      <c r="O32" s="40"/>
      <c r="P32" s="40"/>
      <c r="Q32" s="43">
        <f>VLOOKUP($C32,Data!$A$4:$CD$158,2+Detail!$G$3)</f>
        <v>6170</v>
      </c>
      <c r="R32" s="40">
        <f t="shared" si="14"/>
        <v>6170.0027</v>
      </c>
      <c r="S32" s="40">
        <f t="shared" si="15"/>
        <v>9</v>
      </c>
      <c r="T32" s="40" t="s">
        <v>194</v>
      </c>
      <c r="U32" s="40" t="str">
        <f t="shared" si="6"/>
        <v>Sri Lanka</v>
      </c>
      <c r="V32" s="40">
        <f t="shared" si="7"/>
        <v>6170</v>
      </c>
      <c r="AB32" s="30" t="s">
        <v>61</v>
      </c>
    </row>
    <row r="33" spans="1:28" x14ac:dyDescent="0.45">
      <c r="A33" s="40" t="s">
        <v>195</v>
      </c>
      <c r="B33" s="32">
        <v>10</v>
      </c>
      <c r="C33" s="32">
        <v>28</v>
      </c>
      <c r="D33" s="44" t="str">
        <f t="shared" si="8"/>
        <v>Philippines</v>
      </c>
      <c r="E33" s="61">
        <f t="shared" si="9"/>
        <v>323</v>
      </c>
      <c r="F33" s="42" t="str">
        <f t="shared" si="10"/>
        <v>Afghanistan</v>
      </c>
      <c r="G33" s="65">
        <f t="shared" si="11"/>
        <v>4897</v>
      </c>
      <c r="H33" s="76">
        <f t="shared" si="3"/>
        <v>-4574</v>
      </c>
      <c r="I33" s="43">
        <f>VLOOKUP($C33,Data!$A$4:$CD$158,2+Detail!$E$3)</f>
        <v>1356</v>
      </c>
      <c r="J33" s="40">
        <f t="shared" si="12"/>
        <v>1356.0028</v>
      </c>
      <c r="K33" s="40">
        <f t="shared" si="13"/>
        <v>3</v>
      </c>
      <c r="L33" s="40" t="s">
        <v>195</v>
      </c>
      <c r="M33" s="40" t="str">
        <f t="shared" si="4"/>
        <v>Philippines</v>
      </c>
      <c r="N33" s="40">
        <f t="shared" si="5"/>
        <v>323</v>
      </c>
      <c r="O33" s="40"/>
      <c r="P33" s="40"/>
      <c r="Q33" s="43">
        <f>VLOOKUP($C33,Data!$A$4:$CD$158,2+Detail!$G$3)</f>
        <v>4897</v>
      </c>
      <c r="R33" s="40">
        <f t="shared" si="14"/>
        <v>4897.0028000000002</v>
      </c>
      <c r="S33" s="40">
        <f t="shared" si="15"/>
        <v>10</v>
      </c>
      <c r="T33" s="40" t="s">
        <v>195</v>
      </c>
      <c r="U33" s="40" t="str">
        <f t="shared" si="6"/>
        <v>Afghanistan</v>
      </c>
      <c r="V33" s="40">
        <f t="shared" si="7"/>
        <v>4897</v>
      </c>
      <c r="AB33" s="30" t="s">
        <v>62</v>
      </c>
    </row>
    <row r="34" spans="1:28" x14ac:dyDescent="0.45">
      <c r="A34" s="40" t="s">
        <v>196</v>
      </c>
      <c r="B34" s="32">
        <v>11</v>
      </c>
      <c r="C34" s="33">
        <v>29</v>
      </c>
      <c r="D34" s="44" t="str">
        <f t="shared" si="8"/>
        <v>Burma</v>
      </c>
      <c r="E34" s="61">
        <f t="shared" si="9"/>
        <v>298</v>
      </c>
      <c r="F34" s="42" t="str">
        <f t="shared" si="10"/>
        <v>Indonesia</v>
      </c>
      <c r="G34" s="65">
        <f t="shared" si="11"/>
        <v>4232</v>
      </c>
      <c r="H34" s="76">
        <f t="shared" si="3"/>
        <v>-3934</v>
      </c>
      <c r="I34" s="43">
        <f>VLOOKUP($C34,Data!$A$4:$CD$158,2+Detail!$E$3)</f>
        <v>87</v>
      </c>
      <c r="J34" s="40">
        <f t="shared" si="12"/>
        <v>87.002899999999997</v>
      </c>
      <c r="K34" s="40">
        <f t="shared" si="13"/>
        <v>16</v>
      </c>
      <c r="L34" s="40" t="s">
        <v>196</v>
      </c>
      <c r="M34" s="40" t="str">
        <f t="shared" si="4"/>
        <v>Burma</v>
      </c>
      <c r="N34" s="40">
        <f t="shared" si="5"/>
        <v>298</v>
      </c>
      <c r="O34" s="40"/>
      <c r="P34" s="40"/>
      <c r="Q34" s="43">
        <f>VLOOKUP($C34,Data!$A$4:$CD$158,2+Detail!$G$3)</f>
        <v>4232</v>
      </c>
      <c r="R34" s="40">
        <f t="shared" si="14"/>
        <v>4232.0029000000004</v>
      </c>
      <c r="S34" s="40">
        <f t="shared" si="15"/>
        <v>11</v>
      </c>
      <c r="T34" s="40" t="s">
        <v>196</v>
      </c>
      <c r="U34" s="40" t="str">
        <f t="shared" si="6"/>
        <v>Indonesia</v>
      </c>
      <c r="V34" s="40">
        <f t="shared" si="7"/>
        <v>4232</v>
      </c>
      <c r="AB34" s="30" t="s">
        <v>21</v>
      </c>
    </row>
    <row r="35" spans="1:28" x14ac:dyDescent="0.45">
      <c r="A35" s="40" t="s">
        <v>197</v>
      </c>
      <c r="B35" s="32">
        <v>12</v>
      </c>
      <c r="C35" s="33">
        <v>30</v>
      </c>
      <c r="D35" s="44" t="str">
        <f t="shared" si="8"/>
        <v>Iran</v>
      </c>
      <c r="E35" s="61">
        <f t="shared" si="9"/>
        <v>273</v>
      </c>
      <c r="F35" s="42" t="str">
        <f t="shared" si="10"/>
        <v>Singapore</v>
      </c>
      <c r="G35" s="65">
        <f t="shared" si="11"/>
        <v>4014</v>
      </c>
      <c r="H35" s="76">
        <f t="shared" si="3"/>
        <v>-3741</v>
      </c>
      <c r="I35" s="43">
        <f>VLOOKUP($C35,Data!$A$4:$CD$158,2+Detail!$E$3)</f>
        <v>36</v>
      </c>
      <c r="J35" s="40">
        <f t="shared" si="12"/>
        <v>36.003</v>
      </c>
      <c r="K35" s="40">
        <f t="shared" si="13"/>
        <v>30</v>
      </c>
      <c r="L35" s="40" t="s">
        <v>197</v>
      </c>
      <c r="M35" s="40" t="str">
        <f t="shared" si="4"/>
        <v>Iran</v>
      </c>
      <c r="N35" s="40">
        <f t="shared" si="5"/>
        <v>273</v>
      </c>
      <c r="O35" s="40"/>
      <c r="P35" s="40"/>
      <c r="Q35" s="43">
        <f>VLOOKUP($C35,Data!$A$4:$CD$158,2+Detail!$G$3)</f>
        <v>4014</v>
      </c>
      <c r="R35" s="40">
        <f t="shared" si="14"/>
        <v>4014.0030000000002</v>
      </c>
      <c r="S35" s="40">
        <f t="shared" si="15"/>
        <v>12</v>
      </c>
      <c r="T35" s="40" t="s">
        <v>197</v>
      </c>
      <c r="U35" s="40" t="str">
        <f t="shared" si="6"/>
        <v>Singapore</v>
      </c>
      <c r="V35" s="40">
        <f t="shared" si="7"/>
        <v>4014</v>
      </c>
      <c r="AB35" s="30" t="s">
        <v>43</v>
      </c>
    </row>
    <row r="36" spans="1:28" x14ac:dyDescent="0.45">
      <c r="A36" s="40" t="s">
        <v>198</v>
      </c>
      <c r="B36" s="32">
        <v>13</v>
      </c>
      <c r="C36" s="33">
        <v>31</v>
      </c>
      <c r="D36" s="44" t="str">
        <f t="shared" si="8"/>
        <v>Thailand</v>
      </c>
      <c r="E36" s="61">
        <f t="shared" si="9"/>
        <v>252</v>
      </c>
      <c r="F36" s="42" t="str">
        <f t="shared" si="10"/>
        <v>Pakistan</v>
      </c>
      <c r="G36" s="65">
        <f t="shared" si="11"/>
        <v>3920</v>
      </c>
      <c r="H36" s="76">
        <f t="shared" si="3"/>
        <v>-3668</v>
      </c>
      <c r="I36" s="43">
        <f>VLOOKUP($C36,Data!$A$4:$CD$158,2+Detail!$E$3)</f>
        <v>446</v>
      </c>
      <c r="J36" s="40">
        <f t="shared" si="12"/>
        <v>446.00310000000002</v>
      </c>
      <c r="K36" s="40">
        <f t="shared" si="13"/>
        <v>9</v>
      </c>
      <c r="L36" s="40" t="s">
        <v>198</v>
      </c>
      <c r="M36" s="40" t="str">
        <f t="shared" si="4"/>
        <v>Thailand</v>
      </c>
      <c r="N36" s="40">
        <f t="shared" si="5"/>
        <v>252</v>
      </c>
      <c r="O36" s="40"/>
      <c r="P36" s="40"/>
      <c r="Q36" s="43">
        <f>VLOOKUP($C36,Data!$A$4:$CD$158,2+Detail!$G$3)</f>
        <v>3920</v>
      </c>
      <c r="R36" s="40">
        <f t="shared" si="14"/>
        <v>3920.0030999999999</v>
      </c>
      <c r="S36" s="40">
        <f t="shared" si="15"/>
        <v>13</v>
      </c>
      <c r="T36" s="40" t="s">
        <v>198</v>
      </c>
      <c r="U36" s="40" t="str">
        <f t="shared" si="6"/>
        <v>Pakistan</v>
      </c>
      <c r="V36" s="40">
        <f t="shared" si="7"/>
        <v>3920</v>
      </c>
      <c r="AB36" s="30" t="s">
        <v>22</v>
      </c>
    </row>
    <row r="37" spans="1:28" x14ac:dyDescent="0.45">
      <c r="A37" s="40" t="s">
        <v>199</v>
      </c>
      <c r="B37" s="32">
        <v>14</v>
      </c>
      <c r="C37" s="32">
        <v>32</v>
      </c>
      <c r="D37" s="44" t="str">
        <f t="shared" si="8"/>
        <v>Malaysia</v>
      </c>
      <c r="E37" s="61">
        <f t="shared" si="9"/>
        <v>228</v>
      </c>
      <c r="F37" s="42" t="str">
        <f t="shared" si="10"/>
        <v>South Africa</v>
      </c>
      <c r="G37" s="65">
        <f t="shared" si="11"/>
        <v>3782</v>
      </c>
      <c r="H37" s="76">
        <f t="shared" si="3"/>
        <v>-3554</v>
      </c>
      <c r="I37" s="43">
        <f>VLOOKUP($C37,Data!$A$4:$CD$158,2+Detail!$E$3)</f>
        <v>37</v>
      </c>
      <c r="J37" s="40">
        <f t="shared" si="12"/>
        <v>37.0032</v>
      </c>
      <c r="K37" s="40">
        <f t="shared" si="13"/>
        <v>29</v>
      </c>
      <c r="L37" s="40" t="s">
        <v>199</v>
      </c>
      <c r="M37" s="40" t="str">
        <f t="shared" si="4"/>
        <v>Malaysia</v>
      </c>
      <c r="N37" s="40">
        <f t="shared" si="5"/>
        <v>228</v>
      </c>
      <c r="O37" s="40"/>
      <c r="P37" s="40"/>
      <c r="Q37" s="43">
        <f>VLOOKUP($C37,Data!$A$4:$CD$158,2+Detail!$G$3)</f>
        <v>3782</v>
      </c>
      <c r="R37" s="40">
        <f t="shared" si="14"/>
        <v>3782.0032000000001</v>
      </c>
      <c r="S37" s="40">
        <f t="shared" si="15"/>
        <v>14</v>
      </c>
      <c r="T37" s="40" t="s">
        <v>199</v>
      </c>
      <c r="U37" s="40" t="str">
        <f t="shared" si="6"/>
        <v>South Africa</v>
      </c>
      <c r="V37" s="40">
        <f t="shared" si="7"/>
        <v>3782</v>
      </c>
      <c r="AB37" s="30" t="s">
        <v>63</v>
      </c>
    </row>
    <row r="38" spans="1:28" x14ac:dyDescent="0.45">
      <c r="A38" s="40" t="s">
        <v>200</v>
      </c>
      <c r="B38" s="32">
        <v>15</v>
      </c>
      <c r="C38" s="33">
        <v>33</v>
      </c>
      <c r="D38" s="44" t="str">
        <f t="shared" si="8"/>
        <v>Sudan</v>
      </c>
      <c r="E38" s="61">
        <f t="shared" si="9"/>
        <v>157</v>
      </c>
      <c r="F38" s="42" t="str">
        <f t="shared" si="10"/>
        <v>Hong Kong</v>
      </c>
      <c r="G38" s="65">
        <f t="shared" si="11"/>
        <v>3585</v>
      </c>
      <c r="H38" s="76">
        <f t="shared" si="3"/>
        <v>-3428</v>
      </c>
      <c r="I38" s="43">
        <f>VLOOKUP($C38,Data!$A$4:$CD$158,2+Detail!$E$3)</f>
        <v>51</v>
      </c>
      <c r="J38" s="40">
        <f t="shared" si="12"/>
        <v>51.003300000000003</v>
      </c>
      <c r="K38" s="40">
        <f t="shared" si="13"/>
        <v>23</v>
      </c>
      <c r="L38" s="40" t="s">
        <v>200</v>
      </c>
      <c r="M38" s="40" t="str">
        <f t="shared" si="4"/>
        <v>Sudan</v>
      </c>
      <c r="N38" s="40">
        <f t="shared" si="5"/>
        <v>157</v>
      </c>
      <c r="O38" s="40"/>
      <c r="P38" s="40"/>
      <c r="Q38" s="43">
        <f>VLOOKUP($C38,Data!$A$4:$CD$158,2+Detail!$G$3)</f>
        <v>3585</v>
      </c>
      <c r="R38" s="40">
        <f t="shared" si="14"/>
        <v>3585.0032999999999</v>
      </c>
      <c r="S38" s="40">
        <f t="shared" si="15"/>
        <v>15</v>
      </c>
      <c r="T38" s="40" t="s">
        <v>200</v>
      </c>
      <c r="U38" s="40" t="str">
        <f t="shared" si="6"/>
        <v>Hong Kong</v>
      </c>
      <c r="V38" s="40">
        <f t="shared" si="7"/>
        <v>3585</v>
      </c>
      <c r="AB38" s="30" t="s">
        <v>23</v>
      </c>
    </row>
    <row r="39" spans="1:28" x14ac:dyDescent="0.45">
      <c r="A39" s="40" t="s">
        <v>201</v>
      </c>
      <c r="B39" s="32">
        <v>16</v>
      </c>
      <c r="C39" s="33">
        <v>34</v>
      </c>
      <c r="D39" s="44" t="str">
        <f t="shared" si="8"/>
        <v>Indonesia</v>
      </c>
      <c r="E39" s="61">
        <f t="shared" si="9"/>
        <v>87</v>
      </c>
      <c r="F39" s="42" t="str">
        <f t="shared" si="10"/>
        <v>Thailand</v>
      </c>
      <c r="G39" s="65">
        <f t="shared" si="11"/>
        <v>3520</v>
      </c>
      <c r="H39" s="76">
        <f t="shared" si="3"/>
        <v>-3433</v>
      </c>
      <c r="I39" s="43">
        <f>VLOOKUP($C39,Data!$A$4:$CD$158,2+Detail!$E$3)</f>
        <v>252</v>
      </c>
      <c r="J39" s="40">
        <f t="shared" si="12"/>
        <v>252.0034</v>
      </c>
      <c r="K39" s="40">
        <f t="shared" si="13"/>
        <v>13</v>
      </c>
      <c r="L39" s="40" t="s">
        <v>201</v>
      </c>
      <c r="M39" s="40" t="str">
        <f t="shared" si="4"/>
        <v>Indonesia</v>
      </c>
      <c r="N39" s="40">
        <f t="shared" si="5"/>
        <v>87</v>
      </c>
      <c r="O39" s="40"/>
      <c r="P39" s="40"/>
      <c r="Q39" s="43">
        <f>VLOOKUP($C39,Data!$A$4:$CD$158,2+Detail!$G$3)</f>
        <v>3520</v>
      </c>
      <c r="R39" s="40">
        <f t="shared" si="14"/>
        <v>3520.0034000000001</v>
      </c>
      <c r="S39" s="40">
        <f t="shared" si="15"/>
        <v>16</v>
      </c>
      <c r="T39" s="40" t="s">
        <v>201</v>
      </c>
      <c r="U39" s="40" t="str">
        <f t="shared" si="6"/>
        <v>Thailand</v>
      </c>
      <c r="V39" s="40">
        <f t="shared" si="7"/>
        <v>3520</v>
      </c>
      <c r="AB39" s="30" t="s">
        <v>24</v>
      </c>
    </row>
    <row r="40" spans="1:28" x14ac:dyDescent="0.45">
      <c r="A40" s="40" t="s">
        <v>202</v>
      </c>
      <c r="B40" s="32">
        <v>17</v>
      </c>
      <c r="C40" s="33">
        <v>35</v>
      </c>
      <c r="D40" s="44" t="str">
        <f t="shared" si="8"/>
        <v>Germany</v>
      </c>
      <c r="E40" s="61">
        <f t="shared" si="9"/>
        <v>69</v>
      </c>
      <c r="F40" s="42" t="str">
        <f t="shared" si="10"/>
        <v>USA</v>
      </c>
      <c r="G40" s="65">
        <f t="shared" si="11"/>
        <v>3236</v>
      </c>
      <c r="H40" s="76">
        <f t="shared" si="3"/>
        <v>-3167</v>
      </c>
      <c r="I40" s="43">
        <f>VLOOKUP($C40,Data!$A$4:$CD$158,2+Detail!$E$3)</f>
        <v>43</v>
      </c>
      <c r="J40" s="40">
        <f t="shared" si="12"/>
        <v>43.003500000000003</v>
      </c>
      <c r="K40" s="40">
        <f t="shared" si="13"/>
        <v>27</v>
      </c>
      <c r="L40" s="40" t="s">
        <v>202</v>
      </c>
      <c r="M40" s="40" t="str">
        <f t="shared" si="4"/>
        <v>Germany</v>
      </c>
      <c r="N40" s="40">
        <f t="shared" si="5"/>
        <v>69</v>
      </c>
      <c r="O40" s="40"/>
      <c r="P40" s="40"/>
      <c r="Q40" s="43">
        <f>VLOOKUP($C40,Data!$A$4:$CD$158,2+Detail!$G$3)</f>
        <v>3236</v>
      </c>
      <c r="R40" s="40">
        <f t="shared" si="14"/>
        <v>3236.0034999999998</v>
      </c>
      <c r="S40" s="40">
        <f t="shared" si="15"/>
        <v>17</v>
      </c>
      <c r="T40" s="40" t="s">
        <v>202</v>
      </c>
      <c r="U40" s="40" t="str">
        <f t="shared" si="6"/>
        <v>USA</v>
      </c>
      <c r="V40" s="40">
        <f t="shared" si="7"/>
        <v>3236</v>
      </c>
      <c r="AB40" s="30" t="s">
        <v>25</v>
      </c>
    </row>
    <row r="41" spans="1:28" x14ac:dyDescent="0.45">
      <c r="A41" s="40" t="s">
        <v>203</v>
      </c>
      <c r="B41" s="32">
        <v>18</v>
      </c>
      <c r="C41" s="32">
        <v>36</v>
      </c>
      <c r="D41" s="44" t="str">
        <f t="shared" si="8"/>
        <v>Kenya</v>
      </c>
      <c r="E41" s="61">
        <f t="shared" si="9"/>
        <v>68</v>
      </c>
      <c r="F41" s="42" t="str">
        <f t="shared" si="10"/>
        <v>South Korea</v>
      </c>
      <c r="G41" s="65">
        <f t="shared" si="11"/>
        <v>3129</v>
      </c>
      <c r="H41" s="76">
        <f t="shared" si="3"/>
        <v>-3061</v>
      </c>
      <c r="I41" s="43">
        <f>VLOOKUP($C41,Data!$A$4:$CD$158,2+Detail!$E$3)</f>
        <v>48</v>
      </c>
      <c r="J41" s="40">
        <f t="shared" si="12"/>
        <v>48.003599999999999</v>
      </c>
      <c r="K41" s="40">
        <f t="shared" si="13"/>
        <v>25</v>
      </c>
      <c r="L41" s="40" t="s">
        <v>203</v>
      </c>
      <c r="M41" s="40" t="str">
        <f t="shared" si="4"/>
        <v>Kenya</v>
      </c>
      <c r="N41" s="40">
        <f t="shared" si="5"/>
        <v>68</v>
      </c>
      <c r="O41" s="40"/>
      <c r="P41" s="40"/>
      <c r="Q41" s="43">
        <f>VLOOKUP($C41,Data!$A$4:$CD$158,2+Detail!$G$3)</f>
        <v>3129</v>
      </c>
      <c r="R41" s="40">
        <f t="shared" si="14"/>
        <v>3129.0036</v>
      </c>
      <c r="S41" s="40">
        <f t="shared" si="15"/>
        <v>18</v>
      </c>
      <c r="T41" s="40" t="s">
        <v>203</v>
      </c>
      <c r="U41" s="40" t="str">
        <f t="shared" si="6"/>
        <v>South Korea</v>
      </c>
      <c r="V41" s="40">
        <f t="shared" si="7"/>
        <v>3129</v>
      </c>
      <c r="AB41" s="30" t="s">
        <v>64</v>
      </c>
    </row>
    <row r="42" spans="1:28" x14ac:dyDescent="0.45">
      <c r="A42" s="40" t="s">
        <v>204</v>
      </c>
      <c r="B42" s="32">
        <v>19</v>
      </c>
      <c r="C42" s="32">
        <v>37</v>
      </c>
      <c r="D42" s="44" t="str">
        <f t="shared" si="8"/>
        <v>Ethiopia</v>
      </c>
      <c r="E42" s="61">
        <f t="shared" si="9"/>
        <v>67</v>
      </c>
      <c r="F42" s="42" t="str">
        <f t="shared" si="10"/>
        <v>Iraq</v>
      </c>
      <c r="G42" s="65">
        <f t="shared" si="11"/>
        <v>2936</v>
      </c>
      <c r="H42" s="76">
        <f t="shared" si="3"/>
        <v>-2869</v>
      </c>
      <c r="I42" s="43">
        <f>VLOOKUP($C42,Data!$A$4:$CD$158,2+Detail!$E$3)</f>
        <v>49</v>
      </c>
      <c r="J42" s="40">
        <f t="shared" si="12"/>
        <v>49.003700000000002</v>
      </c>
      <c r="K42" s="40">
        <f t="shared" si="13"/>
        <v>24</v>
      </c>
      <c r="L42" s="40" t="s">
        <v>204</v>
      </c>
      <c r="M42" s="40" t="str">
        <f t="shared" si="4"/>
        <v>Ethiopia</v>
      </c>
      <c r="N42" s="40">
        <f t="shared" si="5"/>
        <v>67</v>
      </c>
      <c r="O42" s="40"/>
      <c r="P42" s="40"/>
      <c r="Q42" s="43">
        <f>VLOOKUP($C42,Data!$A$4:$CD$158,2+Detail!$G$3)</f>
        <v>2936</v>
      </c>
      <c r="R42" s="40">
        <f t="shared" si="14"/>
        <v>2936.0037000000002</v>
      </c>
      <c r="S42" s="40">
        <f t="shared" si="15"/>
        <v>19</v>
      </c>
      <c r="T42" s="40" t="s">
        <v>204</v>
      </c>
      <c r="U42" s="40" t="str">
        <f t="shared" si="6"/>
        <v>Iraq</v>
      </c>
      <c r="V42" s="40">
        <f t="shared" si="7"/>
        <v>2936</v>
      </c>
      <c r="AB42" s="30" t="s">
        <v>65</v>
      </c>
    </row>
    <row r="43" spans="1:28" x14ac:dyDescent="0.45">
      <c r="A43" s="40" t="s">
        <v>205</v>
      </c>
      <c r="B43" s="32">
        <v>20</v>
      </c>
      <c r="C43" s="33">
        <v>38</v>
      </c>
      <c r="D43" s="44" t="str">
        <f t="shared" si="8"/>
        <v>Bangladesh</v>
      </c>
      <c r="E43" s="61">
        <f t="shared" si="9"/>
        <v>64</v>
      </c>
      <c r="F43" s="42" t="str">
        <f t="shared" si="10"/>
        <v>Sudan</v>
      </c>
      <c r="G43" s="65">
        <f t="shared" si="11"/>
        <v>2605</v>
      </c>
      <c r="H43" s="76">
        <f t="shared" si="3"/>
        <v>-2541</v>
      </c>
      <c r="I43" s="43">
        <f>VLOOKUP($C43,Data!$A$4:$CD$158,2+Detail!$E$3)</f>
        <v>298</v>
      </c>
      <c r="J43" s="40">
        <f t="shared" si="12"/>
        <v>298.00380000000001</v>
      </c>
      <c r="K43" s="40">
        <f t="shared" si="13"/>
        <v>11</v>
      </c>
      <c r="L43" s="40" t="s">
        <v>205</v>
      </c>
      <c r="M43" s="40" t="str">
        <f t="shared" si="4"/>
        <v>Bangladesh</v>
      </c>
      <c r="N43" s="40">
        <f t="shared" si="5"/>
        <v>64</v>
      </c>
      <c r="O43" s="40"/>
      <c r="P43" s="40"/>
      <c r="Q43" s="43">
        <f>VLOOKUP($C43,Data!$A$4:$CD$158,2+Detail!$G$3)</f>
        <v>2421</v>
      </c>
      <c r="R43" s="40">
        <f t="shared" si="14"/>
        <v>2421.0038</v>
      </c>
      <c r="S43" s="40">
        <f t="shared" si="15"/>
        <v>21</v>
      </c>
      <c r="T43" s="40" t="s">
        <v>205</v>
      </c>
      <c r="U43" s="40" t="str">
        <f t="shared" si="6"/>
        <v>Sudan</v>
      </c>
      <c r="V43" s="40">
        <f t="shared" si="7"/>
        <v>2605</v>
      </c>
      <c r="AB43" s="30" t="s">
        <v>26</v>
      </c>
    </row>
    <row r="44" spans="1:28" x14ac:dyDescent="0.45">
      <c r="A44" s="40" t="s">
        <v>206</v>
      </c>
      <c r="B44" s="32">
        <v>21</v>
      </c>
      <c r="C44" s="33">
        <v>39</v>
      </c>
      <c r="D44" s="44" t="str">
        <f t="shared" si="8"/>
        <v>Egypt</v>
      </c>
      <c r="E44" s="61">
        <f t="shared" si="9"/>
        <v>59</v>
      </c>
      <c r="F44" s="42" t="str">
        <f t="shared" si="10"/>
        <v>Burma</v>
      </c>
      <c r="G44" s="65">
        <f t="shared" si="11"/>
        <v>2421</v>
      </c>
      <c r="H44" s="76">
        <f t="shared" si="3"/>
        <v>-2362</v>
      </c>
      <c r="I44" s="43">
        <f>VLOOKUP($C44,Data!$A$4:$CD$158,2+Detail!$E$3)</f>
        <v>273</v>
      </c>
      <c r="J44" s="40">
        <f t="shared" si="12"/>
        <v>273.00389999999999</v>
      </c>
      <c r="K44" s="40">
        <f t="shared" si="13"/>
        <v>12</v>
      </c>
      <c r="L44" s="40" t="s">
        <v>206</v>
      </c>
      <c r="M44" s="40" t="str">
        <f t="shared" si="4"/>
        <v>Egypt</v>
      </c>
      <c r="N44" s="40">
        <f t="shared" si="5"/>
        <v>59</v>
      </c>
      <c r="O44" s="40"/>
      <c r="P44" s="40"/>
      <c r="Q44" s="43">
        <f>VLOOKUP($C44,Data!$A$4:$CD$158,2+Detail!$G$3)</f>
        <v>2366</v>
      </c>
      <c r="R44" s="40">
        <f t="shared" si="14"/>
        <v>2366.0039000000002</v>
      </c>
      <c r="S44" s="40">
        <f t="shared" si="15"/>
        <v>22</v>
      </c>
      <c r="T44" s="40" t="s">
        <v>206</v>
      </c>
      <c r="U44" s="40" t="str">
        <f t="shared" si="6"/>
        <v>Burma</v>
      </c>
      <c r="V44" s="40">
        <f t="shared" si="7"/>
        <v>2421</v>
      </c>
      <c r="AB44" s="30" t="s">
        <v>66</v>
      </c>
    </row>
    <row r="45" spans="1:28" x14ac:dyDescent="0.45">
      <c r="A45" s="40" t="s">
        <v>207</v>
      </c>
      <c r="B45" s="32">
        <v>22</v>
      </c>
      <c r="C45" s="33">
        <v>40</v>
      </c>
      <c r="D45" s="44" t="str">
        <f t="shared" si="8"/>
        <v>Samoa</v>
      </c>
      <c r="E45" s="61">
        <f t="shared" si="9"/>
        <v>52</v>
      </c>
      <c r="F45" s="42" t="str">
        <f t="shared" si="10"/>
        <v>Iran</v>
      </c>
      <c r="G45" s="65">
        <f t="shared" si="11"/>
        <v>2366</v>
      </c>
      <c r="H45" s="76">
        <f t="shared" si="3"/>
        <v>-2314</v>
      </c>
      <c r="I45" s="43">
        <f>VLOOKUP($C45,Data!$A$4:$CD$158,2+Detail!$E$3)</f>
        <v>18</v>
      </c>
      <c r="J45" s="40">
        <f t="shared" si="12"/>
        <v>18.004000000000001</v>
      </c>
      <c r="K45" s="40">
        <f t="shared" si="13"/>
        <v>33</v>
      </c>
      <c r="L45" s="40" t="s">
        <v>207</v>
      </c>
      <c r="M45" s="40" t="str">
        <f t="shared" si="4"/>
        <v>Samoa</v>
      </c>
      <c r="N45" s="40">
        <f t="shared" si="5"/>
        <v>52</v>
      </c>
      <c r="O45" s="40"/>
      <c r="P45" s="40"/>
      <c r="Q45" s="43">
        <f>VLOOKUP($C45,Data!$A$4:$CD$158,2+Detail!$G$3)</f>
        <v>2184</v>
      </c>
      <c r="R45" s="40">
        <f t="shared" si="14"/>
        <v>2184.0039999999999</v>
      </c>
      <c r="S45" s="40">
        <f t="shared" si="15"/>
        <v>23</v>
      </c>
      <c r="T45" s="40" t="s">
        <v>207</v>
      </c>
      <c r="U45" s="40" t="str">
        <f t="shared" si="6"/>
        <v>Iran</v>
      </c>
      <c r="V45" s="40">
        <f t="shared" si="7"/>
        <v>2366</v>
      </c>
      <c r="AB45" s="30" t="s">
        <v>27</v>
      </c>
    </row>
    <row r="46" spans="1:28" x14ac:dyDescent="0.45">
      <c r="A46" s="40" t="s">
        <v>208</v>
      </c>
      <c r="B46" s="32">
        <v>23</v>
      </c>
      <c r="C46" s="32">
        <v>41</v>
      </c>
      <c r="D46" s="44" t="str">
        <f t="shared" si="8"/>
        <v>Hong Kong</v>
      </c>
      <c r="E46" s="61">
        <f t="shared" si="9"/>
        <v>51</v>
      </c>
      <c r="F46" s="42" t="str">
        <f t="shared" si="10"/>
        <v>Nepal</v>
      </c>
      <c r="G46" s="65">
        <f t="shared" si="11"/>
        <v>2184</v>
      </c>
      <c r="H46" s="76">
        <f t="shared" si="3"/>
        <v>-2133</v>
      </c>
      <c r="I46" s="43">
        <f>VLOOKUP($C46,Data!$A$4:$CD$158,2+Detail!$E$3)</f>
        <v>860</v>
      </c>
      <c r="J46" s="40">
        <f t="shared" si="12"/>
        <v>860.00409999999999</v>
      </c>
      <c r="K46" s="40">
        <f t="shared" si="13"/>
        <v>5</v>
      </c>
      <c r="L46" s="40" t="s">
        <v>208</v>
      </c>
      <c r="M46" s="40" t="str">
        <f t="shared" si="4"/>
        <v>Hong Kong</v>
      </c>
      <c r="N46" s="40">
        <f t="shared" si="5"/>
        <v>51</v>
      </c>
      <c r="O46" s="40"/>
      <c r="P46" s="40"/>
      <c r="Q46" s="43">
        <f>VLOOKUP($C46,Data!$A$4:$CD$158,2+Detail!$G$3)</f>
        <v>1413</v>
      </c>
      <c r="R46" s="40">
        <f t="shared" si="14"/>
        <v>1413.0041000000001</v>
      </c>
      <c r="S46" s="40">
        <f t="shared" si="15"/>
        <v>24</v>
      </c>
      <c r="T46" s="40" t="s">
        <v>208</v>
      </c>
      <c r="U46" s="40" t="str">
        <f t="shared" si="6"/>
        <v>Nepal</v>
      </c>
      <c r="V46" s="40">
        <f t="shared" si="7"/>
        <v>2184</v>
      </c>
      <c r="AB46" s="30" t="s">
        <v>28</v>
      </c>
    </row>
    <row r="47" spans="1:28" x14ac:dyDescent="0.45">
      <c r="A47" s="40" t="s">
        <v>209</v>
      </c>
      <c r="B47" s="32">
        <v>24</v>
      </c>
      <c r="C47" s="33">
        <v>42</v>
      </c>
      <c r="D47" s="44" t="str">
        <f t="shared" si="8"/>
        <v>Iraq</v>
      </c>
      <c r="E47" s="61">
        <f t="shared" si="9"/>
        <v>49</v>
      </c>
      <c r="F47" s="42" t="str">
        <f t="shared" si="10"/>
        <v>Cambodia</v>
      </c>
      <c r="G47" s="65">
        <f t="shared" si="11"/>
        <v>1413</v>
      </c>
      <c r="H47" s="76">
        <f t="shared" si="3"/>
        <v>-1364</v>
      </c>
      <c r="I47" s="43">
        <f>VLOOKUP($C47,Data!$A$4:$CD$158,2+Detail!$E$3)</f>
        <v>21</v>
      </c>
      <c r="J47" s="40">
        <f t="shared" si="12"/>
        <v>21.004200000000001</v>
      </c>
      <c r="K47" s="40">
        <f t="shared" si="13"/>
        <v>32</v>
      </c>
      <c r="L47" s="40" t="s">
        <v>209</v>
      </c>
      <c r="M47" s="40" t="str">
        <f t="shared" si="4"/>
        <v>Iraq</v>
      </c>
      <c r="N47" s="40">
        <f t="shared" si="5"/>
        <v>49</v>
      </c>
      <c r="O47" s="40"/>
      <c r="P47" s="40"/>
      <c r="Q47" s="43">
        <f>VLOOKUP($C47,Data!$A$4:$CD$158,2+Detail!$G$3)</f>
        <v>1366</v>
      </c>
      <c r="R47" s="40">
        <f t="shared" si="14"/>
        <v>1366.0042000000001</v>
      </c>
      <c r="S47" s="40">
        <f t="shared" si="15"/>
        <v>25</v>
      </c>
      <c r="T47" s="40" t="s">
        <v>209</v>
      </c>
      <c r="U47" s="40" t="str">
        <f t="shared" si="6"/>
        <v>Cambodia</v>
      </c>
      <c r="V47" s="40">
        <f t="shared" si="7"/>
        <v>1413</v>
      </c>
      <c r="AB47" s="30" t="s">
        <v>29</v>
      </c>
    </row>
    <row r="48" spans="1:28" x14ac:dyDescent="0.45">
      <c r="A48" s="40" t="s">
        <v>210</v>
      </c>
      <c r="B48" s="32">
        <v>25</v>
      </c>
      <c r="C48" s="33">
        <v>43</v>
      </c>
      <c r="D48" s="44" t="str">
        <f t="shared" si="8"/>
        <v>South Korea</v>
      </c>
      <c r="E48" s="61">
        <f t="shared" si="9"/>
        <v>48</v>
      </c>
      <c r="F48" s="42" t="str">
        <f t="shared" si="10"/>
        <v>Taiwan</v>
      </c>
      <c r="G48" s="65">
        <f t="shared" si="11"/>
        <v>1366</v>
      </c>
      <c r="H48" s="76">
        <f t="shared" si="3"/>
        <v>-1318</v>
      </c>
      <c r="I48" s="43">
        <f>VLOOKUP($C48,Data!$A$4:$CD$158,2+Detail!$E$3)</f>
        <v>69</v>
      </c>
      <c r="J48" s="40">
        <f t="shared" si="12"/>
        <v>69.004300000000001</v>
      </c>
      <c r="K48" s="40">
        <f t="shared" si="13"/>
        <v>17</v>
      </c>
      <c r="L48" s="40" t="s">
        <v>210</v>
      </c>
      <c r="M48" s="40" t="str">
        <f t="shared" si="4"/>
        <v>South Korea</v>
      </c>
      <c r="N48" s="40">
        <f t="shared" si="5"/>
        <v>48</v>
      </c>
      <c r="O48" s="40"/>
      <c r="P48" s="40"/>
      <c r="Q48" s="43">
        <f>VLOOKUP($C48,Data!$A$4:$CD$158,2+Detail!$G$3)</f>
        <v>1285</v>
      </c>
      <c r="R48" s="40">
        <f t="shared" si="14"/>
        <v>1285.0043000000001</v>
      </c>
      <c r="S48" s="40">
        <f t="shared" si="15"/>
        <v>26</v>
      </c>
      <c r="T48" s="40" t="s">
        <v>210</v>
      </c>
      <c r="U48" s="40" t="str">
        <f t="shared" si="6"/>
        <v>Taiwan</v>
      </c>
      <c r="V48" s="40">
        <f t="shared" si="7"/>
        <v>1366</v>
      </c>
      <c r="AB48" s="30" t="s">
        <v>30</v>
      </c>
    </row>
    <row r="49" spans="1:28" x14ac:dyDescent="0.45">
      <c r="A49" s="40" t="s">
        <v>211</v>
      </c>
      <c r="B49" s="32">
        <v>26</v>
      </c>
      <c r="C49" s="33">
        <v>44</v>
      </c>
      <c r="D49" s="44" t="str">
        <f t="shared" si="8"/>
        <v>Lebanon</v>
      </c>
      <c r="E49" s="61">
        <f t="shared" si="9"/>
        <v>46</v>
      </c>
      <c r="F49" s="42" t="str">
        <f t="shared" si="10"/>
        <v>Germany</v>
      </c>
      <c r="G49" s="65">
        <f t="shared" si="11"/>
        <v>1285</v>
      </c>
      <c r="H49" s="76">
        <f t="shared" si="3"/>
        <v>-1239</v>
      </c>
      <c r="I49" s="43">
        <f>VLOOKUP($C49,Data!$A$4:$CD$158,2+Detail!$E$3)</f>
        <v>15</v>
      </c>
      <c r="J49" s="40">
        <f t="shared" si="12"/>
        <v>15.0044</v>
      </c>
      <c r="K49" s="40">
        <f t="shared" si="13"/>
        <v>34</v>
      </c>
      <c r="L49" s="40" t="s">
        <v>211</v>
      </c>
      <c r="M49" s="40" t="str">
        <f t="shared" si="4"/>
        <v>Lebanon</v>
      </c>
      <c r="N49" s="40">
        <f t="shared" si="5"/>
        <v>46</v>
      </c>
      <c r="O49" s="40"/>
      <c r="P49" s="40"/>
      <c r="Q49" s="43">
        <f>VLOOKUP($C49,Data!$A$4:$CD$158,2+Detail!$G$3)</f>
        <v>1265</v>
      </c>
      <c r="R49" s="40">
        <f t="shared" si="14"/>
        <v>1265.0044</v>
      </c>
      <c r="S49" s="40">
        <f t="shared" si="15"/>
        <v>27</v>
      </c>
      <c r="T49" s="40" t="s">
        <v>211</v>
      </c>
      <c r="U49" s="40" t="str">
        <f t="shared" si="6"/>
        <v>Germany</v>
      </c>
      <c r="V49" s="40">
        <f t="shared" si="7"/>
        <v>1285</v>
      </c>
      <c r="AB49" s="30" t="s">
        <v>44</v>
      </c>
    </row>
    <row r="50" spans="1:28" x14ac:dyDescent="0.45">
      <c r="A50" s="40" t="s">
        <v>212</v>
      </c>
      <c r="B50" s="32">
        <v>27</v>
      </c>
      <c r="C50" s="32">
        <v>45</v>
      </c>
      <c r="D50" s="44" t="str">
        <f t="shared" si="8"/>
        <v>USA</v>
      </c>
      <c r="E50" s="61">
        <f t="shared" si="9"/>
        <v>43</v>
      </c>
      <c r="F50" s="42" t="str">
        <f t="shared" si="10"/>
        <v>Japan</v>
      </c>
      <c r="G50" s="65">
        <f t="shared" si="11"/>
        <v>1265</v>
      </c>
      <c r="H50" s="76">
        <f t="shared" si="3"/>
        <v>-1222</v>
      </c>
      <c r="I50" s="43">
        <f>VLOOKUP($C50,Data!$A$4:$CD$158,2+Detail!$E$3)</f>
        <v>68</v>
      </c>
      <c r="J50" s="40">
        <f t="shared" si="12"/>
        <v>68.004499999999993</v>
      </c>
      <c r="K50" s="40">
        <f t="shared" si="13"/>
        <v>18</v>
      </c>
      <c r="L50" s="40" t="s">
        <v>212</v>
      </c>
      <c r="M50" s="40" t="str">
        <f t="shared" si="4"/>
        <v>USA</v>
      </c>
      <c r="N50" s="40">
        <f t="shared" si="5"/>
        <v>43</v>
      </c>
      <c r="O50" s="40"/>
      <c r="P50" s="40"/>
      <c r="Q50" s="43">
        <f>VLOOKUP($C50,Data!$A$4:$CD$158,2+Detail!$G$3)</f>
        <v>1210</v>
      </c>
      <c r="R50" s="40">
        <f t="shared" si="14"/>
        <v>1210.0045</v>
      </c>
      <c r="S50" s="40">
        <f t="shared" si="15"/>
        <v>28</v>
      </c>
      <c r="T50" s="40" t="s">
        <v>212</v>
      </c>
      <c r="U50" s="40" t="str">
        <f t="shared" si="6"/>
        <v>Japan</v>
      </c>
      <c r="V50" s="40">
        <f t="shared" si="7"/>
        <v>1265</v>
      </c>
      <c r="AB50" s="30" t="s">
        <v>67</v>
      </c>
    </row>
    <row r="51" spans="1:28" x14ac:dyDescent="0.45">
      <c r="A51" s="40" t="s">
        <v>213</v>
      </c>
      <c r="B51" s="32">
        <v>28</v>
      </c>
      <c r="C51" s="32">
        <v>46</v>
      </c>
      <c r="D51" s="44" t="str">
        <f t="shared" si="8"/>
        <v>England</v>
      </c>
      <c r="E51" s="61">
        <f t="shared" si="9"/>
        <v>42</v>
      </c>
      <c r="F51" s="42" t="str">
        <f t="shared" si="10"/>
        <v>Kenya</v>
      </c>
      <c r="G51" s="65">
        <f t="shared" si="11"/>
        <v>1210</v>
      </c>
      <c r="H51" s="76">
        <f t="shared" si="3"/>
        <v>-1168</v>
      </c>
      <c r="I51" s="43">
        <f>VLOOKUP($C51,Data!$A$4:$CD$158,2+Detail!$E$3)</f>
        <v>59</v>
      </c>
      <c r="J51" s="40">
        <f t="shared" si="12"/>
        <v>59.004600000000003</v>
      </c>
      <c r="K51" s="40">
        <f t="shared" si="13"/>
        <v>21</v>
      </c>
      <c r="L51" s="40" t="s">
        <v>213</v>
      </c>
      <c r="M51" s="40" t="str">
        <f t="shared" si="4"/>
        <v>England</v>
      </c>
      <c r="N51" s="40">
        <f t="shared" si="5"/>
        <v>42</v>
      </c>
      <c r="O51" s="40"/>
      <c r="P51" s="40"/>
      <c r="Q51" s="43">
        <f>VLOOKUP($C51,Data!$A$4:$CD$158,2+Detail!$G$3)</f>
        <v>1144</v>
      </c>
      <c r="R51" s="40">
        <f t="shared" si="14"/>
        <v>1144.0046</v>
      </c>
      <c r="S51" s="40">
        <f t="shared" si="15"/>
        <v>29</v>
      </c>
      <c r="T51" s="40" t="s">
        <v>213</v>
      </c>
      <c r="U51" s="40" t="str">
        <f t="shared" si="6"/>
        <v>Kenya</v>
      </c>
      <c r="V51" s="40">
        <f t="shared" si="7"/>
        <v>1210</v>
      </c>
      <c r="AB51" s="30" t="s">
        <v>68</v>
      </c>
    </row>
    <row r="52" spans="1:28" x14ac:dyDescent="0.45">
      <c r="A52" s="40" t="s">
        <v>214</v>
      </c>
      <c r="B52" s="32">
        <v>29</v>
      </c>
      <c r="C52" s="33">
        <v>47</v>
      </c>
      <c r="D52" s="44" t="str">
        <f t="shared" si="8"/>
        <v>South Africa</v>
      </c>
      <c r="E52" s="61">
        <f t="shared" si="9"/>
        <v>37</v>
      </c>
      <c r="F52" s="42" t="str">
        <f t="shared" si="10"/>
        <v>Egypt</v>
      </c>
      <c r="G52" s="65">
        <f t="shared" si="11"/>
        <v>1144</v>
      </c>
      <c r="H52" s="76">
        <f t="shared" si="3"/>
        <v>-1107</v>
      </c>
      <c r="I52" s="43">
        <f>VLOOKUP($C52,Data!$A$4:$CD$158,2+Detail!$E$3)</f>
        <v>67</v>
      </c>
      <c r="J52" s="40">
        <f t="shared" si="12"/>
        <v>67.0047</v>
      </c>
      <c r="K52" s="40">
        <f t="shared" si="13"/>
        <v>19</v>
      </c>
      <c r="L52" s="40" t="s">
        <v>214</v>
      </c>
      <c r="M52" s="40" t="str">
        <f t="shared" si="4"/>
        <v>South Africa</v>
      </c>
      <c r="N52" s="40">
        <f t="shared" si="5"/>
        <v>37</v>
      </c>
      <c r="O52" s="40"/>
      <c r="P52" s="40"/>
      <c r="Q52" s="43">
        <f>VLOOKUP($C52,Data!$A$4:$CD$158,2+Detail!$G$3)</f>
        <v>1136</v>
      </c>
      <c r="R52" s="40">
        <f t="shared" si="14"/>
        <v>1136.0047</v>
      </c>
      <c r="S52" s="40">
        <f t="shared" si="15"/>
        <v>30</v>
      </c>
      <c r="T52" s="40" t="s">
        <v>214</v>
      </c>
      <c r="U52" s="40" t="str">
        <f t="shared" si="6"/>
        <v>Egypt</v>
      </c>
      <c r="V52" s="40">
        <f t="shared" si="7"/>
        <v>1144</v>
      </c>
      <c r="AB52" s="30" t="s">
        <v>31</v>
      </c>
    </row>
    <row r="53" spans="1:28" x14ac:dyDescent="0.45">
      <c r="A53" s="40" t="s">
        <v>215</v>
      </c>
      <c r="B53" s="32">
        <v>30</v>
      </c>
      <c r="C53" s="33">
        <v>48</v>
      </c>
      <c r="D53" s="44" t="str">
        <f t="shared" si="8"/>
        <v>Singapore</v>
      </c>
      <c r="E53" s="61">
        <f t="shared" si="9"/>
        <v>36</v>
      </c>
      <c r="F53" s="42" t="str">
        <f t="shared" si="10"/>
        <v>Ethiopia</v>
      </c>
      <c r="G53" s="65">
        <f t="shared" si="11"/>
        <v>1136</v>
      </c>
      <c r="H53" s="76">
        <f t="shared" si="3"/>
        <v>-1100</v>
      </c>
      <c r="I53" s="43">
        <f>VLOOKUP($C53,Data!$A$4:$CD$158,2+Detail!$E$3)</f>
        <v>157</v>
      </c>
      <c r="J53" s="40">
        <f t="shared" si="12"/>
        <v>157.00479999999999</v>
      </c>
      <c r="K53" s="40">
        <f t="shared" si="13"/>
        <v>15</v>
      </c>
      <c r="L53" s="40" t="s">
        <v>215</v>
      </c>
      <c r="M53" s="40" t="str">
        <f t="shared" si="4"/>
        <v>Singapore</v>
      </c>
      <c r="N53" s="40">
        <f t="shared" si="5"/>
        <v>36</v>
      </c>
      <c r="O53" s="40"/>
      <c r="P53" s="40"/>
      <c r="Q53" s="43">
        <f>VLOOKUP($C53,Data!$A$4:$CD$158,2+Detail!$G$3)</f>
        <v>2605</v>
      </c>
      <c r="R53" s="40">
        <f t="shared" si="14"/>
        <v>2605.0048000000002</v>
      </c>
      <c r="S53" s="40">
        <f t="shared" si="15"/>
        <v>20</v>
      </c>
      <c r="T53" s="40" t="s">
        <v>215</v>
      </c>
      <c r="U53" s="40" t="str">
        <f t="shared" si="6"/>
        <v>Ethiopia</v>
      </c>
      <c r="V53" s="40">
        <f t="shared" si="7"/>
        <v>1136</v>
      </c>
      <c r="AB53" s="30" t="s">
        <v>32</v>
      </c>
    </row>
    <row r="54" spans="1:28" x14ac:dyDescent="0.45">
      <c r="A54" s="40" t="s">
        <v>216</v>
      </c>
      <c r="B54" s="32">
        <v>31</v>
      </c>
      <c r="C54" s="33">
        <v>49</v>
      </c>
      <c r="D54" s="44" t="str">
        <f t="shared" si="8"/>
        <v>Somalia</v>
      </c>
      <c r="E54" s="61">
        <f t="shared" si="9"/>
        <v>23</v>
      </c>
      <c r="F54" s="42" t="str">
        <f t="shared" si="10"/>
        <v>Bangladesh</v>
      </c>
      <c r="G54" s="65">
        <f t="shared" si="11"/>
        <v>976</v>
      </c>
      <c r="H54" s="76">
        <f t="shared" si="3"/>
        <v>-953</v>
      </c>
      <c r="I54" s="43">
        <f>VLOOKUP($C54,Data!$A$4:$CD$158,2+Detail!$E$3)</f>
        <v>64</v>
      </c>
      <c r="J54" s="40">
        <f t="shared" si="12"/>
        <v>64.004900000000006</v>
      </c>
      <c r="K54" s="40">
        <f t="shared" si="13"/>
        <v>20</v>
      </c>
      <c r="L54" s="40" t="s">
        <v>216</v>
      </c>
      <c r="M54" s="40" t="str">
        <f t="shared" si="4"/>
        <v>Somalia</v>
      </c>
      <c r="N54" s="40">
        <f t="shared" si="5"/>
        <v>23</v>
      </c>
      <c r="O54" s="40"/>
      <c r="P54" s="40"/>
      <c r="Q54" s="43">
        <f>VLOOKUP($C54,Data!$A$4:$CD$158,2+Detail!$G$3)</f>
        <v>976</v>
      </c>
      <c r="R54" s="40">
        <f t="shared" si="14"/>
        <v>976.00490000000002</v>
      </c>
      <c r="S54" s="40">
        <f t="shared" si="15"/>
        <v>31</v>
      </c>
      <c r="T54" s="40" t="s">
        <v>216</v>
      </c>
      <c r="U54" s="40" t="str">
        <f t="shared" si="6"/>
        <v>Bangladesh</v>
      </c>
      <c r="V54" s="40">
        <f t="shared" si="7"/>
        <v>976</v>
      </c>
      <c r="AB54" s="30" t="s">
        <v>69</v>
      </c>
    </row>
    <row r="55" spans="1:28" x14ac:dyDescent="0.45">
      <c r="A55" s="40" t="s">
        <v>217</v>
      </c>
      <c r="B55" s="32">
        <v>32</v>
      </c>
      <c r="C55" s="32">
        <v>50</v>
      </c>
      <c r="D55" s="44" t="str">
        <f t="shared" si="8"/>
        <v>Taiwan</v>
      </c>
      <c r="E55" s="61">
        <f t="shared" si="9"/>
        <v>21</v>
      </c>
      <c r="F55" s="42" t="str">
        <f t="shared" si="10"/>
        <v>Lebanon</v>
      </c>
      <c r="G55" s="65">
        <f t="shared" si="11"/>
        <v>919</v>
      </c>
      <c r="H55" s="76">
        <f t="shared" si="3"/>
        <v>-898</v>
      </c>
      <c r="I55" s="43">
        <f>VLOOKUP($C55,Data!$A$4:$CD$158,2+Detail!$E$3)</f>
        <v>52</v>
      </c>
      <c r="J55" s="40">
        <f t="shared" si="12"/>
        <v>52.005000000000003</v>
      </c>
      <c r="K55" s="40">
        <f t="shared" si="13"/>
        <v>22</v>
      </c>
      <c r="L55" s="40" t="s">
        <v>217</v>
      </c>
      <c r="M55" s="40" t="str">
        <f t="shared" si="4"/>
        <v>Taiwan</v>
      </c>
      <c r="N55" s="40">
        <f t="shared" si="5"/>
        <v>21</v>
      </c>
      <c r="O55" s="40"/>
      <c r="P55" s="40"/>
      <c r="Q55" s="43">
        <f>VLOOKUP($C55,Data!$A$4:$CD$158,2+Detail!$G$3)</f>
        <v>889</v>
      </c>
      <c r="R55" s="40">
        <f t="shared" si="14"/>
        <v>889.005</v>
      </c>
      <c r="S55" s="40">
        <f t="shared" si="15"/>
        <v>33</v>
      </c>
      <c r="T55" s="40" t="s">
        <v>217</v>
      </c>
      <c r="U55" s="40" t="str">
        <f t="shared" si="6"/>
        <v>Lebanon</v>
      </c>
      <c r="V55" s="40">
        <f t="shared" si="7"/>
        <v>919</v>
      </c>
      <c r="AB55" s="30" t="s">
        <v>33</v>
      </c>
    </row>
    <row r="56" spans="1:28" x14ac:dyDescent="0.45">
      <c r="A56" s="40" t="s">
        <v>218</v>
      </c>
      <c r="B56" s="32">
        <v>33</v>
      </c>
      <c r="C56" s="33">
        <v>51</v>
      </c>
      <c r="D56" s="44" t="str">
        <f t="shared" si="8"/>
        <v>Nepal</v>
      </c>
      <c r="E56" s="61">
        <f t="shared" si="9"/>
        <v>18</v>
      </c>
      <c r="F56" s="42" t="str">
        <f t="shared" si="10"/>
        <v>Samoa</v>
      </c>
      <c r="G56" s="65">
        <f t="shared" si="11"/>
        <v>889</v>
      </c>
      <c r="H56" s="76">
        <f t="shared" si="3"/>
        <v>-871</v>
      </c>
      <c r="I56" s="43">
        <f>VLOOKUP($C56,Data!$A$4:$CD$158,2+Detail!$E$3)</f>
        <v>23</v>
      </c>
      <c r="J56" s="40">
        <f t="shared" si="12"/>
        <v>23.005099999999999</v>
      </c>
      <c r="K56" s="40">
        <f t="shared" si="13"/>
        <v>31</v>
      </c>
      <c r="L56" s="40" t="s">
        <v>218</v>
      </c>
      <c r="M56" s="40" t="str">
        <f t="shared" si="4"/>
        <v>Nepal</v>
      </c>
      <c r="N56" s="40">
        <f t="shared" si="5"/>
        <v>18</v>
      </c>
      <c r="O56" s="40"/>
      <c r="P56" s="40"/>
      <c r="Q56" s="43">
        <f>VLOOKUP($C56,Data!$A$4:$CD$158,2+Detail!$G$3)</f>
        <v>605</v>
      </c>
      <c r="R56" s="40">
        <f t="shared" si="14"/>
        <v>605.00509999999997</v>
      </c>
      <c r="S56" s="40">
        <f t="shared" si="15"/>
        <v>34</v>
      </c>
      <c r="T56" s="40" t="s">
        <v>218</v>
      </c>
      <c r="U56" s="40" t="str">
        <f t="shared" si="6"/>
        <v>Samoa</v>
      </c>
      <c r="V56" s="40">
        <f t="shared" si="7"/>
        <v>889</v>
      </c>
      <c r="AB56" s="30" t="s">
        <v>70</v>
      </c>
    </row>
    <row r="57" spans="1:28" x14ac:dyDescent="0.45">
      <c r="A57" s="40" t="s">
        <v>219</v>
      </c>
      <c r="B57" s="32">
        <v>34</v>
      </c>
      <c r="C57" s="33">
        <v>52</v>
      </c>
      <c r="D57" s="44" t="str">
        <f t="shared" si="8"/>
        <v>Japan</v>
      </c>
      <c r="E57" s="61">
        <f t="shared" si="9"/>
        <v>15</v>
      </c>
      <c r="F57" s="42" t="str">
        <f t="shared" si="10"/>
        <v>Somalia</v>
      </c>
      <c r="G57" s="65">
        <f t="shared" si="11"/>
        <v>605</v>
      </c>
      <c r="H57" s="76">
        <f t="shared" si="3"/>
        <v>-590</v>
      </c>
      <c r="I57" s="43">
        <f>VLOOKUP($C57,Data!$A$4:$CD$158,2+Detail!$E$3)</f>
        <v>46</v>
      </c>
      <c r="J57" s="40">
        <f t="shared" si="12"/>
        <v>46.005200000000002</v>
      </c>
      <c r="K57" s="40">
        <f t="shared" si="13"/>
        <v>26</v>
      </c>
      <c r="L57" s="40" t="s">
        <v>219</v>
      </c>
      <c r="M57" s="40" t="str">
        <f t="shared" si="4"/>
        <v>Japan</v>
      </c>
      <c r="N57" s="40">
        <f t="shared" si="5"/>
        <v>15</v>
      </c>
      <c r="O57" s="40"/>
      <c r="P57" s="40"/>
      <c r="Q57" s="43">
        <f>VLOOKUP($C57,Data!$A$4:$CD$158,2+Detail!$G$3)</f>
        <v>919</v>
      </c>
      <c r="R57" s="40">
        <f t="shared" si="14"/>
        <v>919.00519999999995</v>
      </c>
      <c r="S57" s="40">
        <f t="shared" si="15"/>
        <v>32</v>
      </c>
      <c r="T57" s="40" t="s">
        <v>219</v>
      </c>
      <c r="U57" s="40" t="str">
        <f t="shared" si="6"/>
        <v>Somalia</v>
      </c>
      <c r="V57" s="40">
        <f t="shared" si="7"/>
        <v>605</v>
      </c>
      <c r="AB57" s="30" t="s">
        <v>71</v>
      </c>
    </row>
    <row r="58" spans="1:28" x14ac:dyDescent="0.45">
      <c r="C58" s="33">
        <v>53</v>
      </c>
      <c r="D58" s="38"/>
      <c r="E58" s="45"/>
      <c r="G58" s="45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AB58" s="30" t="s">
        <v>72</v>
      </c>
    </row>
    <row r="59" spans="1:28" x14ac:dyDescent="0.45">
      <c r="C59" s="32">
        <v>54</v>
      </c>
      <c r="D59" s="69" t="s">
        <v>235</v>
      </c>
      <c r="E59" s="45"/>
      <c r="G59" s="45"/>
      <c r="AB59" s="30" t="s">
        <v>73</v>
      </c>
    </row>
    <row r="60" spans="1:28" x14ac:dyDescent="0.45">
      <c r="C60" s="32">
        <v>55</v>
      </c>
      <c r="D60" s="34" t="s">
        <v>93</v>
      </c>
      <c r="E60" s="61">
        <f>VLOOKUP($C60,Data!$A$4:$CD$158,2+Detail!$E$3)</f>
        <v>7736</v>
      </c>
      <c r="G60" s="65">
        <f>VLOOKUP($C60,Data!$A$4:$CD$158,2+Detail!$G$3)</f>
        <v>410626</v>
      </c>
      <c r="H60" s="76">
        <f t="shared" ref="H60:H66" si="16">E60-G60</f>
        <v>-402890</v>
      </c>
      <c r="AB60" s="30" t="s">
        <v>74</v>
      </c>
    </row>
    <row r="61" spans="1:28" x14ac:dyDescent="0.45">
      <c r="C61" s="33">
        <v>56</v>
      </c>
      <c r="D61" s="35" t="s">
        <v>94</v>
      </c>
      <c r="E61" s="61">
        <f>VLOOKUP($C61,Data!$A$4:$CD$158,2+Detail!$E$3)</f>
        <v>1054</v>
      </c>
      <c r="G61" s="65">
        <f>VLOOKUP($C61,Data!$A$4:$CD$158,2+Detail!$G$3)</f>
        <v>17594</v>
      </c>
      <c r="H61" s="76">
        <f t="shared" si="16"/>
        <v>-16540</v>
      </c>
      <c r="AB61" s="30" t="s">
        <v>75</v>
      </c>
    </row>
    <row r="62" spans="1:28" x14ac:dyDescent="0.45">
      <c r="C62" s="33">
        <v>57</v>
      </c>
      <c r="D62" s="35" t="s">
        <v>95</v>
      </c>
      <c r="E62" s="61">
        <f>VLOOKUP($C62,Data!$A$4:$CD$158,2+Detail!$E$3)</f>
        <v>4306</v>
      </c>
      <c r="G62" s="65">
        <f>VLOOKUP($C62,Data!$A$4:$CD$158,2+Detail!$G$3)</f>
        <v>41786</v>
      </c>
      <c r="H62" s="76">
        <f t="shared" si="16"/>
        <v>-37480</v>
      </c>
      <c r="AB62" s="30" t="s">
        <v>34</v>
      </c>
    </row>
    <row r="63" spans="1:28" x14ac:dyDescent="0.45">
      <c r="C63" s="33">
        <v>58</v>
      </c>
      <c r="D63" s="35" t="s">
        <v>96</v>
      </c>
      <c r="E63" s="61">
        <f>VLOOKUP($C63,Data!$A$4:$CD$158,2+Detail!$E$3)</f>
        <v>16</v>
      </c>
      <c r="G63" s="65">
        <f>VLOOKUP($C63,Data!$A$4:$CD$158,2+Detail!$G$3)</f>
        <v>5607</v>
      </c>
      <c r="H63" s="76">
        <f t="shared" si="16"/>
        <v>-5591</v>
      </c>
      <c r="AB63" s="30" t="s">
        <v>76</v>
      </c>
    </row>
    <row r="64" spans="1:28" x14ac:dyDescent="0.45">
      <c r="C64" s="32">
        <v>59</v>
      </c>
      <c r="D64" s="35" t="s">
        <v>97</v>
      </c>
      <c r="E64" s="61">
        <f>VLOOKUP($C64,Data!$A$4:$CD$158,2+Detail!$E$3)</f>
        <v>1226</v>
      </c>
      <c r="G64" s="65">
        <f>VLOOKUP($C64,Data!$A$4:$CD$158,2+Detail!$G$3)</f>
        <v>10465</v>
      </c>
      <c r="H64" s="76">
        <f t="shared" si="16"/>
        <v>-9239</v>
      </c>
      <c r="AB64" s="30" t="s">
        <v>221</v>
      </c>
    </row>
    <row r="65" spans="3:28" x14ac:dyDescent="0.45">
      <c r="C65" s="33">
        <v>60</v>
      </c>
      <c r="D65" s="35" t="s">
        <v>254</v>
      </c>
      <c r="E65" s="61">
        <f>VLOOKUP($C65,Data!$A$4:$CD$158,2+Detail!$E$3)</f>
        <v>5383</v>
      </c>
      <c r="G65" s="65">
        <f>VLOOKUP($C65,Data!$A$4:$CD$158,2+Detail!$G$3)</f>
        <v>367257</v>
      </c>
      <c r="H65" s="76">
        <f t="shared" si="16"/>
        <v>-361874</v>
      </c>
      <c r="AB65" s="30" t="s">
        <v>77</v>
      </c>
    </row>
    <row r="66" spans="3:28" x14ac:dyDescent="0.45">
      <c r="C66" s="33">
        <v>61</v>
      </c>
      <c r="D66" s="35" t="s">
        <v>309</v>
      </c>
      <c r="E66" s="61">
        <f>VLOOKUP($C66,Data!$A$4:$CD$158,2+Detail!$E$3)</f>
        <v>23652</v>
      </c>
      <c r="G66" s="65">
        <f>VLOOKUP($C66,Data!$A$4:$CD$158,2+Detail!$G$3)</f>
        <v>885407</v>
      </c>
      <c r="H66" s="76">
        <f t="shared" si="16"/>
        <v>-861755</v>
      </c>
      <c r="AB66" s="30" t="s">
        <v>78</v>
      </c>
    </row>
    <row r="67" spans="3:28" x14ac:dyDescent="0.45">
      <c r="C67" s="33">
        <v>62</v>
      </c>
      <c r="D67" s="38"/>
      <c r="E67" s="45"/>
      <c r="G67" s="45"/>
      <c r="AB67" s="30" t="s">
        <v>35</v>
      </c>
    </row>
    <row r="68" spans="3:28" x14ac:dyDescent="0.45">
      <c r="C68" s="32">
        <v>63</v>
      </c>
      <c r="D68" s="69" t="s">
        <v>234</v>
      </c>
      <c r="E68" s="45"/>
      <c r="G68" s="45"/>
      <c r="AB68" s="30" t="s">
        <v>79</v>
      </c>
    </row>
    <row r="69" spans="3:28" x14ac:dyDescent="0.45">
      <c r="C69" s="32">
        <v>64</v>
      </c>
      <c r="D69" s="74" t="s">
        <v>252</v>
      </c>
      <c r="E69" s="61">
        <f>VLOOKUP($C69,Data!$A$4:$CD$158,2+Detail!$E$3)</f>
        <v>5353</v>
      </c>
      <c r="G69" s="65">
        <f>VLOOKUP($C69,Data!$A$4:$CD$158,2+Detail!$G$3)</f>
        <v>98696</v>
      </c>
      <c r="H69" s="76">
        <f t="shared" ref="H69:H70" si="17">E69-G69</f>
        <v>-93343</v>
      </c>
      <c r="AB69" s="30" t="s">
        <v>80</v>
      </c>
    </row>
    <row r="70" spans="3:28" x14ac:dyDescent="0.45">
      <c r="C70" s="33">
        <v>65</v>
      </c>
      <c r="D70" s="75" t="s">
        <v>251</v>
      </c>
      <c r="E70" s="63">
        <f>VLOOKUP($C70,Data!$A$4:$CD$158,2+Detail!$E$3)</f>
        <v>20.618596410137894</v>
      </c>
      <c r="G70" s="67">
        <f>VLOOKUP($C70,Data!$A$4:$CD$158,2+Detail!$G$3)</f>
        <v>10.155727465616273</v>
      </c>
      <c r="H70" s="77">
        <f t="shared" si="17"/>
        <v>10.46286894452162</v>
      </c>
      <c r="AB70" s="30" t="s">
        <v>45</v>
      </c>
    </row>
    <row r="71" spans="3:28" x14ac:dyDescent="0.45">
      <c r="C71" s="33">
        <v>66</v>
      </c>
      <c r="D71" s="38"/>
      <c r="E71" s="45"/>
      <c r="G71" s="45"/>
      <c r="AB71" s="30" t="s">
        <v>81</v>
      </c>
    </row>
    <row r="72" spans="3:28" x14ac:dyDescent="0.45">
      <c r="C72" s="33">
        <v>67</v>
      </c>
      <c r="D72" s="69" t="s">
        <v>366</v>
      </c>
      <c r="E72" s="45"/>
      <c r="G72" s="45"/>
      <c r="AB72" s="30" t="s">
        <v>46</v>
      </c>
    </row>
    <row r="73" spans="3:28" x14ac:dyDescent="0.45">
      <c r="C73" s="32">
        <v>68</v>
      </c>
      <c r="D73" s="34" t="s">
        <v>250</v>
      </c>
      <c r="E73" s="61">
        <f>VLOOKUP($C73,Data!$A$4:$CD$158,2+Detail!$E$3)</f>
        <v>1276</v>
      </c>
      <c r="G73" s="65">
        <f>VLOOKUP($C73,Data!$A$4:$CD$158,2+Detail!$G$3)</f>
        <v>17238</v>
      </c>
      <c r="H73" s="76">
        <f t="shared" ref="H73:H74" si="18">E73-G73</f>
        <v>-15962</v>
      </c>
      <c r="AB73" s="30" t="s">
        <v>36</v>
      </c>
    </row>
    <row r="74" spans="3:28" x14ac:dyDescent="0.45">
      <c r="C74" s="33">
        <v>69</v>
      </c>
      <c r="D74" s="35" t="s">
        <v>249</v>
      </c>
      <c r="E74" s="63">
        <f>VLOOKUP($C74,Data!$A$4:$CD$158,2+Detail!$E$3)</f>
        <v>4.9148755873969652</v>
      </c>
      <c r="G74" s="67">
        <f>VLOOKUP($C74,Data!$A$4:$CD$158,2+Detail!$G$3)</f>
        <v>1.77377431762476</v>
      </c>
      <c r="H74" s="77">
        <f t="shared" si="18"/>
        <v>3.1411012697722054</v>
      </c>
      <c r="AB74" s="30" t="s">
        <v>82</v>
      </c>
    </row>
    <row r="75" spans="3:28" x14ac:dyDescent="0.45">
      <c r="C75" s="33">
        <v>70</v>
      </c>
      <c r="D75" s="38"/>
      <c r="E75" s="45"/>
      <c r="G75" s="45"/>
      <c r="AB75" s="30" t="s">
        <v>83</v>
      </c>
    </row>
    <row r="76" spans="3:28" x14ac:dyDescent="0.45">
      <c r="C76" s="33">
        <v>71</v>
      </c>
      <c r="D76" s="70" t="s">
        <v>367</v>
      </c>
      <c r="E76" s="45"/>
      <c r="G76" s="45"/>
      <c r="AB76" s="30" t="s">
        <v>37</v>
      </c>
    </row>
    <row r="77" spans="3:28" x14ac:dyDescent="0.45">
      <c r="C77" s="32">
        <v>72</v>
      </c>
      <c r="D77" s="34" t="s">
        <v>182</v>
      </c>
      <c r="E77" s="61">
        <f>VLOOKUP($C77,Data!$A$4:$CD$158,2+Detail!$E$3)</f>
        <v>17013</v>
      </c>
      <c r="G77" s="65">
        <f>VLOOKUP($C77,Data!$A$4:$CD$158,2+Detail!$G$3)</f>
        <v>249613</v>
      </c>
      <c r="H77" s="76">
        <f t="shared" ref="H77:H78" si="19">E77-G77</f>
        <v>-232600</v>
      </c>
      <c r="AB77" s="30" t="s">
        <v>38</v>
      </c>
    </row>
    <row r="78" spans="3:28" x14ac:dyDescent="0.45">
      <c r="C78" s="32">
        <v>73</v>
      </c>
      <c r="D78" s="35" t="s">
        <v>183</v>
      </c>
      <c r="E78" s="63">
        <f>VLOOKUP($C78,Data!$A$4:$CD$158,2+Detail!$E$3)</f>
        <v>69.049068549859982</v>
      </c>
      <c r="G78" s="67">
        <f>VLOOKUP($C78,Data!$A$4:$CD$158,2+Detail!$G$3)</f>
        <v>27.131611899026964</v>
      </c>
      <c r="H78" s="77">
        <f t="shared" si="19"/>
        <v>41.917456650833017</v>
      </c>
      <c r="AB78" s="30" t="s">
        <v>47</v>
      </c>
    </row>
    <row r="79" spans="3:28" x14ac:dyDescent="0.45">
      <c r="C79" s="33">
        <v>74</v>
      </c>
      <c r="D79" s="38"/>
      <c r="E79" s="45"/>
      <c r="G79" s="45"/>
      <c r="AB79" s="30" t="s">
        <v>39</v>
      </c>
    </row>
    <row r="80" spans="3:28" x14ac:dyDescent="0.45">
      <c r="C80" s="33">
        <v>75</v>
      </c>
      <c r="D80" s="69" t="s">
        <v>353</v>
      </c>
      <c r="E80" s="45"/>
      <c r="G80" s="45"/>
      <c r="I80" s="39" t="s">
        <v>182</v>
      </c>
      <c r="J80" s="39" t="s">
        <v>222</v>
      </c>
      <c r="K80" s="39" t="s">
        <v>223</v>
      </c>
      <c r="L80" s="39" t="s">
        <v>227</v>
      </c>
      <c r="M80" s="39" t="s">
        <v>225</v>
      </c>
      <c r="N80" s="39" t="s">
        <v>226</v>
      </c>
      <c r="Q80" s="39" t="s">
        <v>182</v>
      </c>
      <c r="R80" s="39" t="s">
        <v>222</v>
      </c>
      <c r="S80" s="39" t="s">
        <v>223</v>
      </c>
      <c r="T80" s="39" t="s">
        <v>227</v>
      </c>
      <c r="U80" s="39" t="s">
        <v>226</v>
      </c>
      <c r="V80" s="39" t="s">
        <v>225</v>
      </c>
      <c r="AB80" s="30" t="s">
        <v>40</v>
      </c>
    </row>
    <row r="81" spans="2:28" x14ac:dyDescent="0.45">
      <c r="B81" s="32">
        <v>1</v>
      </c>
      <c r="C81" s="33">
        <v>76</v>
      </c>
      <c r="D81" s="41" t="str">
        <f>M81</f>
        <v>Vietnamese</v>
      </c>
      <c r="E81" s="61">
        <f>N81</f>
        <v>3663</v>
      </c>
      <c r="F81" s="42" t="str">
        <f>U81</f>
        <v>Mandarin</v>
      </c>
      <c r="G81" s="65">
        <f>V81</f>
        <v>50154</v>
      </c>
      <c r="H81" s="76">
        <f t="shared" ref="H81:H114" si="20">E81-G81</f>
        <v>-46491</v>
      </c>
      <c r="I81" s="43">
        <f>VLOOKUP($C81,Data!$A$4:$CD$158,2+Detail!$E$3)</f>
        <v>817</v>
      </c>
      <c r="J81" s="40">
        <f>I81+0.0001*$C81</f>
        <v>817.00760000000002</v>
      </c>
      <c r="K81" s="40">
        <f>RANK(J81,J$81:J$114)</f>
        <v>6</v>
      </c>
      <c r="L81" s="40" t="s">
        <v>148</v>
      </c>
      <c r="M81" s="40" t="str">
        <f t="shared" ref="M81:M114" si="21">VLOOKUP(MATCH($B81,K$81:K$114,0),$B$81:$L$114,11)</f>
        <v>Vietnamese</v>
      </c>
      <c r="N81" s="40">
        <f t="shared" ref="N81:N114" si="22">VLOOKUP(MATCH($B81,K$81:K$114,0),$B$81:$L$114,8)</f>
        <v>3663</v>
      </c>
      <c r="O81" s="40"/>
      <c r="P81" s="40"/>
      <c r="Q81" s="43">
        <f>VLOOKUP($C81,Data!$A$4:$CD$158,2+Detail!$G$3)</f>
        <v>50154</v>
      </c>
      <c r="R81" s="40">
        <f>Q81+0.0001*$C81</f>
        <v>50154.007599999997</v>
      </c>
      <c r="S81" s="40">
        <f>RANK(R81,R$81:R$114)</f>
        <v>1</v>
      </c>
      <c r="T81" s="40" t="s">
        <v>148</v>
      </c>
      <c r="U81" s="40" t="str">
        <f t="shared" ref="U81:U114" si="23">VLOOKUP(MATCH($B81,S$81:S$114,0),$B$81:$L$114,11)</f>
        <v>Mandarin</v>
      </c>
      <c r="V81" s="40">
        <f t="shared" ref="V81:V114" si="24">VLOOKUP(MATCH($B81,S$81:S$114,0),$B$81:$Q$114,16)</f>
        <v>50154</v>
      </c>
      <c r="AB81" s="30" t="s">
        <v>84</v>
      </c>
    </row>
    <row r="82" spans="2:28" x14ac:dyDescent="0.45">
      <c r="B82" s="32">
        <v>2</v>
      </c>
      <c r="C82" s="32">
        <v>77</v>
      </c>
      <c r="D82" s="44" t="str">
        <f t="shared" ref="D82:D114" si="25">M82</f>
        <v>Khmer</v>
      </c>
      <c r="E82" s="61">
        <f t="shared" ref="E82:E114" si="26">N82</f>
        <v>1494</v>
      </c>
      <c r="F82" s="42" t="str">
        <f t="shared" ref="F82:F114" si="27">U82</f>
        <v>Vietnamese</v>
      </c>
      <c r="G82" s="65">
        <f t="shared" ref="G82:G114" si="28">V82</f>
        <v>22855</v>
      </c>
      <c r="H82" s="76">
        <f t="shared" si="20"/>
        <v>-21361</v>
      </c>
      <c r="I82" s="43">
        <f>VLOOKUP($C82,Data!$A$4:$CD$158,2+Detail!$E$3)</f>
        <v>3663</v>
      </c>
      <c r="J82" s="40">
        <f t="shared" ref="J82:J114" si="29">I82+0.0001*$C82</f>
        <v>3663.0077000000001</v>
      </c>
      <c r="K82" s="40">
        <f t="shared" ref="K82:K114" si="30">RANK(J82,J$81:J$114)</f>
        <v>1</v>
      </c>
      <c r="L82" s="40" t="s">
        <v>149</v>
      </c>
      <c r="M82" s="40" t="str">
        <f t="shared" si="21"/>
        <v>Khmer</v>
      </c>
      <c r="N82" s="40">
        <f t="shared" si="22"/>
        <v>1494</v>
      </c>
      <c r="Q82" s="43">
        <f>VLOOKUP($C82,Data!$A$4:$CD$158,2+Detail!$G$3)</f>
        <v>22855</v>
      </c>
      <c r="R82" s="40">
        <f t="shared" ref="R82:R114" si="31">Q82+0.0001*$C82</f>
        <v>22855.007699999998</v>
      </c>
      <c r="S82" s="40">
        <f t="shared" ref="S82:S114" si="32">RANK(R82,R$81:R$114)</f>
        <v>2</v>
      </c>
      <c r="T82" s="40" t="s">
        <v>149</v>
      </c>
      <c r="U82" s="40" t="str">
        <f t="shared" si="23"/>
        <v>Vietnamese</v>
      </c>
      <c r="V82" s="40">
        <f t="shared" si="24"/>
        <v>22855</v>
      </c>
      <c r="AB82" s="30" t="s">
        <v>255</v>
      </c>
    </row>
    <row r="83" spans="2:28" x14ac:dyDescent="0.45">
      <c r="B83" s="32">
        <v>3</v>
      </c>
      <c r="C83" s="33">
        <v>78</v>
      </c>
      <c r="D83" s="44" t="str">
        <f t="shared" si="25"/>
        <v>Punjabi</v>
      </c>
      <c r="E83" s="61">
        <f t="shared" si="26"/>
        <v>1222</v>
      </c>
      <c r="F83" s="42" t="str">
        <f t="shared" si="27"/>
        <v>Arabic</v>
      </c>
      <c r="G83" s="65">
        <f t="shared" si="28"/>
        <v>16209</v>
      </c>
      <c r="H83" s="76">
        <f t="shared" si="20"/>
        <v>-14987</v>
      </c>
      <c r="I83" s="43">
        <f>VLOOKUP($C83,Data!$A$4:$CD$158,2+Detail!$E$3)</f>
        <v>504</v>
      </c>
      <c r="J83" s="40">
        <f t="shared" si="29"/>
        <v>504.00779999999997</v>
      </c>
      <c r="K83" s="40">
        <f t="shared" si="30"/>
        <v>8</v>
      </c>
      <c r="L83" s="40" t="s">
        <v>150</v>
      </c>
      <c r="M83" s="40" t="str">
        <f t="shared" si="21"/>
        <v>Punjabi</v>
      </c>
      <c r="N83" s="40">
        <f t="shared" si="22"/>
        <v>1222</v>
      </c>
      <c r="Q83" s="43">
        <f>VLOOKUP($C83,Data!$A$4:$CD$158,2+Detail!$G$3)</f>
        <v>16209</v>
      </c>
      <c r="R83" s="40">
        <f t="shared" si="31"/>
        <v>16209.007799999999</v>
      </c>
      <c r="S83" s="40">
        <f t="shared" si="32"/>
        <v>3</v>
      </c>
      <c r="T83" s="40" t="s">
        <v>150</v>
      </c>
      <c r="U83" s="40" t="str">
        <f t="shared" si="23"/>
        <v>Arabic</v>
      </c>
      <c r="V83" s="40">
        <f t="shared" si="24"/>
        <v>16209</v>
      </c>
      <c r="AB83" s="30" t="s">
        <v>0</v>
      </c>
    </row>
    <row r="84" spans="2:28" x14ac:dyDescent="0.45">
      <c r="B84" s="32">
        <v>4</v>
      </c>
      <c r="C84" s="33">
        <v>79</v>
      </c>
      <c r="D84" s="44" t="str">
        <f t="shared" si="25"/>
        <v>Cantonese</v>
      </c>
      <c r="E84" s="61">
        <f t="shared" si="26"/>
        <v>925</v>
      </c>
      <c r="F84" s="42" t="str">
        <f t="shared" si="27"/>
        <v>Cantonese</v>
      </c>
      <c r="G84" s="65">
        <f t="shared" si="28"/>
        <v>15073</v>
      </c>
      <c r="H84" s="76">
        <f t="shared" si="20"/>
        <v>-14148</v>
      </c>
      <c r="I84" s="43">
        <f>VLOOKUP($C84,Data!$A$4:$CD$158,2+Detail!$E$3)</f>
        <v>925</v>
      </c>
      <c r="J84" s="40">
        <f t="shared" si="29"/>
        <v>925.00789999999995</v>
      </c>
      <c r="K84" s="40">
        <f t="shared" si="30"/>
        <v>4</v>
      </c>
      <c r="L84" s="40" t="s">
        <v>151</v>
      </c>
      <c r="M84" s="40" t="str">
        <f t="shared" si="21"/>
        <v>Cantonese</v>
      </c>
      <c r="N84" s="40">
        <f t="shared" si="22"/>
        <v>925</v>
      </c>
      <c r="Q84" s="43">
        <f>VLOOKUP($C84,Data!$A$4:$CD$158,2+Detail!$G$3)</f>
        <v>15073</v>
      </c>
      <c r="R84" s="40">
        <f t="shared" si="31"/>
        <v>15073.007900000001</v>
      </c>
      <c r="S84" s="40">
        <f t="shared" si="32"/>
        <v>4</v>
      </c>
      <c r="T84" s="40" t="s">
        <v>151</v>
      </c>
      <c r="U84" s="40" t="str">
        <f t="shared" si="23"/>
        <v>Cantonese</v>
      </c>
      <c r="V84" s="40">
        <f t="shared" si="24"/>
        <v>15073</v>
      </c>
    </row>
    <row r="85" spans="2:28" x14ac:dyDescent="0.45">
      <c r="B85" s="32">
        <v>5</v>
      </c>
      <c r="C85" s="33">
        <v>80</v>
      </c>
      <c r="D85" s="44" t="str">
        <f t="shared" si="25"/>
        <v>Dari</v>
      </c>
      <c r="E85" s="61">
        <f t="shared" si="26"/>
        <v>817</v>
      </c>
      <c r="F85" s="42" t="str">
        <f t="shared" si="27"/>
        <v>Greek</v>
      </c>
      <c r="G85" s="65">
        <f t="shared" si="28"/>
        <v>10694</v>
      </c>
      <c r="H85" s="76">
        <f t="shared" si="20"/>
        <v>-9877</v>
      </c>
      <c r="I85" s="43">
        <f>VLOOKUP($C85,Data!$A$4:$CD$158,2+Detail!$E$3)</f>
        <v>300</v>
      </c>
      <c r="J85" s="40">
        <f t="shared" si="29"/>
        <v>300.00799999999998</v>
      </c>
      <c r="K85" s="40">
        <f t="shared" si="30"/>
        <v>13</v>
      </c>
      <c r="L85" s="40" t="s">
        <v>152</v>
      </c>
      <c r="M85" s="40" t="str">
        <f t="shared" si="21"/>
        <v>Dari</v>
      </c>
      <c r="N85" s="40">
        <f t="shared" si="22"/>
        <v>817</v>
      </c>
      <c r="Q85" s="43">
        <f>VLOOKUP($C85,Data!$A$4:$CD$158,2+Detail!$G$3)</f>
        <v>10694</v>
      </c>
      <c r="R85" s="40">
        <f t="shared" si="31"/>
        <v>10694.008</v>
      </c>
      <c r="S85" s="40">
        <f t="shared" si="32"/>
        <v>5</v>
      </c>
      <c r="T85" s="40" t="s">
        <v>152</v>
      </c>
      <c r="U85" s="40" t="str">
        <f t="shared" si="23"/>
        <v>Greek</v>
      </c>
      <c r="V85" s="40">
        <f t="shared" si="24"/>
        <v>10694</v>
      </c>
    </row>
    <row r="86" spans="2:28" x14ac:dyDescent="0.45">
      <c r="B86" s="32">
        <v>6</v>
      </c>
      <c r="C86" s="32">
        <v>81</v>
      </c>
      <c r="D86" s="44" t="str">
        <f t="shared" si="25"/>
        <v>Mandarin</v>
      </c>
      <c r="E86" s="61">
        <f t="shared" si="26"/>
        <v>817</v>
      </c>
      <c r="F86" s="42" t="str">
        <f t="shared" si="27"/>
        <v>Punjabi</v>
      </c>
      <c r="G86" s="65">
        <f t="shared" si="28"/>
        <v>7949</v>
      </c>
      <c r="H86" s="76">
        <f t="shared" si="20"/>
        <v>-7132</v>
      </c>
      <c r="I86" s="43">
        <f>VLOOKUP($C86,Data!$A$4:$CD$158,2+Detail!$E$3)</f>
        <v>1222</v>
      </c>
      <c r="J86" s="40">
        <f t="shared" si="29"/>
        <v>1222.0081</v>
      </c>
      <c r="K86" s="40">
        <f t="shared" si="30"/>
        <v>3</v>
      </c>
      <c r="L86" s="40" t="s">
        <v>153</v>
      </c>
      <c r="M86" s="40" t="str">
        <f t="shared" si="21"/>
        <v>Mandarin</v>
      </c>
      <c r="N86" s="40">
        <f t="shared" si="22"/>
        <v>817</v>
      </c>
      <c r="Q86" s="43">
        <f>VLOOKUP($C86,Data!$A$4:$CD$158,2+Detail!$G$3)</f>
        <v>7949</v>
      </c>
      <c r="R86" s="40">
        <f t="shared" si="31"/>
        <v>7949.0081</v>
      </c>
      <c r="S86" s="40">
        <f t="shared" si="32"/>
        <v>6</v>
      </c>
      <c r="T86" s="40" t="s">
        <v>153</v>
      </c>
      <c r="U86" s="40" t="str">
        <f t="shared" si="23"/>
        <v>Punjabi</v>
      </c>
      <c r="V86" s="40">
        <f t="shared" si="24"/>
        <v>7949</v>
      </c>
    </row>
    <row r="87" spans="2:28" x14ac:dyDescent="0.45">
      <c r="B87" s="32">
        <v>7</v>
      </c>
      <c r="C87" s="32">
        <v>82</v>
      </c>
      <c r="D87" s="44" t="str">
        <f t="shared" si="25"/>
        <v>Hazaraghi</v>
      </c>
      <c r="E87" s="61">
        <f t="shared" si="26"/>
        <v>762</v>
      </c>
      <c r="F87" s="42" t="str">
        <f t="shared" si="27"/>
        <v>Hindi</v>
      </c>
      <c r="G87" s="65">
        <f t="shared" si="28"/>
        <v>6356</v>
      </c>
      <c r="H87" s="76">
        <f t="shared" si="20"/>
        <v>-5594</v>
      </c>
      <c r="I87" s="43">
        <f>VLOOKUP($C87,Data!$A$4:$CD$158,2+Detail!$E$3)</f>
        <v>364</v>
      </c>
      <c r="J87" s="40">
        <f t="shared" si="29"/>
        <v>364.00819999999999</v>
      </c>
      <c r="K87" s="40">
        <f t="shared" si="30"/>
        <v>11</v>
      </c>
      <c r="L87" s="40" t="s">
        <v>154</v>
      </c>
      <c r="M87" s="40" t="str">
        <f t="shared" si="21"/>
        <v>Hazaraghi</v>
      </c>
      <c r="N87" s="40">
        <f t="shared" si="22"/>
        <v>762</v>
      </c>
      <c r="Q87" s="43">
        <f>VLOOKUP($C87,Data!$A$4:$CD$158,2+Detail!$G$3)</f>
        <v>6356</v>
      </c>
      <c r="R87" s="40">
        <f t="shared" si="31"/>
        <v>6356.0082000000002</v>
      </c>
      <c r="S87" s="40">
        <f t="shared" si="32"/>
        <v>7</v>
      </c>
      <c r="T87" s="40" t="s">
        <v>154</v>
      </c>
      <c r="U87" s="40" t="str">
        <f t="shared" si="23"/>
        <v>Hindi</v>
      </c>
      <c r="V87" s="40">
        <f t="shared" si="24"/>
        <v>6356</v>
      </c>
    </row>
    <row r="88" spans="2:28" x14ac:dyDescent="0.45">
      <c r="B88" s="32">
        <v>8</v>
      </c>
      <c r="C88" s="33">
        <v>83</v>
      </c>
      <c r="D88" s="44" t="str">
        <f t="shared" si="25"/>
        <v>Arabic</v>
      </c>
      <c r="E88" s="61">
        <f t="shared" si="26"/>
        <v>504</v>
      </c>
      <c r="F88" s="42" t="str">
        <f t="shared" si="27"/>
        <v>Turkish</v>
      </c>
      <c r="G88" s="65">
        <f t="shared" si="28"/>
        <v>6004</v>
      </c>
      <c r="H88" s="76">
        <f t="shared" si="20"/>
        <v>-5500</v>
      </c>
      <c r="I88" s="43">
        <f>VLOOKUP($C88,Data!$A$4:$CD$158,2+Detail!$E$3)</f>
        <v>311</v>
      </c>
      <c r="J88" s="40">
        <f t="shared" si="29"/>
        <v>311.00830000000002</v>
      </c>
      <c r="K88" s="40">
        <f t="shared" si="30"/>
        <v>12</v>
      </c>
      <c r="L88" s="40" t="s">
        <v>155</v>
      </c>
      <c r="M88" s="40" t="str">
        <f t="shared" si="21"/>
        <v>Arabic</v>
      </c>
      <c r="N88" s="40">
        <f t="shared" si="22"/>
        <v>504</v>
      </c>
      <c r="Q88" s="43">
        <f>VLOOKUP($C88,Data!$A$4:$CD$158,2+Detail!$G$3)</f>
        <v>6004</v>
      </c>
      <c r="R88" s="40">
        <f t="shared" si="31"/>
        <v>6004.0083000000004</v>
      </c>
      <c r="S88" s="40">
        <f t="shared" si="32"/>
        <v>8</v>
      </c>
      <c r="T88" s="40" t="s">
        <v>155</v>
      </c>
      <c r="U88" s="40" t="str">
        <f t="shared" si="23"/>
        <v>Turkish</v>
      </c>
      <c r="V88" s="40">
        <f t="shared" si="24"/>
        <v>6004</v>
      </c>
    </row>
    <row r="89" spans="2:28" x14ac:dyDescent="0.45">
      <c r="B89" s="32">
        <v>9</v>
      </c>
      <c r="C89" s="33">
        <v>84</v>
      </c>
      <c r="D89" s="44" t="str">
        <f t="shared" si="25"/>
        <v>Sinhalese</v>
      </c>
      <c r="E89" s="61">
        <f t="shared" si="26"/>
        <v>478</v>
      </c>
      <c r="F89" s="42" t="str">
        <f t="shared" si="27"/>
        <v>Italian</v>
      </c>
      <c r="G89" s="65">
        <f t="shared" si="28"/>
        <v>5937</v>
      </c>
      <c r="H89" s="76">
        <f t="shared" si="20"/>
        <v>-5459</v>
      </c>
      <c r="I89" s="43">
        <f>VLOOKUP($C89,Data!$A$4:$CD$158,2+Detail!$E$3)</f>
        <v>76</v>
      </c>
      <c r="J89" s="40">
        <f t="shared" si="29"/>
        <v>76.008399999999995</v>
      </c>
      <c r="K89" s="40">
        <f t="shared" si="30"/>
        <v>24</v>
      </c>
      <c r="L89" s="40" t="s">
        <v>156</v>
      </c>
      <c r="M89" s="40" t="str">
        <f t="shared" si="21"/>
        <v>Sinhalese</v>
      </c>
      <c r="N89" s="40">
        <f t="shared" si="22"/>
        <v>478</v>
      </c>
      <c r="Q89" s="43">
        <f>VLOOKUP($C89,Data!$A$4:$CD$158,2+Detail!$G$3)</f>
        <v>5937</v>
      </c>
      <c r="R89" s="40">
        <f t="shared" si="31"/>
        <v>5937.0083999999997</v>
      </c>
      <c r="S89" s="40">
        <f t="shared" si="32"/>
        <v>9</v>
      </c>
      <c r="T89" s="40" t="s">
        <v>156</v>
      </c>
      <c r="U89" s="40" t="str">
        <f t="shared" si="23"/>
        <v>Italian</v>
      </c>
      <c r="V89" s="40">
        <f t="shared" si="24"/>
        <v>5937</v>
      </c>
    </row>
    <row r="90" spans="2:28" x14ac:dyDescent="0.45">
      <c r="B90" s="32">
        <v>10</v>
      </c>
      <c r="C90" s="33">
        <v>85</v>
      </c>
      <c r="D90" s="44" t="str">
        <f t="shared" si="25"/>
        <v>Tamil</v>
      </c>
      <c r="E90" s="61">
        <f t="shared" si="26"/>
        <v>428</v>
      </c>
      <c r="F90" s="42" t="str">
        <f t="shared" si="27"/>
        <v>Sinhalese</v>
      </c>
      <c r="G90" s="65">
        <f t="shared" si="28"/>
        <v>5922</v>
      </c>
      <c r="H90" s="76">
        <f t="shared" si="20"/>
        <v>-5494</v>
      </c>
      <c r="I90" s="43">
        <f>VLOOKUP($C90,Data!$A$4:$CD$158,2+Detail!$E$3)</f>
        <v>478</v>
      </c>
      <c r="J90" s="40">
        <f t="shared" si="29"/>
        <v>478.00850000000003</v>
      </c>
      <c r="K90" s="40">
        <f t="shared" si="30"/>
        <v>9</v>
      </c>
      <c r="L90" s="40" t="s">
        <v>157</v>
      </c>
      <c r="M90" s="40" t="str">
        <f t="shared" si="21"/>
        <v>Tamil</v>
      </c>
      <c r="N90" s="40">
        <f t="shared" si="22"/>
        <v>428</v>
      </c>
      <c r="Q90" s="43">
        <f>VLOOKUP($C90,Data!$A$4:$CD$158,2+Detail!$G$3)</f>
        <v>5922</v>
      </c>
      <c r="R90" s="40">
        <f t="shared" si="31"/>
        <v>5922.0084999999999</v>
      </c>
      <c r="S90" s="40">
        <f t="shared" si="32"/>
        <v>10</v>
      </c>
      <c r="T90" s="40" t="s">
        <v>157</v>
      </c>
      <c r="U90" s="40" t="str">
        <f t="shared" si="23"/>
        <v>Sinhalese</v>
      </c>
      <c r="V90" s="40">
        <f t="shared" si="24"/>
        <v>5922</v>
      </c>
    </row>
    <row r="91" spans="2:28" x14ac:dyDescent="0.45">
      <c r="B91" s="32">
        <v>11</v>
      </c>
      <c r="C91" s="32">
        <v>86</v>
      </c>
      <c r="D91" s="44" t="str">
        <f t="shared" si="25"/>
        <v>Hindi</v>
      </c>
      <c r="E91" s="61">
        <f t="shared" si="26"/>
        <v>364</v>
      </c>
      <c r="F91" s="42" t="str">
        <f t="shared" si="27"/>
        <v>Indonesian</v>
      </c>
      <c r="G91" s="65">
        <f t="shared" si="28"/>
        <v>4278</v>
      </c>
      <c r="H91" s="76">
        <f t="shared" si="20"/>
        <v>-3914</v>
      </c>
      <c r="I91" s="43">
        <f>VLOOKUP($C91,Data!$A$4:$CD$158,2+Detail!$E$3)</f>
        <v>70</v>
      </c>
      <c r="J91" s="40">
        <f t="shared" si="29"/>
        <v>70.008600000000001</v>
      </c>
      <c r="K91" s="40">
        <f t="shared" si="30"/>
        <v>25</v>
      </c>
      <c r="L91" s="40" t="s">
        <v>158</v>
      </c>
      <c r="M91" s="40" t="str">
        <f t="shared" si="21"/>
        <v>Hindi</v>
      </c>
      <c r="N91" s="40">
        <f t="shared" si="22"/>
        <v>364</v>
      </c>
      <c r="Q91" s="43">
        <f>VLOOKUP($C91,Data!$A$4:$CD$158,2+Detail!$G$3)</f>
        <v>4278</v>
      </c>
      <c r="R91" s="40">
        <f t="shared" si="31"/>
        <v>4278.0086000000001</v>
      </c>
      <c r="S91" s="40">
        <f t="shared" si="32"/>
        <v>11</v>
      </c>
      <c r="T91" s="40" t="s">
        <v>158</v>
      </c>
      <c r="U91" s="40" t="str">
        <f t="shared" si="23"/>
        <v>Indonesian</v>
      </c>
      <c r="V91" s="40">
        <f t="shared" si="24"/>
        <v>4278</v>
      </c>
    </row>
    <row r="92" spans="2:28" x14ac:dyDescent="0.45">
      <c r="B92" s="32">
        <v>12</v>
      </c>
      <c r="C92" s="33">
        <v>87</v>
      </c>
      <c r="D92" s="44" t="str">
        <f t="shared" si="25"/>
        <v>Turkish</v>
      </c>
      <c r="E92" s="61">
        <f t="shared" si="26"/>
        <v>311</v>
      </c>
      <c r="F92" s="42" t="str">
        <f t="shared" si="27"/>
        <v>Spanish</v>
      </c>
      <c r="G92" s="65">
        <f t="shared" si="28"/>
        <v>3939</v>
      </c>
      <c r="H92" s="76">
        <f t="shared" si="20"/>
        <v>-3628</v>
      </c>
      <c r="I92" s="43">
        <f>VLOOKUP($C92,Data!$A$4:$CD$158,2+Detail!$E$3)</f>
        <v>135</v>
      </c>
      <c r="J92" s="40">
        <f t="shared" si="29"/>
        <v>135.0087</v>
      </c>
      <c r="K92" s="40">
        <f t="shared" si="30"/>
        <v>19</v>
      </c>
      <c r="L92" s="40" t="s">
        <v>159</v>
      </c>
      <c r="M92" s="40" t="str">
        <f t="shared" si="21"/>
        <v>Turkish</v>
      </c>
      <c r="N92" s="40">
        <f t="shared" si="22"/>
        <v>311</v>
      </c>
      <c r="Q92" s="43">
        <f>VLOOKUP($C92,Data!$A$4:$CD$158,2+Detail!$G$3)</f>
        <v>3939</v>
      </c>
      <c r="R92" s="40">
        <f t="shared" si="31"/>
        <v>3939.0086999999999</v>
      </c>
      <c r="S92" s="40">
        <f t="shared" si="32"/>
        <v>12</v>
      </c>
      <c r="T92" s="40" t="s">
        <v>159</v>
      </c>
      <c r="U92" s="40" t="str">
        <f t="shared" si="23"/>
        <v>Spanish</v>
      </c>
      <c r="V92" s="40">
        <f t="shared" si="24"/>
        <v>3939</v>
      </c>
    </row>
    <row r="93" spans="2:28" x14ac:dyDescent="0.45">
      <c r="B93" s="32">
        <v>13</v>
      </c>
      <c r="C93" s="33">
        <v>88</v>
      </c>
      <c r="D93" s="44" t="str">
        <f t="shared" si="25"/>
        <v>Greek</v>
      </c>
      <c r="E93" s="61">
        <f t="shared" si="26"/>
        <v>300</v>
      </c>
      <c r="F93" s="42" t="str">
        <f t="shared" si="27"/>
        <v>Urdu</v>
      </c>
      <c r="G93" s="65">
        <f t="shared" si="28"/>
        <v>3681</v>
      </c>
      <c r="H93" s="76">
        <f t="shared" si="20"/>
        <v>-3381</v>
      </c>
      <c r="I93" s="43">
        <f>VLOOKUP($C93,Data!$A$4:$CD$158,2+Detail!$E$3)</f>
        <v>222</v>
      </c>
      <c r="J93" s="40">
        <f t="shared" si="29"/>
        <v>222.00880000000001</v>
      </c>
      <c r="K93" s="40">
        <f t="shared" si="30"/>
        <v>15</v>
      </c>
      <c r="L93" s="40" t="s">
        <v>160</v>
      </c>
      <c r="M93" s="40" t="str">
        <f t="shared" si="21"/>
        <v>Greek</v>
      </c>
      <c r="N93" s="40">
        <f t="shared" si="22"/>
        <v>300</v>
      </c>
      <c r="Q93" s="43">
        <f>VLOOKUP($C93,Data!$A$4:$CD$158,2+Detail!$G$3)</f>
        <v>3681</v>
      </c>
      <c r="R93" s="40">
        <f t="shared" si="31"/>
        <v>3681.0088000000001</v>
      </c>
      <c r="S93" s="40">
        <f t="shared" si="32"/>
        <v>13</v>
      </c>
      <c r="T93" s="40" t="s">
        <v>160</v>
      </c>
      <c r="U93" s="40" t="str">
        <f t="shared" si="23"/>
        <v>Urdu</v>
      </c>
      <c r="V93" s="40">
        <f t="shared" si="24"/>
        <v>3681</v>
      </c>
    </row>
    <row r="94" spans="2:28" x14ac:dyDescent="0.45">
      <c r="B94" s="32">
        <v>14</v>
      </c>
      <c r="C94" s="33">
        <v>89</v>
      </c>
      <c r="D94" s="44" t="str">
        <f t="shared" si="25"/>
        <v>Serbian</v>
      </c>
      <c r="E94" s="61">
        <f t="shared" si="26"/>
        <v>272</v>
      </c>
      <c r="F94" s="42" t="str">
        <f t="shared" si="27"/>
        <v>Tagalog</v>
      </c>
      <c r="G94" s="65">
        <f t="shared" si="28"/>
        <v>3438</v>
      </c>
      <c r="H94" s="76">
        <f t="shared" si="20"/>
        <v>-3166</v>
      </c>
      <c r="I94" s="43">
        <f>VLOOKUP($C94,Data!$A$4:$CD$158,2+Detail!$E$3)</f>
        <v>184</v>
      </c>
      <c r="J94" s="40">
        <f t="shared" si="29"/>
        <v>184.00890000000001</v>
      </c>
      <c r="K94" s="40">
        <f t="shared" si="30"/>
        <v>17</v>
      </c>
      <c r="L94" s="40" t="s">
        <v>161</v>
      </c>
      <c r="M94" s="40" t="str">
        <f t="shared" si="21"/>
        <v>Serbian</v>
      </c>
      <c r="N94" s="40">
        <f t="shared" si="22"/>
        <v>272</v>
      </c>
      <c r="Q94" s="43">
        <f>VLOOKUP($C94,Data!$A$4:$CD$158,2+Detail!$G$3)</f>
        <v>3438</v>
      </c>
      <c r="R94" s="40">
        <f t="shared" si="31"/>
        <v>3438.0088999999998</v>
      </c>
      <c r="S94" s="40">
        <f t="shared" si="32"/>
        <v>14</v>
      </c>
      <c r="T94" s="40" t="s">
        <v>161</v>
      </c>
      <c r="U94" s="40" t="str">
        <f t="shared" si="23"/>
        <v>Tagalog</v>
      </c>
      <c r="V94" s="40">
        <f t="shared" si="24"/>
        <v>3438</v>
      </c>
    </row>
    <row r="95" spans="2:28" x14ac:dyDescent="0.45">
      <c r="B95" s="32">
        <v>15</v>
      </c>
      <c r="C95" s="32">
        <v>90</v>
      </c>
      <c r="D95" s="44" t="str">
        <f t="shared" si="25"/>
        <v>Urdu</v>
      </c>
      <c r="E95" s="61">
        <f t="shared" si="26"/>
        <v>222</v>
      </c>
      <c r="F95" s="42" t="str">
        <f t="shared" si="27"/>
        <v>Tamil</v>
      </c>
      <c r="G95" s="65">
        <f t="shared" si="28"/>
        <v>3355</v>
      </c>
      <c r="H95" s="76">
        <f t="shared" si="20"/>
        <v>-3133</v>
      </c>
      <c r="I95" s="43">
        <f>VLOOKUP($C95,Data!$A$4:$CD$158,2+Detail!$E$3)</f>
        <v>428</v>
      </c>
      <c r="J95" s="40">
        <f t="shared" si="29"/>
        <v>428.00900000000001</v>
      </c>
      <c r="K95" s="40">
        <f t="shared" si="30"/>
        <v>10</v>
      </c>
      <c r="L95" s="40" t="s">
        <v>162</v>
      </c>
      <c r="M95" s="40" t="str">
        <f t="shared" si="21"/>
        <v>Urdu</v>
      </c>
      <c r="N95" s="40">
        <f t="shared" si="22"/>
        <v>222</v>
      </c>
      <c r="Q95" s="43">
        <f>VLOOKUP($C95,Data!$A$4:$CD$158,2+Detail!$G$3)</f>
        <v>3355</v>
      </c>
      <c r="R95" s="40">
        <f t="shared" si="31"/>
        <v>3355.009</v>
      </c>
      <c r="S95" s="40">
        <f t="shared" si="32"/>
        <v>15</v>
      </c>
      <c r="T95" s="40" t="s">
        <v>162</v>
      </c>
      <c r="U95" s="40" t="str">
        <f t="shared" si="23"/>
        <v>Tamil</v>
      </c>
      <c r="V95" s="40">
        <f t="shared" si="24"/>
        <v>3355</v>
      </c>
    </row>
    <row r="96" spans="2:28" x14ac:dyDescent="0.45">
      <c r="B96" s="32">
        <v>16</v>
      </c>
      <c r="C96" s="32">
        <v>91</v>
      </c>
      <c r="D96" s="44" t="str">
        <f t="shared" si="25"/>
        <v>Persian (excluding Dari)</v>
      </c>
      <c r="E96" s="61">
        <f t="shared" si="26"/>
        <v>184</v>
      </c>
      <c r="F96" s="42" t="str">
        <f t="shared" si="27"/>
        <v>Dari</v>
      </c>
      <c r="G96" s="65">
        <f t="shared" si="28"/>
        <v>3353</v>
      </c>
      <c r="H96" s="76">
        <f t="shared" si="20"/>
        <v>-3169</v>
      </c>
      <c r="I96" s="43">
        <f>VLOOKUP($C96,Data!$A$4:$CD$158,2+Detail!$E$3)</f>
        <v>817</v>
      </c>
      <c r="J96" s="40">
        <f t="shared" si="29"/>
        <v>817.00909999999999</v>
      </c>
      <c r="K96" s="40">
        <f t="shared" si="30"/>
        <v>5</v>
      </c>
      <c r="L96" s="40" t="s">
        <v>163</v>
      </c>
      <c r="M96" s="40" t="str">
        <f t="shared" si="21"/>
        <v>Persian (excluding Dari)</v>
      </c>
      <c r="N96" s="40">
        <f t="shared" si="22"/>
        <v>184</v>
      </c>
      <c r="Q96" s="43">
        <f>VLOOKUP($C96,Data!$A$4:$CD$158,2+Detail!$G$3)</f>
        <v>3353</v>
      </c>
      <c r="R96" s="40">
        <f t="shared" si="31"/>
        <v>3353.0091000000002</v>
      </c>
      <c r="S96" s="40">
        <f t="shared" si="32"/>
        <v>16</v>
      </c>
      <c r="T96" s="40" t="s">
        <v>163</v>
      </c>
      <c r="U96" s="40" t="str">
        <f t="shared" si="23"/>
        <v>Dari</v>
      </c>
      <c r="V96" s="40">
        <f t="shared" si="24"/>
        <v>3353</v>
      </c>
    </row>
    <row r="97" spans="2:22" x14ac:dyDescent="0.45">
      <c r="B97" s="32">
        <v>17</v>
      </c>
      <c r="C97" s="33">
        <v>92</v>
      </c>
      <c r="D97" s="44" t="str">
        <f t="shared" si="25"/>
        <v>Tagalog</v>
      </c>
      <c r="E97" s="61">
        <f t="shared" si="26"/>
        <v>184</v>
      </c>
      <c r="F97" s="42" t="str">
        <f t="shared" si="27"/>
        <v>Korean</v>
      </c>
      <c r="G97" s="65">
        <f t="shared" si="28"/>
        <v>3130</v>
      </c>
      <c r="H97" s="76">
        <f t="shared" si="20"/>
        <v>-2946</v>
      </c>
      <c r="I97" s="43">
        <f>VLOOKUP($C97,Data!$A$4:$CD$158,2+Detail!$E$3)</f>
        <v>48</v>
      </c>
      <c r="J97" s="40">
        <f t="shared" si="29"/>
        <v>48.0092</v>
      </c>
      <c r="K97" s="40">
        <f t="shared" si="30"/>
        <v>29</v>
      </c>
      <c r="L97" s="40" t="s">
        <v>164</v>
      </c>
      <c r="M97" s="40" t="str">
        <f t="shared" si="21"/>
        <v>Tagalog</v>
      </c>
      <c r="N97" s="40">
        <f t="shared" si="22"/>
        <v>184</v>
      </c>
      <c r="Q97" s="43">
        <f>VLOOKUP($C97,Data!$A$4:$CD$158,2+Detail!$G$3)</f>
        <v>3130</v>
      </c>
      <c r="R97" s="40">
        <f t="shared" si="31"/>
        <v>3130.0092</v>
      </c>
      <c r="S97" s="40">
        <f t="shared" si="32"/>
        <v>17</v>
      </c>
      <c r="T97" s="40" t="s">
        <v>164</v>
      </c>
      <c r="U97" s="40" t="str">
        <f t="shared" si="23"/>
        <v>Korean</v>
      </c>
      <c r="V97" s="40">
        <f t="shared" si="24"/>
        <v>3130</v>
      </c>
    </row>
    <row r="98" spans="2:22" x14ac:dyDescent="0.45">
      <c r="B98" s="32">
        <v>18</v>
      </c>
      <c r="C98" s="33">
        <v>93</v>
      </c>
      <c r="D98" s="44" t="str">
        <f t="shared" si="25"/>
        <v>Samoan</v>
      </c>
      <c r="E98" s="61">
        <f t="shared" si="26"/>
        <v>170</v>
      </c>
      <c r="F98" s="42" t="str">
        <f t="shared" si="27"/>
        <v>Macedonian</v>
      </c>
      <c r="G98" s="65">
        <f t="shared" si="28"/>
        <v>3074</v>
      </c>
      <c r="H98" s="76">
        <f t="shared" si="20"/>
        <v>-2904</v>
      </c>
      <c r="I98" s="43">
        <f>VLOOKUP($C98,Data!$A$4:$CD$158,2+Detail!$E$3)</f>
        <v>43</v>
      </c>
      <c r="J98" s="40">
        <f t="shared" si="29"/>
        <v>43.009300000000003</v>
      </c>
      <c r="K98" s="40">
        <f t="shared" si="30"/>
        <v>30</v>
      </c>
      <c r="L98" s="40" t="s">
        <v>165</v>
      </c>
      <c r="M98" s="40" t="str">
        <f t="shared" si="21"/>
        <v>Samoan</v>
      </c>
      <c r="N98" s="40">
        <f t="shared" si="22"/>
        <v>170</v>
      </c>
      <c r="Q98" s="43">
        <f>VLOOKUP($C98,Data!$A$4:$CD$158,2+Detail!$G$3)</f>
        <v>3074</v>
      </c>
      <c r="R98" s="40">
        <f t="shared" si="31"/>
        <v>3074.0093000000002</v>
      </c>
      <c r="S98" s="40">
        <f t="shared" si="32"/>
        <v>18</v>
      </c>
      <c r="T98" s="40" t="s">
        <v>165</v>
      </c>
      <c r="U98" s="40" t="str">
        <f t="shared" si="23"/>
        <v>Macedonian</v>
      </c>
      <c r="V98" s="40">
        <f t="shared" si="24"/>
        <v>3074</v>
      </c>
    </row>
    <row r="99" spans="2:22" x14ac:dyDescent="0.45">
      <c r="B99" s="32">
        <v>19</v>
      </c>
      <c r="C99" s="33">
        <v>94</v>
      </c>
      <c r="D99" s="44" t="str">
        <f t="shared" si="25"/>
        <v>Spanish</v>
      </c>
      <c r="E99" s="61">
        <f t="shared" si="26"/>
        <v>135</v>
      </c>
      <c r="F99" s="42" t="str">
        <f t="shared" si="27"/>
        <v>Samoan</v>
      </c>
      <c r="G99" s="65">
        <f t="shared" si="28"/>
        <v>2805</v>
      </c>
      <c r="H99" s="76">
        <f t="shared" si="20"/>
        <v>-2670</v>
      </c>
      <c r="I99" s="43">
        <f>VLOOKUP($C99,Data!$A$4:$CD$158,2+Detail!$E$3)</f>
        <v>170</v>
      </c>
      <c r="J99" s="40">
        <f t="shared" si="29"/>
        <v>170.0094</v>
      </c>
      <c r="K99" s="40">
        <f t="shared" si="30"/>
        <v>18</v>
      </c>
      <c r="L99" s="40" t="s">
        <v>166</v>
      </c>
      <c r="M99" s="40" t="str">
        <f t="shared" si="21"/>
        <v>Spanish</v>
      </c>
      <c r="N99" s="40">
        <f t="shared" si="22"/>
        <v>135</v>
      </c>
      <c r="Q99" s="43">
        <f>VLOOKUP($C99,Data!$A$4:$CD$158,2+Detail!$G$3)</f>
        <v>2805</v>
      </c>
      <c r="R99" s="40">
        <f t="shared" si="31"/>
        <v>2805.0093999999999</v>
      </c>
      <c r="S99" s="40">
        <f t="shared" si="32"/>
        <v>19</v>
      </c>
      <c r="T99" s="40" t="s">
        <v>166</v>
      </c>
      <c r="U99" s="40" t="str">
        <f t="shared" si="23"/>
        <v>Samoan</v>
      </c>
      <c r="V99" s="40">
        <f t="shared" si="24"/>
        <v>2805</v>
      </c>
    </row>
    <row r="100" spans="2:22" x14ac:dyDescent="0.45">
      <c r="B100" s="32">
        <v>20</v>
      </c>
      <c r="C100" s="32">
        <v>95</v>
      </c>
      <c r="D100" s="44" t="str">
        <f t="shared" si="25"/>
        <v>Malayalam</v>
      </c>
      <c r="E100" s="61">
        <f t="shared" si="26"/>
        <v>129</v>
      </c>
      <c r="F100" s="42" t="str">
        <f t="shared" si="27"/>
        <v>French</v>
      </c>
      <c r="G100" s="65">
        <f t="shared" si="28"/>
        <v>2750</v>
      </c>
      <c r="H100" s="76">
        <f t="shared" si="20"/>
        <v>-2621</v>
      </c>
      <c r="I100" s="43">
        <f>VLOOKUP($C100,Data!$A$4:$CD$158,2+Detail!$E$3)</f>
        <v>52</v>
      </c>
      <c r="J100" s="40">
        <f t="shared" si="29"/>
        <v>52.009500000000003</v>
      </c>
      <c r="K100" s="40">
        <f t="shared" si="30"/>
        <v>28</v>
      </c>
      <c r="L100" s="40" t="s">
        <v>167</v>
      </c>
      <c r="M100" s="40" t="str">
        <f t="shared" si="21"/>
        <v>Malayalam</v>
      </c>
      <c r="N100" s="40">
        <f t="shared" si="22"/>
        <v>129</v>
      </c>
      <c r="Q100" s="43">
        <f>VLOOKUP($C100,Data!$A$4:$CD$158,2+Detail!$G$3)</f>
        <v>2750</v>
      </c>
      <c r="R100" s="40">
        <f t="shared" si="31"/>
        <v>2750.0095000000001</v>
      </c>
      <c r="S100" s="40">
        <f t="shared" si="32"/>
        <v>20</v>
      </c>
      <c r="T100" s="40" t="s">
        <v>167</v>
      </c>
      <c r="U100" s="40" t="str">
        <f t="shared" si="23"/>
        <v>French</v>
      </c>
      <c r="V100" s="40">
        <f t="shared" si="24"/>
        <v>2750</v>
      </c>
    </row>
    <row r="101" spans="2:22" x14ac:dyDescent="0.45">
      <c r="B101" s="32">
        <v>21</v>
      </c>
      <c r="C101" s="33">
        <v>96</v>
      </c>
      <c r="D101" s="44" t="str">
        <f t="shared" si="25"/>
        <v>Filipino</v>
      </c>
      <c r="E101" s="61">
        <f t="shared" si="26"/>
        <v>90</v>
      </c>
      <c r="F101" s="42" t="str">
        <f t="shared" si="27"/>
        <v>Khmer</v>
      </c>
      <c r="G101" s="65">
        <f t="shared" si="28"/>
        <v>2643</v>
      </c>
      <c r="H101" s="76">
        <f t="shared" si="20"/>
        <v>-2553</v>
      </c>
      <c r="I101" s="43">
        <f>VLOOKUP($C101,Data!$A$4:$CD$158,2+Detail!$E$3)</f>
        <v>1494</v>
      </c>
      <c r="J101" s="40">
        <f t="shared" si="29"/>
        <v>1494.0096000000001</v>
      </c>
      <c r="K101" s="40">
        <f t="shared" si="30"/>
        <v>2</v>
      </c>
      <c r="L101" s="40" t="s">
        <v>168</v>
      </c>
      <c r="M101" s="40" t="str">
        <f t="shared" si="21"/>
        <v>Filipino</v>
      </c>
      <c r="N101" s="40">
        <f t="shared" si="22"/>
        <v>90</v>
      </c>
      <c r="Q101" s="43">
        <f>VLOOKUP($C101,Data!$A$4:$CD$158,2+Detail!$G$3)</f>
        <v>2643</v>
      </c>
      <c r="R101" s="40">
        <f t="shared" si="31"/>
        <v>2643.0095999999999</v>
      </c>
      <c r="S101" s="40">
        <f t="shared" si="32"/>
        <v>21</v>
      </c>
      <c r="T101" s="40" t="s">
        <v>168</v>
      </c>
      <c r="U101" s="40" t="str">
        <f t="shared" si="23"/>
        <v>Khmer</v>
      </c>
      <c r="V101" s="40">
        <f t="shared" si="24"/>
        <v>2643</v>
      </c>
    </row>
    <row r="102" spans="2:22" x14ac:dyDescent="0.45">
      <c r="B102" s="32">
        <v>22</v>
      </c>
      <c r="C102" s="33">
        <v>97</v>
      </c>
      <c r="D102" s="44" t="str">
        <f t="shared" si="25"/>
        <v>Somali</v>
      </c>
      <c r="E102" s="61">
        <f t="shared" si="26"/>
        <v>89</v>
      </c>
      <c r="F102" s="42" t="str">
        <f t="shared" si="27"/>
        <v>Filipino</v>
      </c>
      <c r="G102" s="65">
        <f t="shared" si="28"/>
        <v>2485</v>
      </c>
      <c r="H102" s="76">
        <f t="shared" si="20"/>
        <v>-2396</v>
      </c>
      <c r="I102" s="43">
        <f>VLOOKUP($C102,Data!$A$4:$CD$158,2+Detail!$E$3)</f>
        <v>90</v>
      </c>
      <c r="J102" s="40">
        <f t="shared" si="29"/>
        <v>90.009699999999995</v>
      </c>
      <c r="K102" s="40">
        <f t="shared" si="30"/>
        <v>21</v>
      </c>
      <c r="L102" s="40" t="s">
        <v>169</v>
      </c>
      <c r="M102" s="40" t="str">
        <f t="shared" si="21"/>
        <v>Somali</v>
      </c>
      <c r="N102" s="40">
        <f t="shared" si="22"/>
        <v>89</v>
      </c>
      <c r="Q102" s="43">
        <f>VLOOKUP($C102,Data!$A$4:$CD$158,2+Detail!$G$3)</f>
        <v>2485</v>
      </c>
      <c r="R102" s="40">
        <f t="shared" si="31"/>
        <v>2485.0097000000001</v>
      </c>
      <c r="S102" s="40">
        <f t="shared" si="32"/>
        <v>22</v>
      </c>
      <c r="T102" s="40" t="s">
        <v>169</v>
      </c>
      <c r="U102" s="40" t="str">
        <f t="shared" si="23"/>
        <v>Filipino</v>
      </c>
      <c r="V102" s="40">
        <f t="shared" si="24"/>
        <v>2485</v>
      </c>
    </row>
    <row r="103" spans="2:22" x14ac:dyDescent="0.45">
      <c r="B103" s="32">
        <v>23</v>
      </c>
      <c r="C103" s="33">
        <v>98</v>
      </c>
      <c r="D103" s="44" t="str">
        <f t="shared" si="25"/>
        <v>Telugu</v>
      </c>
      <c r="E103" s="61">
        <f t="shared" si="26"/>
        <v>78</v>
      </c>
      <c r="F103" s="42" t="str">
        <f t="shared" si="27"/>
        <v>Hazaraghi</v>
      </c>
      <c r="G103" s="65">
        <f t="shared" si="28"/>
        <v>2356</v>
      </c>
      <c r="H103" s="76">
        <f t="shared" si="20"/>
        <v>-2278</v>
      </c>
      <c r="I103" s="43">
        <f>VLOOKUP($C103,Data!$A$4:$CD$158,2+Detail!$E$3)</f>
        <v>762</v>
      </c>
      <c r="J103" s="40">
        <f t="shared" si="29"/>
        <v>762.00980000000004</v>
      </c>
      <c r="K103" s="40">
        <f t="shared" si="30"/>
        <v>7</v>
      </c>
      <c r="L103" s="40" t="s">
        <v>170</v>
      </c>
      <c r="M103" s="40" t="str">
        <f t="shared" si="21"/>
        <v>Telugu</v>
      </c>
      <c r="N103" s="40">
        <f t="shared" si="22"/>
        <v>78</v>
      </c>
      <c r="Q103" s="43">
        <f>VLOOKUP($C103,Data!$A$4:$CD$158,2+Detail!$G$3)</f>
        <v>2356</v>
      </c>
      <c r="R103" s="40">
        <f t="shared" si="31"/>
        <v>2356.0097999999998</v>
      </c>
      <c r="S103" s="40">
        <f t="shared" si="32"/>
        <v>23</v>
      </c>
      <c r="T103" s="40" t="s">
        <v>170</v>
      </c>
      <c r="U103" s="40" t="str">
        <f t="shared" si="23"/>
        <v>Hazaraghi</v>
      </c>
      <c r="V103" s="40">
        <f t="shared" si="24"/>
        <v>2356</v>
      </c>
    </row>
    <row r="104" spans="2:22" x14ac:dyDescent="0.45">
      <c r="B104" s="32">
        <v>24</v>
      </c>
      <c r="C104" s="32">
        <v>99</v>
      </c>
      <c r="D104" s="44" t="str">
        <f t="shared" si="25"/>
        <v>Italian</v>
      </c>
      <c r="E104" s="61">
        <f t="shared" si="26"/>
        <v>76</v>
      </c>
      <c r="F104" s="42" t="str">
        <f t="shared" si="27"/>
        <v>Persian (excluding Dari)</v>
      </c>
      <c r="G104" s="65">
        <f t="shared" si="28"/>
        <v>2301</v>
      </c>
      <c r="H104" s="76">
        <f t="shared" si="20"/>
        <v>-2225</v>
      </c>
      <c r="I104" s="43">
        <f>VLOOKUP($C104,Data!$A$4:$CD$158,2+Detail!$E$3)</f>
        <v>184</v>
      </c>
      <c r="J104" s="40">
        <f t="shared" si="29"/>
        <v>184.00989999999999</v>
      </c>
      <c r="K104" s="40">
        <f t="shared" si="30"/>
        <v>16</v>
      </c>
      <c r="L104" s="40" t="s">
        <v>171</v>
      </c>
      <c r="M104" s="40" t="str">
        <f t="shared" si="21"/>
        <v>Italian</v>
      </c>
      <c r="N104" s="40">
        <f t="shared" si="22"/>
        <v>76</v>
      </c>
      <c r="Q104" s="43">
        <f>VLOOKUP($C104,Data!$A$4:$CD$158,2+Detail!$G$3)</f>
        <v>2301</v>
      </c>
      <c r="R104" s="40">
        <f t="shared" si="31"/>
        <v>2301.0099</v>
      </c>
      <c r="S104" s="40">
        <f t="shared" si="32"/>
        <v>24</v>
      </c>
      <c r="T104" s="40" t="s">
        <v>171</v>
      </c>
      <c r="U104" s="40" t="str">
        <f t="shared" si="23"/>
        <v>Persian (excluding Dari)</v>
      </c>
      <c r="V104" s="40">
        <f t="shared" si="24"/>
        <v>2301</v>
      </c>
    </row>
    <row r="105" spans="2:22" x14ac:dyDescent="0.45">
      <c r="B105" s="32">
        <v>25</v>
      </c>
      <c r="C105" s="32">
        <v>100</v>
      </c>
      <c r="D105" s="44" t="str">
        <f t="shared" si="25"/>
        <v>Indonesian</v>
      </c>
      <c r="E105" s="61">
        <f t="shared" si="26"/>
        <v>70</v>
      </c>
      <c r="F105" s="42" t="str">
        <f t="shared" si="27"/>
        <v>Nepali</v>
      </c>
      <c r="G105" s="65">
        <f t="shared" si="28"/>
        <v>2220</v>
      </c>
      <c r="H105" s="76">
        <f t="shared" si="20"/>
        <v>-2150</v>
      </c>
      <c r="I105" s="43">
        <f>VLOOKUP($C105,Data!$A$4:$CD$158,2+Detail!$E$3)</f>
        <v>17</v>
      </c>
      <c r="J105" s="40">
        <f t="shared" si="29"/>
        <v>17.010000000000002</v>
      </c>
      <c r="K105" s="40">
        <f t="shared" si="30"/>
        <v>31</v>
      </c>
      <c r="L105" s="40" t="s">
        <v>172</v>
      </c>
      <c r="M105" s="40" t="str">
        <f t="shared" si="21"/>
        <v>Indonesian</v>
      </c>
      <c r="N105" s="40">
        <f t="shared" si="22"/>
        <v>70</v>
      </c>
      <c r="Q105" s="43">
        <f>VLOOKUP($C105,Data!$A$4:$CD$158,2+Detail!$G$3)</f>
        <v>2220</v>
      </c>
      <c r="R105" s="40">
        <f t="shared" si="31"/>
        <v>2220.0100000000002</v>
      </c>
      <c r="S105" s="40">
        <f t="shared" si="32"/>
        <v>25</v>
      </c>
      <c r="T105" s="40" t="s">
        <v>172</v>
      </c>
      <c r="U105" s="40" t="str">
        <f t="shared" si="23"/>
        <v>Nepali</v>
      </c>
      <c r="V105" s="40">
        <f t="shared" si="24"/>
        <v>2220</v>
      </c>
    </row>
    <row r="106" spans="2:22" x14ac:dyDescent="0.45">
      <c r="B106" s="32">
        <v>26</v>
      </c>
      <c r="C106" s="33">
        <v>101</v>
      </c>
      <c r="D106" s="44" t="str">
        <f t="shared" si="25"/>
        <v>Russian</v>
      </c>
      <c r="E106" s="61">
        <f t="shared" si="26"/>
        <v>65</v>
      </c>
      <c r="F106" s="42" t="str">
        <f t="shared" si="27"/>
        <v>Somali</v>
      </c>
      <c r="G106" s="65">
        <f t="shared" si="28"/>
        <v>2153</v>
      </c>
      <c r="H106" s="76">
        <f t="shared" si="20"/>
        <v>-2088</v>
      </c>
      <c r="I106" s="43">
        <f>VLOOKUP($C106,Data!$A$4:$CD$158,2+Detail!$E$3)</f>
        <v>89</v>
      </c>
      <c r="J106" s="40">
        <f t="shared" si="29"/>
        <v>89.010099999999994</v>
      </c>
      <c r="K106" s="40">
        <f t="shared" si="30"/>
        <v>22</v>
      </c>
      <c r="L106" s="40" t="s">
        <v>173</v>
      </c>
      <c r="M106" s="40" t="str">
        <f t="shared" si="21"/>
        <v>Russian</v>
      </c>
      <c r="N106" s="40">
        <f t="shared" si="22"/>
        <v>65</v>
      </c>
      <c r="Q106" s="43">
        <f>VLOOKUP($C106,Data!$A$4:$CD$158,2+Detail!$G$3)</f>
        <v>2153</v>
      </c>
      <c r="R106" s="40">
        <f t="shared" si="31"/>
        <v>2153.0101</v>
      </c>
      <c r="S106" s="40">
        <f t="shared" si="32"/>
        <v>26</v>
      </c>
      <c r="T106" s="40" t="s">
        <v>173</v>
      </c>
      <c r="U106" s="40" t="str">
        <f t="shared" si="23"/>
        <v>Somali</v>
      </c>
      <c r="V106" s="40">
        <f t="shared" si="24"/>
        <v>2153</v>
      </c>
    </row>
    <row r="107" spans="2:22" x14ac:dyDescent="0.45">
      <c r="B107" s="32">
        <v>27</v>
      </c>
      <c r="C107" s="33">
        <v>102</v>
      </c>
      <c r="D107" s="44" t="str">
        <f t="shared" si="25"/>
        <v>Thai</v>
      </c>
      <c r="E107" s="61">
        <f t="shared" si="26"/>
        <v>64</v>
      </c>
      <c r="F107" s="42" t="str">
        <f t="shared" si="27"/>
        <v>Serbian</v>
      </c>
      <c r="G107" s="65">
        <f t="shared" si="28"/>
        <v>2129</v>
      </c>
      <c r="H107" s="76">
        <f t="shared" si="20"/>
        <v>-2065</v>
      </c>
      <c r="I107" s="43">
        <f>VLOOKUP($C107,Data!$A$4:$CD$158,2+Detail!$E$3)</f>
        <v>272</v>
      </c>
      <c r="J107" s="40">
        <f t="shared" si="29"/>
        <v>272.0102</v>
      </c>
      <c r="K107" s="40">
        <f t="shared" si="30"/>
        <v>14</v>
      </c>
      <c r="L107" s="40" t="s">
        <v>174</v>
      </c>
      <c r="M107" s="40" t="str">
        <f t="shared" si="21"/>
        <v>Thai</v>
      </c>
      <c r="N107" s="40">
        <f t="shared" si="22"/>
        <v>64</v>
      </c>
      <c r="Q107" s="43">
        <f>VLOOKUP($C107,Data!$A$4:$CD$158,2+Detail!$G$3)</f>
        <v>2129</v>
      </c>
      <c r="R107" s="40">
        <f t="shared" si="31"/>
        <v>2129.0102000000002</v>
      </c>
      <c r="S107" s="40">
        <f t="shared" si="32"/>
        <v>27</v>
      </c>
      <c r="T107" s="40" t="s">
        <v>174</v>
      </c>
      <c r="U107" s="40" t="str">
        <f t="shared" si="23"/>
        <v>Serbian</v>
      </c>
      <c r="V107" s="40">
        <f t="shared" si="24"/>
        <v>2129</v>
      </c>
    </row>
    <row r="108" spans="2:22" x14ac:dyDescent="0.45">
      <c r="B108" s="32">
        <v>28</v>
      </c>
      <c r="C108" s="33">
        <v>103</v>
      </c>
      <c r="D108" s="44" t="str">
        <f t="shared" si="25"/>
        <v>French</v>
      </c>
      <c r="E108" s="61">
        <f t="shared" si="26"/>
        <v>52</v>
      </c>
      <c r="F108" s="42" t="str">
        <f t="shared" si="27"/>
        <v>Thai</v>
      </c>
      <c r="G108" s="65">
        <f t="shared" si="28"/>
        <v>2003</v>
      </c>
      <c r="H108" s="76">
        <f t="shared" si="20"/>
        <v>-1951</v>
      </c>
      <c r="I108" s="43">
        <f>VLOOKUP($C108,Data!$A$4:$CD$158,2+Detail!$E$3)</f>
        <v>64</v>
      </c>
      <c r="J108" s="40">
        <f t="shared" si="29"/>
        <v>64.010300000000001</v>
      </c>
      <c r="K108" s="40">
        <f t="shared" si="30"/>
        <v>27</v>
      </c>
      <c r="L108" s="40" t="s">
        <v>175</v>
      </c>
      <c r="M108" s="40" t="str">
        <f t="shared" si="21"/>
        <v>French</v>
      </c>
      <c r="N108" s="40">
        <f t="shared" si="22"/>
        <v>52</v>
      </c>
      <c r="Q108" s="43">
        <f>VLOOKUP($C108,Data!$A$4:$CD$158,2+Detail!$G$3)</f>
        <v>2003</v>
      </c>
      <c r="R108" s="40">
        <f t="shared" si="31"/>
        <v>2003.0102999999999</v>
      </c>
      <c r="S108" s="40">
        <f t="shared" si="32"/>
        <v>28</v>
      </c>
      <c r="T108" s="40" t="s">
        <v>175</v>
      </c>
      <c r="U108" s="40" t="str">
        <f t="shared" si="23"/>
        <v>Thai</v>
      </c>
      <c r="V108" s="40">
        <f t="shared" si="24"/>
        <v>2003</v>
      </c>
    </row>
    <row r="109" spans="2:22" x14ac:dyDescent="0.45">
      <c r="B109" s="32">
        <v>29</v>
      </c>
      <c r="C109" s="32">
        <v>104</v>
      </c>
      <c r="D109" s="44" t="str">
        <f t="shared" si="25"/>
        <v>Korean</v>
      </c>
      <c r="E109" s="61">
        <f t="shared" si="26"/>
        <v>48</v>
      </c>
      <c r="F109" s="42" t="str">
        <f t="shared" si="27"/>
        <v>Japanese</v>
      </c>
      <c r="G109" s="65">
        <f t="shared" si="28"/>
        <v>1911</v>
      </c>
      <c r="H109" s="76">
        <f t="shared" si="20"/>
        <v>-1863</v>
      </c>
      <c r="I109" s="43">
        <f>VLOOKUP($C109,Data!$A$4:$CD$158,2+Detail!$E$3)</f>
        <v>15</v>
      </c>
      <c r="J109" s="40">
        <f t="shared" si="29"/>
        <v>15.010400000000001</v>
      </c>
      <c r="K109" s="40">
        <f t="shared" si="30"/>
        <v>32</v>
      </c>
      <c r="L109" s="40" t="s">
        <v>176</v>
      </c>
      <c r="M109" s="40" t="str">
        <f t="shared" si="21"/>
        <v>Korean</v>
      </c>
      <c r="N109" s="40">
        <f t="shared" si="22"/>
        <v>48</v>
      </c>
      <c r="Q109" s="43">
        <f>VLOOKUP($C109,Data!$A$4:$CD$158,2+Detail!$G$3)</f>
        <v>1911</v>
      </c>
      <c r="R109" s="40">
        <f t="shared" si="31"/>
        <v>1911.0103999999999</v>
      </c>
      <c r="S109" s="40">
        <f t="shared" si="32"/>
        <v>29</v>
      </c>
      <c r="T109" s="40" t="s">
        <v>176</v>
      </c>
      <c r="U109" s="40" t="str">
        <f t="shared" si="23"/>
        <v>Japanese</v>
      </c>
      <c r="V109" s="40">
        <f t="shared" si="24"/>
        <v>1911</v>
      </c>
    </row>
    <row r="110" spans="2:22" x14ac:dyDescent="0.45">
      <c r="B110" s="32">
        <v>30</v>
      </c>
      <c r="C110" s="33">
        <v>105</v>
      </c>
      <c r="D110" s="44" t="str">
        <f t="shared" si="25"/>
        <v>Macedonian</v>
      </c>
      <c r="E110" s="61">
        <f t="shared" si="26"/>
        <v>43</v>
      </c>
      <c r="F110" s="42" t="str">
        <f t="shared" si="27"/>
        <v>German</v>
      </c>
      <c r="G110" s="65">
        <f t="shared" si="28"/>
        <v>1826</v>
      </c>
      <c r="H110" s="76">
        <f t="shared" si="20"/>
        <v>-1783</v>
      </c>
      <c r="I110" s="43">
        <f>VLOOKUP($C110,Data!$A$4:$CD$158,2+Detail!$E$3)</f>
        <v>14</v>
      </c>
      <c r="J110" s="40">
        <f t="shared" si="29"/>
        <v>14.0105</v>
      </c>
      <c r="K110" s="40">
        <f t="shared" si="30"/>
        <v>33</v>
      </c>
      <c r="L110" s="40" t="s">
        <v>177</v>
      </c>
      <c r="M110" s="40" t="str">
        <f t="shared" si="21"/>
        <v>Macedonian</v>
      </c>
      <c r="N110" s="40">
        <f t="shared" si="22"/>
        <v>43</v>
      </c>
      <c r="Q110" s="43">
        <f>VLOOKUP($C110,Data!$A$4:$CD$158,2+Detail!$G$3)</f>
        <v>1826</v>
      </c>
      <c r="R110" s="40">
        <f t="shared" si="31"/>
        <v>1826.0105000000001</v>
      </c>
      <c r="S110" s="40">
        <f t="shared" si="32"/>
        <v>30</v>
      </c>
      <c r="T110" s="40" t="s">
        <v>177</v>
      </c>
      <c r="U110" s="40" t="str">
        <f t="shared" si="23"/>
        <v>German</v>
      </c>
      <c r="V110" s="40">
        <f t="shared" si="24"/>
        <v>1826</v>
      </c>
    </row>
    <row r="111" spans="2:22" x14ac:dyDescent="0.45">
      <c r="B111" s="32">
        <v>31</v>
      </c>
      <c r="C111" s="33">
        <v>106</v>
      </c>
      <c r="D111" s="44" t="str">
        <f t="shared" si="25"/>
        <v>Nepali</v>
      </c>
      <c r="E111" s="61">
        <f t="shared" si="26"/>
        <v>17</v>
      </c>
      <c r="F111" s="42" t="str">
        <f t="shared" si="27"/>
        <v>Russian</v>
      </c>
      <c r="G111" s="65">
        <f t="shared" si="28"/>
        <v>1803</v>
      </c>
      <c r="H111" s="76">
        <f t="shared" si="20"/>
        <v>-1786</v>
      </c>
      <c r="I111" s="43">
        <f>VLOOKUP($C111,Data!$A$4:$CD$158,2+Detail!$E$3)</f>
        <v>65</v>
      </c>
      <c r="J111" s="40">
        <f t="shared" si="29"/>
        <v>65.010599999999997</v>
      </c>
      <c r="K111" s="40">
        <f t="shared" si="30"/>
        <v>26</v>
      </c>
      <c r="L111" s="40" t="s">
        <v>178</v>
      </c>
      <c r="M111" s="40" t="str">
        <f t="shared" si="21"/>
        <v>Nepali</v>
      </c>
      <c r="N111" s="40">
        <f t="shared" si="22"/>
        <v>17</v>
      </c>
      <c r="Q111" s="43">
        <f>VLOOKUP($C111,Data!$A$4:$CD$158,2+Detail!$G$3)</f>
        <v>1803</v>
      </c>
      <c r="R111" s="40">
        <f t="shared" si="31"/>
        <v>1803.0106000000001</v>
      </c>
      <c r="S111" s="40">
        <f t="shared" si="32"/>
        <v>31</v>
      </c>
      <c r="T111" s="40" t="s">
        <v>178</v>
      </c>
      <c r="U111" s="40" t="str">
        <f t="shared" si="23"/>
        <v>Russian</v>
      </c>
      <c r="V111" s="40">
        <f t="shared" si="24"/>
        <v>1803</v>
      </c>
    </row>
    <row r="112" spans="2:22" x14ac:dyDescent="0.45">
      <c r="B112" s="32">
        <v>32</v>
      </c>
      <c r="C112" s="33">
        <v>107</v>
      </c>
      <c r="D112" s="44" t="str">
        <f t="shared" si="25"/>
        <v>Japanese</v>
      </c>
      <c r="E112" s="61">
        <f t="shared" si="26"/>
        <v>15</v>
      </c>
      <c r="F112" s="42" t="str">
        <f t="shared" si="27"/>
        <v>Chaldean Neo-Aramaic</v>
      </c>
      <c r="G112" s="65">
        <f t="shared" si="28"/>
        <v>1786</v>
      </c>
      <c r="H112" s="76">
        <f t="shared" si="20"/>
        <v>-1771</v>
      </c>
      <c r="I112" s="43">
        <f>VLOOKUP($C112,Data!$A$4:$CD$158,2+Detail!$E$3)</f>
        <v>7</v>
      </c>
      <c r="J112" s="40">
        <f t="shared" si="29"/>
        <v>7.0106999999999999</v>
      </c>
      <c r="K112" s="40">
        <f t="shared" si="30"/>
        <v>34</v>
      </c>
      <c r="L112" s="40" t="s">
        <v>179</v>
      </c>
      <c r="M112" s="40" t="str">
        <f t="shared" si="21"/>
        <v>Japanese</v>
      </c>
      <c r="N112" s="40">
        <f t="shared" si="22"/>
        <v>15</v>
      </c>
      <c r="Q112" s="43">
        <f>VLOOKUP($C112,Data!$A$4:$CD$158,2+Detail!$G$3)</f>
        <v>1786</v>
      </c>
      <c r="R112" s="40">
        <f t="shared" si="31"/>
        <v>1786.0107</v>
      </c>
      <c r="S112" s="40">
        <f t="shared" si="32"/>
        <v>32</v>
      </c>
      <c r="T112" s="40" t="s">
        <v>179</v>
      </c>
      <c r="U112" s="40" t="str">
        <f t="shared" si="23"/>
        <v>Chaldean Neo-Aramaic</v>
      </c>
      <c r="V112" s="40">
        <f t="shared" si="24"/>
        <v>1786</v>
      </c>
    </row>
    <row r="113" spans="2:22" x14ac:dyDescent="0.45">
      <c r="B113" s="32">
        <v>33</v>
      </c>
      <c r="C113" s="32">
        <v>108</v>
      </c>
      <c r="D113" s="44" t="str">
        <f t="shared" si="25"/>
        <v>German</v>
      </c>
      <c r="E113" s="61">
        <f t="shared" si="26"/>
        <v>14</v>
      </c>
      <c r="F113" s="42" t="str">
        <f t="shared" si="27"/>
        <v>Malayalam</v>
      </c>
      <c r="G113" s="65">
        <f t="shared" si="28"/>
        <v>1773</v>
      </c>
      <c r="H113" s="76">
        <f t="shared" si="20"/>
        <v>-1759</v>
      </c>
      <c r="I113" s="43">
        <f>VLOOKUP($C113,Data!$A$4:$CD$158,2+Detail!$E$3)</f>
        <v>129</v>
      </c>
      <c r="J113" s="40">
        <f t="shared" si="29"/>
        <v>129.01079999999999</v>
      </c>
      <c r="K113" s="40">
        <f t="shared" si="30"/>
        <v>20</v>
      </c>
      <c r="L113" s="40" t="s">
        <v>180</v>
      </c>
      <c r="M113" s="40" t="str">
        <f t="shared" si="21"/>
        <v>German</v>
      </c>
      <c r="N113" s="40">
        <f t="shared" si="22"/>
        <v>14</v>
      </c>
      <c r="Q113" s="43">
        <f>VLOOKUP($C113,Data!$A$4:$CD$158,2+Detail!$G$3)</f>
        <v>1773</v>
      </c>
      <c r="R113" s="40">
        <f t="shared" si="31"/>
        <v>1773.0108</v>
      </c>
      <c r="S113" s="40">
        <f t="shared" si="32"/>
        <v>33</v>
      </c>
      <c r="T113" s="40" t="s">
        <v>180</v>
      </c>
      <c r="U113" s="40" t="str">
        <f t="shared" si="23"/>
        <v>Malayalam</v>
      </c>
      <c r="V113" s="40">
        <f t="shared" si="24"/>
        <v>1773</v>
      </c>
    </row>
    <row r="114" spans="2:22" x14ac:dyDescent="0.45">
      <c r="B114" s="32">
        <v>34</v>
      </c>
      <c r="C114" s="32">
        <v>109</v>
      </c>
      <c r="D114" s="44" t="str">
        <f t="shared" si="25"/>
        <v>Chaldean Neo-Aramaic</v>
      </c>
      <c r="E114" s="61">
        <f t="shared" si="26"/>
        <v>7</v>
      </c>
      <c r="F114" s="42" t="str">
        <f t="shared" si="27"/>
        <v>Telugu</v>
      </c>
      <c r="G114" s="65">
        <f t="shared" si="28"/>
        <v>1586</v>
      </c>
      <c r="H114" s="76">
        <f t="shared" si="20"/>
        <v>-1579</v>
      </c>
      <c r="I114" s="43">
        <f>VLOOKUP($C114,Data!$A$4:$CD$158,2+Detail!$E$3)</f>
        <v>78</v>
      </c>
      <c r="J114" s="40">
        <f t="shared" si="29"/>
        <v>78.010900000000007</v>
      </c>
      <c r="K114" s="40">
        <f t="shared" si="30"/>
        <v>23</v>
      </c>
      <c r="L114" s="40" t="s">
        <v>181</v>
      </c>
      <c r="M114" s="40" t="str">
        <f t="shared" si="21"/>
        <v>Chaldean Neo-Aramaic</v>
      </c>
      <c r="N114" s="40">
        <f t="shared" si="22"/>
        <v>7</v>
      </c>
      <c r="Q114" s="43">
        <f>VLOOKUP($C114,Data!$A$4:$CD$158,2+Detail!$G$3)</f>
        <v>1586</v>
      </c>
      <c r="R114" s="40">
        <f t="shared" si="31"/>
        <v>1586.0109</v>
      </c>
      <c r="S114" s="40">
        <f t="shared" si="32"/>
        <v>34</v>
      </c>
      <c r="T114" s="40" t="s">
        <v>181</v>
      </c>
      <c r="U114" s="40" t="str">
        <f t="shared" si="23"/>
        <v>Telugu</v>
      </c>
      <c r="V114" s="40">
        <f t="shared" si="24"/>
        <v>1586</v>
      </c>
    </row>
    <row r="115" spans="2:22" x14ac:dyDescent="0.45">
      <c r="C115" s="33">
        <v>110</v>
      </c>
      <c r="D115" s="38"/>
      <c r="E115" s="45"/>
      <c r="G115" s="45"/>
    </row>
    <row r="116" spans="2:22" x14ac:dyDescent="0.45">
      <c r="C116" s="33">
        <v>111</v>
      </c>
      <c r="D116" s="69" t="s">
        <v>233</v>
      </c>
      <c r="E116" s="45"/>
      <c r="G116" s="45"/>
    </row>
    <row r="117" spans="2:22" x14ac:dyDescent="0.45">
      <c r="C117" s="33">
        <v>112</v>
      </c>
      <c r="D117" s="57" t="s">
        <v>368</v>
      </c>
      <c r="E117" s="63">
        <f>VLOOKUP($C117,Data!$A$4:$CD$158,2+Detail!$E$3)</f>
        <v>15.260723967469303</v>
      </c>
      <c r="G117" s="67">
        <f>VLOOKUP($C117,Data!$A$4:$CD$158,2+Detail!$G$3)</f>
        <v>12.556053811659194</v>
      </c>
      <c r="H117" s="77">
        <f t="shared" ref="H117:H119" si="33">E117-G117</f>
        <v>2.7046701558101098</v>
      </c>
    </row>
    <row r="118" spans="2:22" x14ac:dyDescent="0.45">
      <c r="C118" s="32">
        <v>113</v>
      </c>
      <c r="D118" s="56" t="s">
        <v>369</v>
      </c>
      <c r="E118" s="63">
        <f>VLOOKUP($C118,Data!$A$4:$CD$158,2+Detail!$E$3)</f>
        <v>10.162763001190948</v>
      </c>
      <c r="G118" s="67">
        <f>VLOOKUP($C118,Data!$A$4:$CD$158,2+Detail!$G$3)</f>
        <v>7.9078250205700931</v>
      </c>
      <c r="H118" s="77">
        <f t="shared" si="33"/>
        <v>2.2549379806208547</v>
      </c>
    </row>
    <row r="119" spans="2:22" x14ac:dyDescent="0.45">
      <c r="C119" s="33">
        <v>114</v>
      </c>
      <c r="D119" s="54" t="s">
        <v>370</v>
      </c>
      <c r="E119" s="63">
        <f>VLOOKUP($C119,Data!$A$4:$CD$158,2+Detail!$E$3)</f>
        <v>13.018117543084401</v>
      </c>
      <c r="G119" s="67">
        <f>VLOOKUP($C119,Data!$A$4:$CD$158,2+Detail!$G$3)</f>
        <v>10.258204101726974</v>
      </c>
      <c r="H119" s="77">
        <f t="shared" si="33"/>
        <v>2.7599134413574262</v>
      </c>
    </row>
    <row r="120" spans="2:22" x14ac:dyDescent="0.45">
      <c r="C120" s="33">
        <v>115</v>
      </c>
      <c r="D120" s="38"/>
      <c r="E120" s="45"/>
      <c r="G120" s="45"/>
    </row>
    <row r="121" spans="2:22" x14ac:dyDescent="0.45">
      <c r="C121" s="33">
        <v>116</v>
      </c>
      <c r="D121" s="69" t="s">
        <v>354</v>
      </c>
      <c r="E121" s="45"/>
      <c r="G121" s="45"/>
    </row>
    <row r="122" spans="2:22" x14ac:dyDescent="0.45">
      <c r="C122" s="32">
        <v>117</v>
      </c>
      <c r="D122" s="57" t="s">
        <v>243</v>
      </c>
      <c r="E122" s="63">
        <f>VLOOKUP($C122,Data!$A$4:$CD$158,2+Detail!$E$3)</f>
        <v>7.8947368421052628</v>
      </c>
      <c r="G122" s="67">
        <f>VLOOKUP($C122,Data!$A$4:$CD$158,2+Detail!$G$3)</f>
        <v>5.9070228201614672</v>
      </c>
      <c r="H122" s="77">
        <f t="shared" ref="H122:H127" si="34">E122-G122</f>
        <v>1.9877140219437957</v>
      </c>
    </row>
    <row r="123" spans="2:22" x14ac:dyDescent="0.45">
      <c r="C123" s="32">
        <v>118</v>
      </c>
      <c r="D123" s="52" t="s">
        <v>244</v>
      </c>
      <c r="E123" s="63">
        <f>VLOOKUP($C123,Data!$A$4:$CD$158,2+Detail!$E$3)</f>
        <v>15.783558124598587</v>
      </c>
      <c r="G123" s="67">
        <f>VLOOKUP($C123,Data!$A$4:$CD$158,2+Detail!$G$3)</f>
        <v>11.598368255145559</v>
      </c>
      <c r="H123" s="77">
        <f t="shared" si="34"/>
        <v>4.1851898694530281</v>
      </c>
    </row>
    <row r="124" spans="2:22" x14ac:dyDescent="0.45">
      <c r="C124" s="33">
        <v>119</v>
      </c>
      <c r="D124" s="56" t="s">
        <v>245</v>
      </c>
      <c r="E124" s="63">
        <f>VLOOKUP($C124,Data!$A$4:$CD$158,2+Detail!$E$3)</f>
        <v>4.8836032388663968</v>
      </c>
      <c r="G124" s="67">
        <f>VLOOKUP($C124,Data!$A$4:$CD$158,2+Detail!$G$3)</f>
        <v>4.469887851390741</v>
      </c>
      <c r="H124" s="77">
        <f t="shared" si="34"/>
        <v>0.41371538747565584</v>
      </c>
    </row>
    <row r="125" spans="2:22" x14ac:dyDescent="0.45">
      <c r="C125" s="33">
        <v>120</v>
      </c>
      <c r="D125" s="56" t="s">
        <v>246</v>
      </c>
      <c r="E125" s="63">
        <f>VLOOKUP($C125,Data!$A$4:$CD$158,2+Detail!$E$3)</f>
        <v>19.952019192323071</v>
      </c>
      <c r="G125" s="67">
        <f>VLOOKUP($C125,Data!$A$4:$CD$158,2+Detail!$G$3)</f>
        <v>12.247475411906478</v>
      </c>
      <c r="H125" s="77">
        <f t="shared" si="34"/>
        <v>7.7045437804165928</v>
      </c>
    </row>
    <row r="126" spans="2:22" x14ac:dyDescent="0.45">
      <c r="C126" s="33">
        <v>121</v>
      </c>
      <c r="D126" s="54" t="s">
        <v>247</v>
      </c>
      <c r="E126" s="63">
        <f>VLOOKUP($C126,Data!$A$4:$CD$158,2+Detail!$E$3)</f>
        <v>6.522001205545509</v>
      </c>
      <c r="G126" s="67">
        <f>VLOOKUP($C126,Data!$A$4:$CD$158,2+Detail!$G$3)</f>
        <v>5.2064077934258091</v>
      </c>
      <c r="H126" s="77">
        <f t="shared" si="34"/>
        <v>1.3155934121196999</v>
      </c>
    </row>
    <row r="127" spans="2:22" x14ac:dyDescent="0.45">
      <c r="C127" s="32">
        <v>122</v>
      </c>
      <c r="D127" s="54" t="s">
        <v>248</v>
      </c>
      <c r="E127" s="63">
        <f>VLOOKUP($C127,Data!$A$4:$CD$158,2+Detail!$E$3)</f>
        <v>17.572625200499019</v>
      </c>
      <c r="G127" s="67">
        <f>VLOOKUP($C127,Data!$A$4:$CD$158,2+Detail!$G$3)</f>
        <v>11.91782676148728</v>
      </c>
      <c r="H127" s="77">
        <f t="shared" si="34"/>
        <v>5.6547984390117385</v>
      </c>
    </row>
    <row r="128" spans="2:22" x14ac:dyDescent="0.45">
      <c r="C128" s="33">
        <v>123</v>
      </c>
      <c r="D128" s="36"/>
      <c r="E128" s="45"/>
      <c r="G128" s="45"/>
    </row>
    <row r="129" spans="3:8" x14ac:dyDescent="0.45">
      <c r="C129" s="33">
        <v>124</v>
      </c>
      <c r="D129" s="69" t="s">
        <v>371</v>
      </c>
      <c r="E129" s="64"/>
      <c r="G129" s="45"/>
    </row>
    <row r="130" spans="3:8" x14ac:dyDescent="0.45">
      <c r="C130" s="33">
        <v>125</v>
      </c>
      <c r="D130" s="46" t="s">
        <v>372</v>
      </c>
      <c r="E130" s="61">
        <f>VLOOKUP($C130,Data!$A$4:$CD$158,2+Detail!$E$3)</f>
        <v>3524</v>
      </c>
      <c r="G130" s="65">
        <f>VLOOKUP($C130,Data!$A$4:$CD$158,2+Detail!$G$3)</f>
        <v>138085</v>
      </c>
      <c r="H130" s="76">
        <f t="shared" ref="H130:H133" si="35">E130-G130</f>
        <v>-134561</v>
      </c>
    </row>
    <row r="131" spans="3:8" x14ac:dyDescent="0.45">
      <c r="C131" s="32">
        <v>126</v>
      </c>
      <c r="D131" s="35" t="s">
        <v>373</v>
      </c>
      <c r="E131" s="63">
        <f>VLOOKUP($C131,Data!$A$4:$CD$158,2+Detail!$E$3)</f>
        <v>41.221195461457484</v>
      </c>
      <c r="G131" s="67">
        <f>VLOOKUP($C131,Data!$A$4:$CD$158,2+Detail!$G$3)</f>
        <v>46.044141822025566</v>
      </c>
      <c r="H131" s="77">
        <f t="shared" si="35"/>
        <v>-4.822946360568082</v>
      </c>
    </row>
    <row r="132" spans="3:8" x14ac:dyDescent="0.45">
      <c r="C132" s="32">
        <v>127</v>
      </c>
      <c r="D132" s="47" t="s">
        <v>374</v>
      </c>
      <c r="E132" s="61">
        <f>VLOOKUP($C132,Data!$A$4:$CD$158,2+Detail!$E$3)</f>
        <v>1152</v>
      </c>
      <c r="G132" s="65">
        <f>VLOOKUP($C132,Data!$A$4:$CD$158,2+Detail!$G$3)</f>
        <v>28435</v>
      </c>
      <c r="H132" s="76">
        <f t="shared" si="35"/>
        <v>-27283</v>
      </c>
    </row>
    <row r="133" spans="3:8" x14ac:dyDescent="0.45">
      <c r="C133" s="33">
        <v>128</v>
      </c>
      <c r="D133" s="35" t="s">
        <v>375</v>
      </c>
      <c r="E133" s="63">
        <f>VLOOKUP($C133,Data!$A$4:$CD$158,2+Detail!$E$3)</f>
        <v>13.475260264358404</v>
      </c>
      <c r="G133" s="67">
        <f>VLOOKUP($C133,Data!$A$4:$CD$158,2+Detail!$G$3)</f>
        <v>9.4815886787797155</v>
      </c>
      <c r="H133" s="77">
        <f t="shared" si="35"/>
        <v>3.9936715855786886</v>
      </c>
    </row>
    <row r="134" spans="3:8" x14ac:dyDescent="0.45">
      <c r="C134" s="33">
        <v>129</v>
      </c>
      <c r="D134" s="38"/>
      <c r="E134" s="45"/>
      <c r="G134" s="45"/>
    </row>
    <row r="135" spans="3:8" x14ac:dyDescent="0.45">
      <c r="C135" s="33">
        <v>130</v>
      </c>
      <c r="D135" s="69" t="s">
        <v>232</v>
      </c>
      <c r="E135" s="45"/>
      <c r="G135" s="45"/>
    </row>
    <row r="136" spans="3:8" x14ac:dyDescent="0.45">
      <c r="C136" s="32">
        <v>131</v>
      </c>
      <c r="D136" s="34" t="s">
        <v>241</v>
      </c>
      <c r="E136" s="61">
        <f>VLOOKUP($C136,Data!$A$4:$CD$158,2+Detail!$E$3)</f>
        <v>457</v>
      </c>
      <c r="G136" s="65">
        <f>VLOOKUP($C136,Data!$A$4:$CD$158,2+Detail!$G$3)</f>
        <v>22888</v>
      </c>
      <c r="H136" s="76">
        <f t="shared" ref="H136:H137" si="36">E136-G136</f>
        <v>-22431</v>
      </c>
    </row>
    <row r="137" spans="3:8" x14ac:dyDescent="0.45">
      <c r="C137" s="33">
        <v>132</v>
      </c>
      <c r="D137" s="35" t="s">
        <v>242</v>
      </c>
      <c r="E137" s="63">
        <f>VLOOKUP($C137,Data!$A$4:$CD$158,2+Detail!$E$3)</f>
        <v>1.8672114402451483</v>
      </c>
      <c r="G137" s="67">
        <f>VLOOKUP($C137,Data!$A$4:$CD$158,2+Detail!$G$3)</f>
        <v>2.5046699926571407</v>
      </c>
      <c r="H137" s="77">
        <f t="shared" si="36"/>
        <v>-0.63745855241199245</v>
      </c>
    </row>
    <row r="138" spans="3:8" x14ac:dyDescent="0.45">
      <c r="C138" s="33">
        <v>133</v>
      </c>
      <c r="D138" s="38"/>
      <c r="E138" s="45"/>
      <c r="G138" s="45"/>
    </row>
    <row r="139" spans="3:8" x14ac:dyDescent="0.45">
      <c r="C139" s="33">
        <v>134</v>
      </c>
      <c r="D139" s="69" t="s">
        <v>231</v>
      </c>
      <c r="E139" s="45"/>
      <c r="G139" s="45"/>
    </row>
    <row r="140" spans="3:8" x14ac:dyDescent="0.45">
      <c r="C140" s="32">
        <v>135</v>
      </c>
      <c r="D140" s="50" t="s">
        <v>128</v>
      </c>
      <c r="E140" s="61">
        <f>VLOOKUP($C140,Data!$A$4:$CD$158,2+Detail!$E$3)</f>
        <v>2809</v>
      </c>
      <c r="G140" s="65">
        <f>VLOOKUP($C140,Data!$A$4:$CD$158,2+Detail!$G$3)</f>
        <v>125238</v>
      </c>
      <c r="H140" s="76">
        <f t="shared" ref="H140:H154" si="37">E140-G140</f>
        <v>-122429</v>
      </c>
    </row>
    <row r="141" spans="3:8" x14ac:dyDescent="0.45">
      <c r="C141" s="32">
        <v>136</v>
      </c>
      <c r="D141" s="51" t="s">
        <v>129</v>
      </c>
      <c r="E141" s="61">
        <f>VLOOKUP($C141,Data!$A$4:$CD$158,2+Detail!$E$3)</f>
        <v>550</v>
      </c>
      <c r="G141" s="65">
        <f>VLOOKUP($C141,Data!$A$4:$CD$158,2+Detail!$G$3)</f>
        <v>16189</v>
      </c>
      <c r="H141" s="76">
        <f t="shared" si="37"/>
        <v>-15639</v>
      </c>
    </row>
    <row r="142" spans="3:8" x14ac:dyDescent="0.45">
      <c r="C142" s="33">
        <v>137</v>
      </c>
      <c r="D142" s="51" t="s">
        <v>130</v>
      </c>
      <c r="E142" s="61">
        <f>VLOOKUP($C142,Data!$A$4:$CD$158,2+Detail!$E$3)</f>
        <v>2278</v>
      </c>
      <c r="G142" s="65">
        <f>VLOOKUP($C142,Data!$A$4:$CD$158,2+Detail!$G$3)</f>
        <v>66839</v>
      </c>
      <c r="H142" s="76">
        <f t="shared" si="37"/>
        <v>-64561</v>
      </c>
    </row>
    <row r="143" spans="3:8" hidden="1" x14ac:dyDescent="0.45">
      <c r="C143" s="33">
        <v>138</v>
      </c>
      <c r="D143" s="51" t="s">
        <v>5</v>
      </c>
      <c r="E143" s="61">
        <f>VLOOKUP($C143,Data!$A$4:$CD$158,2+Detail!$E$3)</f>
        <v>5087</v>
      </c>
      <c r="G143" s="65">
        <f>VLOOKUP($C143,Data!$A$4:$CD$158,2+Detail!$G$3)</f>
        <v>192069</v>
      </c>
      <c r="H143" s="76">
        <f t="shared" si="37"/>
        <v>-186982</v>
      </c>
    </row>
    <row r="144" spans="3:8" x14ac:dyDescent="0.45">
      <c r="C144" s="33">
        <v>139</v>
      </c>
      <c r="D144" s="52" t="s">
        <v>131</v>
      </c>
      <c r="E144" s="63">
        <f>VLOOKUP($C144,Data!$A$4:$CD$158,2+Detail!$E$3)</f>
        <v>16.373920809764812</v>
      </c>
      <c r="G144" s="67">
        <f>VLOOKUP($C144,Data!$A$4:$CD$158,2+Detail!$G$3)</f>
        <v>11.446894864488394</v>
      </c>
      <c r="H144" s="77">
        <f t="shared" si="37"/>
        <v>4.9270259452764176</v>
      </c>
    </row>
    <row r="145" spans="3:8" x14ac:dyDescent="0.45">
      <c r="C145" s="32">
        <v>140</v>
      </c>
      <c r="D145" s="55" t="s">
        <v>132</v>
      </c>
      <c r="E145" s="61">
        <f>VLOOKUP($C145,Data!$A$4:$CD$158,2+Detail!$E$3)</f>
        <v>3833</v>
      </c>
      <c r="G145" s="65">
        <f>VLOOKUP($C145,Data!$A$4:$CD$158,2+Detail!$G$3)</f>
        <v>130963</v>
      </c>
      <c r="H145" s="76">
        <f t="shared" si="37"/>
        <v>-127130</v>
      </c>
    </row>
    <row r="146" spans="3:8" x14ac:dyDescent="0.45">
      <c r="C146" s="33">
        <v>141</v>
      </c>
      <c r="D146" s="55" t="s">
        <v>133</v>
      </c>
      <c r="E146" s="61">
        <f>VLOOKUP($C146,Data!$A$4:$CD$158,2+Detail!$E$3)</f>
        <v>768</v>
      </c>
      <c r="G146" s="65">
        <f>VLOOKUP($C146,Data!$A$4:$CD$158,2+Detail!$G$3)</f>
        <v>19857</v>
      </c>
      <c r="H146" s="76">
        <f t="shared" si="37"/>
        <v>-19089</v>
      </c>
    </row>
    <row r="147" spans="3:8" x14ac:dyDescent="0.45">
      <c r="C147" s="33">
        <v>142</v>
      </c>
      <c r="D147" s="55" t="s">
        <v>134</v>
      </c>
      <c r="E147" s="61">
        <f>VLOOKUP($C147,Data!$A$4:$CD$158,2+Detail!$E$3)</f>
        <v>2504</v>
      </c>
      <c r="G147" s="65">
        <f>VLOOKUP($C147,Data!$A$4:$CD$158,2+Detail!$G$3)</f>
        <v>66125</v>
      </c>
      <c r="H147" s="76">
        <f t="shared" si="37"/>
        <v>-63621</v>
      </c>
    </row>
    <row r="148" spans="3:8" hidden="1" x14ac:dyDescent="0.45">
      <c r="C148" s="33">
        <v>143</v>
      </c>
      <c r="D148" s="55" t="s">
        <v>135</v>
      </c>
      <c r="E148" s="61">
        <f>VLOOKUP($C148,Data!$A$4:$CD$158,2+Detail!$E$3)</f>
        <v>6340</v>
      </c>
      <c r="G148" s="65">
        <f>VLOOKUP($C148,Data!$A$4:$CD$158,2+Detail!$G$3)</f>
        <v>197093</v>
      </c>
      <c r="H148" s="76">
        <f t="shared" si="37"/>
        <v>-190753</v>
      </c>
    </row>
    <row r="149" spans="3:8" x14ac:dyDescent="0.45">
      <c r="C149" s="32">
        <v>144</v>
      </c>
      <c r="D149" s="56" t="s">
        <v>136</v>
      </c>
      <c r="E149" s="63">
        <f>VLOOKUP($C149,Data!$A$4:$CD$158,2+Detail!$E$3)</f>
        <v>16.692023473158009</v>
      </c>
      <c r="G149" s="67">
        <f>VLOOKUP($C149,Data!$A$4:$CD$158,2+Detail!$G$3)</f>
        <v>13.16602572603103</v>
      </c>
      <c r="H149" s="77">
        <f t="shared" si="37"/>
        <v>3.5259977471269792</v>
      </c>
    </row>
    <row r="150" spans="3:8" x14ac:dyDescent="0.45">
      <c r="C150" s="32">
        <v>145</v>
      </c>
      <c r="D150" s="53" t="s">
        <v>137</v>
      </c>
      <c r="E150" s="61">
        <f>VLOOKUP($C150,Data!$A$4:$CD$158,2+Detail!$E$3)</f>
        <v>6647</v>
      </c>
      <c r="G150" s="65">
        <f>VLOOKUP($C150,Data!$A$4:$CD$158,2+Detail!$G$3)</f>
        <v>256196</v>
      </c>
      <c r="H150" s="76">
        <f t="shared" si="37"/>
        <v>-249549</v>
      </c>
    </row>
    <row r="151" spans="3:8" x14ac:dyDescent="0.45">
      <c r="C151" s="33">
        <v>146</v>
      </c>
      <c r="D151" s="53" t="s">
        <v>138</v>
      </c>
      <c r="E151" s="61">
        <f>VLOOKUP($C151,Data!$A$4:$CD$158,2+Detail!$E$3)</f>
        <v>1315</v>
      </c>
      <c r="G151" s="65">
        <f>VLOOKUP($C151,Data!$A$4:$CD$158,2+Detail!$G$3)</f>
        <v>36043</v>
      </c>
      <c r="H151" s="76">
        <f t="shared" si="37"/>
        <v>-34728</v>
      </c>
    </row>
    <row r="152" spans="3:8" x14ac:dyDescent="0.45">
      <c r="C152" s="33">
        <v>147</v>
      </c>
      <c r="D152" s="53" t="s">
        <v>139</v>
      </c>
      <c r="E152" s="61">
        <f>VLOOKUP($C152,Data!$A$4:$CD$158,2+Detail!$E$3)</f>
        <v>4778</v>
      </c>
      <c r="G152" s="65">
        <f>VLOOKUP($C152,Data!$A$4:$CD$158,2+Detail!$G$3)</f>
        <v>132967</v>
      </c>
      <c r="H152" s="76">
        <f t="shared" si="37"/>
        <v>-128189</v>
      </c>
    </row>
    <row r="153" spans="3:8" hidden="1" x14ac:dyDescent="0.45">
      <c r="C153" s="33">
        <v>148</v>
      </c>
      <c r="D153" s="53" t="s">
        <v>140</v>
      </c>
      <c r="E153" s="61">
        <f>VLOOKUP($C153,Data!$A$4:$CD$158,2+Detail!$E$3)</f>
        <v>11423</v>
      </c>
      <c r="G153" s="65">
        <f>VLOOKUP($C153,Data!$A$4:$CD$158,2+Detail!$G$3)</f>
        <v>389165</v>
      </c>
      <c r="H153" s="76">
        <f t="shared" si="37"/>
        <v>-377742</v>
      </c>
    </row>
    <row r="154" spans="3:8" x14ac:dyDescent="0.45">
      <c r="C154" s="32">
        <v>149</v>
      </c>
      <c r="D154" s="54" t="s">
        <v>141</v>
      </c>
      <c r="E154" s="63">
        <f>VLOOKUP($C154,Data!$A$4:$CD$158,2+Detail!$E$3)</f>
        <v>16.515950766139163</v>
      </c>
      <c r="G154" s="67">
        <f>VLOOKUP($C154,Data!$A$4:$CD$158,2+Detail!$G$3)</f>
        <v>12.333398348611924</v>
      </c>
      <c r="H154" s="77">
        <f t="shared" si="37"/>
        <v>4.1825524175272388</v>
      </c>
    </row>
    <row r="155" spans="3:8" x14ac:dyDescent="0.45">
      <c r="C155" s="33">
        <v>150</v>
      </c>
      <c r="D155" s="38"/>
      <c r="E155" s="45"/>
      <c r="G155" s="45"/>
    </row>
    <row r="156" spans="3:8" x14ac:dyDescent="0.45">
      <c r="C156" s="33">
        <v>151</v>
      </c>
      <c r="D156" s="69" t="s">
        <v>230</v>
      </c>
      <c r="E156" s="45"/>
      <c r="G156" s="45"/>
    </row>
    <row r="157" spans="3:8" x14ac:dyDescent="0.45">
      <c r="C157" s="33">
        <v>152</v>
      </c>
      <c r="D157" s="48" t="s">
        <v>143</v>
      </c>
      <c r="E157" s="61">
        <f>VLOOKUP($C157,Data!$A$4:$CD$158,2+Detail!$E$3)</f>
        <v>44</v>
      </c>
      <c r="G157" s="65">
        <f>VLOOKUP($C157,Data!$A$4:$CD$158,2+Detail!$G$3)</f>
        <v>1167</v>
      </c>
      <c r="H157" s="76">
        <f t="shared" ref="H157:H160" si="38">E157-G157</f>
        <v>-1123</v>
      </c>
    </row>
    <row r="158" spans="3:8" x14ac:dyDescent="0.45">
      <c r="C158" s="32">
        <v>153</v>
      </c>
      <c r="D158" s="49" t="s">
        <v>144</v>
      </c>
      <c r="E158" s="61">
        <f>VLOOKUP($C158,Data!$A$4:$CD$158,2+Detail!$E$3)</f>
        <v>297</v>
      </c>
      <c r="G158" s="65">
        <f>VLOOKUP($C158,Data!$A$4:$CD$158,2+Detail!$G$3)</f>
        <v>7368</v>
      </c>
      <c r="H158" s="76">
        <f t="shared" si="38"/>
        <v>-7071</v>
      </c>
    </row>
    <row r="159" spans="3:8" x14ac:dyDescent="0.45">
      <c r="C159" s="32">
        <v>154</v>
      </c>
      <c r="D159" s="35" t="s">
        <v>239</v>
      </c>
      <c r="E159" s="63">
        <f>VLOOKUP($C159,Data!$A$4:$CD$158,2+Detail!$E$3)</f>
        <v>10.060436102584925</v>
      </c>
      <c r="G159" s="67">
        <f>VLOOKUP($C159,Data!$A$4:$CD$158,2+Detail!$G$3)</f>
        <v>6.3745515093712086</v>
      </c>
      <c r="H159" s="77">
        <f t="shared" si="38"/>
        <v>3.6858845932137161</v>
      </c>
    </row>
    <row r="160" spans="3:8" x14ac:dyDescent="0.45">
      <c r="C160" s="33">
        <v>155</v>
      </c>
      <c r="D160" s="35" t="s">
        <v>240</v>
      </c>
      <c r="E160" s="63">
        <f>VLOOKUP($C160,Data!$A$4:$CD$158,2+Detail!$E$3)</f>
        <v>51.392529479862461</v>
      </c>
      <c r="G160" s="67">
        <f>VLOOKUP($C160,Data!$A$4:$CD$158,2+Detail!$G$3)</f>
        <v>34.612482453326841</v>
      </c>
      <c r="H160" s="77">
        <f t="shared" si="38"/>
        <v>16.78004702653562</v>
      </c>
    </row>
  </sheetData>
  <sheetProtection password="CF21"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2143125</xdr:colOff>
                    <xdr:row>1</xdr:row>
                    <xdr:rowOff>180975</xdr:rowOff>
                  </from>
                  <to>
                    <xdr:col>4</xdr:col>
                    <xdr:colOff>1323975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9525</xdr:colOff>
                    <xdr:row>1</xdr:row>
                    <xdr:rowOff>171450</xdr:rowOff>
                  </from>
                  <to>
                    <xdr:col>7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B1:T159"/>
  <sheetViews>
    <sheetView showGridLines="0" showRowColHeaders="0" workbookViewId="0">
      <pane xSplit="12" ySplit="4" topLeftCell="N5" activePane="bottomRight" state="frozen"/>
      <selection pane="topRight" activeCell="M1" sqref="M1"/>
      <selection pane="bottomLeft" activeCell="A5" sqref="A5"/>
      <selection pane="bottomRight" activeCell="T14" sqref="T14"/>
    </sheetView>
  </sheetViews>
  <sheetFormatPr defaultRowHeight="14.25" x14ac:dyDescent="0.45"/>
  <cols>
    <col min="1" max="1" width="5.265625" customWidth="1"/>
    <col min="2" max="2" width="2.3984375" bestFit="1" customWidth="1"/>
    <col min="3" max="3" width="16" bestFit="1" customWidth="1"/>
    <col min="8" max="11" width="12.3984375" customWidth="1"/>
    <col min="12" max="12" width="13.1328125" customWidth="1"/>
    <col min="18" max="19" width="9.1328125" style="84"/>
    <col min="20" max="20" width="25.1328125" style="85" customWidth="1"/>
  </cols>
  <sheetData>
    <row r="1" spans="2:20" ht="38.25" customHeight="1" x14ac:dyDescent="0.45">
      <c r="B1" s="93" t="s">
        <v>357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20" ht="8.25" customHeight="1" x14ac:dyDescent="0.45"/>
    <row r="3" spans="2:20" ht="6.75" customHeight="1" x14ac:dyDescent="0.45"/>
    <row r="4" spans="2:20" ht="18" customHeight="1" x14ac:dyDescent="0.45">
      <c r="D4" s="78">
        <v>146</v>
      </c>
      <c r="E4" s="78">
        <f>VLOOKUP(D4,$R$5:$T$151,2)</f>
        <v>154</v>
      </c>
    </row>
    <row r="5" spans="2:20" x14ac:dyDescent="0.45">
      <c r="B5" s="79">
        <v>1</v>
      </c>
      <c r="C5" s="80" t="s">
        <v>48</v>
      </c>
      <c r="D5" s="81">
        <f>VLOOKUP($E$4,Data!$A$4:$CD$158,2+Comparison!$B5)</f>
        <v>8.6851737738689234</v>
      </c>
      <c r="E5" s="81">
        <f>D5+0.0001*B5</f>
        <v>8.6852737738689232</v>
      </c>
      <c r="F5" s="82">
        <f>RANK(E5,E$5:E$83)</f>
        <v>32</v>
      </c>
      <c r="G5" s="80" t="str">
        <f>VLOOKUP(MATCH($B5,$F$5:$F$83,0),$B$5:$D$83,2)</f>
        <v>Ararat</v>
      </c>
      <c r="H5" s="81">
        <f>VLOOKUP(MATCH($B5,$F$5:$F$83,0),$B$5:$D$83,3)</f>
        <v>28.317861128074963</v>
      </c>
      <c r="R5" s="84">
        <v>1</v>
      </c>
      <c r="S5" s="84">
        <v>1</v>
      </c>
      <c r="T5" s="86" t="s">
        <v>147</v>
      </c>
    </row>
    <row r="6" spans="2:20" x14ac:dyDescent="0.45">
      <c r="B6" s="79">
        <v>2</v>
      </c>
      <c r="C6" s="80" t="s">
        <v>41</v>
      </c>
      <c r="D6" s="81">
        <f>VLOOKUP($E$4,Data!$A$4:$CD$158,2+Comparison!$B6)</f>
        <v>28.317861128074963</v>
      </c>
      <c r="E6" s="81">
        <f t="shared" ref="E6:E69" si="0">D6+0.0001*B6</f>
        <v>28.318061128074962</v>
      </c>
      <c r="F6" s="82">
        <f t="shared" ref="F6:F69" si="1">RANK(E6,E$5:E$83)</f>
        <v>1</v>
      </c>
      <c r="G6" s="80" t="str">
        <f t="shared" ref="G6:G69" si="2">VLOOKUP(MATCH($B6,$F$5:$F$83,0),$B$5:$D$83,2)</f>
        <v>Latrobe</v>
      </c>
      <c r="H6" s="81">
        <f t="shared" ref="H6:H69" si="3">VLOOKUP(MATCH($B6,$F$5:$F$83,0),$B$5:$D$83,3)</f>
        <v>26.602178352171972</v>
      </c>
      <c r="R6" s="84">
        <v>2</v>
      </c>
      <c r="S6" s="84">
        <v>2</v>
      </c>
      <c r="T6" s="87" t="s">
        <v>344</v>
      </c>
    </row>
    <row r="7" spans="2:20" x14ac:dyDescent="0.45">
      <c r="B7" s="79">
        <v>3</v>
      </c>
      <c r="C7" s="80" t="s">
        <v>8</v>
      </c>
      <c r="D7" s="81">
        <f>VLOOKUP($E$4,Data!$A$4:$CD$158,2+Comparison!$B7)</f>
        <v>13.686356964793479</v>
      </c>
      <c r="E7" s="81">
        <f t="shared" si="0"/>
        <v>13.686656964793478</v>
      </c>
      <c r="F7" s="82">
        <f t="shared" si="1"/>
        <v>16</v>
      </c>
      <c r="G7" s="80" t="str">
        <f t="shared" si="2"/>
        <v>Horsham</v>
      </c>
      <c r="H7" s="81">
        <f t="shared" si="3"/>
        <v>23.867932983043445</v>
      </c>
      <c r="R7" s="84">
        <v>3</v>
      </c>
      <c r="S7" s="84">
        <v>3</v>
      </c>
      <c r="T7" s="87" t="s">
        <v>345</v>
      </c>
    </row>
    <row r="8" spans="2:20" x14ac:dyDescent="0.45">
      <c r="B8" s="79">
        <v>4</v>
      </c>
      <c r="C8" s="80" t="s">
        <v>9</v>
      </c>
      <c r="D8" s="81">
        <f>VLOOKUP($E$4,Data!$A$4:$CD$158,2+Comparison!$B8)</f>
        <v>2.2346114947735782</v>
      </c>
      <c r="E8" s="81">
        <f t="shared" si="0"/>
        <v>2.2350114947735782</v>
      </c>
      <c r="F8" s="82">
        <f t="shared" si="1"/>
        <v>60</v>
      </c>
      <c r="G8" s="80" t="str">
        <f t="shared" si="2"/>
        <v>Benalla</v>
      </c>
      <c r="H8" s="81">
        <f t="shared" si="3"/>
        <v>20.751118323702887</v>
      </c>
      <c r="R8" s="84">
        <v>4</v>
      </c>
      <c r="S8" s="84">
        <v>5</v>
      </c>
      <c r="T8" s="88" t="s">
        <v>346</v>
      </c>
    </row>
    <row r="9" spans="2:20" x14ac:dyDescent="0.45">
      <c r="B9" s="79">
        <v>5</v>
      </c>
      <c r="C9" s="80" t="s">
        <v>49</v>
      </c>
      <c r="D9" s="81">
        <f>VLOOKUP($E$4,Data!$A$4:$CD$158,2+Comparison!$B9)</f>
        <v>18.637505161945487</v>
      </c>
      <c r="E9" s="81">
        <f t="shared" si="0"/>
        <v>18.638005161945486</v>
      </c>
      <c r="F9" s="82">
        <f t="shared" si="1"/>
        <v>6</v>
      </c>
      <c r="G9" s="80" t="str">
        <f t="shared" si="2"/>
        <v>East Gippsland</v>
      </c>
      <c r="H9" s="81">
        <f t="shared" si="3"/>
        <v>18.747925789787864</v>
      </c>
      <c r="R9" s="84">
        <v>5</v>
      </c>
      <c r="S9" s="84">
        <v>6</v>
      </c>
      <c r="T9" s="88" t="s">
        <v>347</v>
      </c>
    </row>
    <row r="10" spans="2:20" x14ac:dyDescent="0.45">
      <c r="B10" s="79">
        <v>6</v>
      </c>
      <c r="C10" s="80" t="s">
        <v>50</v>
      </c>
      <c r="D10" s="81">
        <f>VLOOKUP($E$4,Data!$A$4:$CD$158,2+Comparison!$B10)</f>
        <v>7.6591806809425211</v>
      </c>
      <c r="E10" s="81">
        <f t="shared" si="0"/>
        <v>7.6597806809425215</v>
      </c>
      <c r="F10" s="82">
        <f t="shared" si="1"/>
        <v>36</v>
      </c>
      <c r="G10" s="80" t="str">
        <f t="shared" si="2"/>
        <v>Bass Coast</v>
      </c>
      <c r="H10" s="81">
        <f t="shared" si="3"/>
        <v>18.637505161945487</v>
      </c>
      <c r="R10" s="84">
        <v>6</v>
      </c>
      <c r="S10" s="84">
        <v>7</v>
      </c>
      <c r="T10" s="84"/>
    </row>
    <row r="11" spans="2:20" x14ac:dyDescent="0.45">
      <c r="B11" s="79">
        <v>7</v>
      </c>
      <c r="C11" s="80" t="s">
        <v>10</v>
      </c>
      <c r="D11" s="81">
        <f>VLOOKUP($E$4,Data!$A$4:$CD$158,2+Comparison!$B11)</f>
        <v>1.4856922930950072</v>
      </c>
      <c r="E11" s="81">
        <f t="shared" si="0"/>
        <v>1.4863922930950071</v>
      </c>
      <c r="F11" s="82">
        <f t="shared" si="1"/>
        <v>64</v>
      </c>
      <c r="G11" s="80" t="str">
        <f t="shared" si="2"/>
        <v>Hindmarsh</v>
      </c>
      <c r="H11" s="81">
        <f t="shared" si="3"/>
        <v>18.008139512172775</v>
      </c>
      <c r="R11" s="84">
        <v>7</v>
      </c>
      <c r="S11" s="84">
        <v>8</v>
      </c>
      <c r="T11" s="86" t="s">
        <v>121</v>
      </c>
    </row>
    <row r="12" spans="2:20" x14ac:dyDescent="0.45">
      <c r="B12" s="79">
        <v>8</v>
      </c>
      <c r="C12" s="80" t="s">
        <v>42</v>
      </c>
      <c r="D12" s="81">
        <f>VLOOKUP($E$4,Data!$A$4:$CD$158,2+Comparison!$B12)</f>
        <v>20.751118323702887</v>
      </c>
      <c r="E12" s="81">
        <f t="shared" si="0"/>
        <v>20.751918323702888</v>
      </c>
      <c r="F12" s="82">
        <f t="shared" si="1"/>
        <v>4</v>
      </c>
      <c r="G12" s="80" t="str">
        <f t="shared" si="2"/>
        <v>Mildura</v>
      </c>
      <c r="H12" s="81">
        <f t="shared" si="3"/>
        <v>17.371621286716206</v>
      </c>
      <c r="R12" s="84">
        <v>8</v>
      </c>
      <c r="S12" s="84">
        <v>10</v>
      </c>
      <c r="T12" s="87" t="s">
        <v>348</v>
      </c>
    </row>
    <row r="13" spans="2:20" x14ac:dyDescent="0.45">
      <c r="B13" s="79">
        <v>9</v>
      </c>
      <c r="C13" s="80" t="s">
        <v>11</v>
      </c>
      <c r="D13" s="81">
        <f>VLOOKUP($E$4,Data!$A$4:$CD$158,2+Comparison!$B13)</f>
        <v>0.48019644559913771</v>
      </c>
      <c r="E13" s="81">
        <f t="shared" si="0"/>
        <v>0.48109644559913772</v>
      </c>
      <c r="F13" s="82">
        <f t="shared" si="1"/>
        <v>68</v>
      </c>
      <c r="G13" s="80" t="str">
        <f t="shared" si="2"/>
        <v>Moira</v>
      </c>
      <c r="H13" s="81">
        <f t="shared" si="3"/>
        <v>16.718503845845813</v>
      </c>
      <c r="R13" s="84">
        <v>9</v>
      </c>
      <c r="S13" s="84">
        <v>11</v>
      </c>
      <c r="T13" s="88" t="s">
        <v>349</v>
      </c>
    </row>
    <row r="14" spans="2:20" x14ac:dyDescent="0.45">
      <c r="B14" s="79">
        <v>10</v>
      </c>
      <c r="C14" s="80" t="s">
        <v>12</v>
      </c>
      <c r="D14" s="81">
        <f>VLOOKUP($E$4,Data!$A$4:$CD$158,2+Comparison!$B14)</f>
        <v>7.8941343810982474</v>
      </c>
      <c r="E14" s="81">
        <f t="shared" si="0"/>
        <v>7.8951343810982477</v>
      </c>
      <c r="F14" s="82">
        <f t="shared" si="1"/>
        <v>33</v>
      </c>
      <c r="G14" s="80" t="str">
        <f t="shared" si="2"/>
        <v>Loddon</v>
      </c>
      <c r="H14" s="81">
        <f t="shared" si="3"/>
        <v>16.563916492685429</v>
      </c>
      <c r="R14" s="84">
        <v>10</v>
      </c>
      <c r="S14" s="84">
        <v>12</v>
      </c>
      <c r="T14" s="84"/>
    </row>
    <row r="15" spans="2:20" x14ac:dyDescent="0.45">
      <c r="B15" s="79">
        <v>11</v>
      </c>
      <c r="C15" s="80" t="s">
        <v>51</v>
      </c>
      <c r="D15" s="81">
        <f>VLOOKUP($E$4,Data!$A$4:$CD$158,2+Comparison!$B15)</f>
        <v>0</v>
      </c>
      <c r="E15" s="81">
        <f t="shared" si="0"/>
        <v>1.1000000000000001E-3</v>
      </c>
      <c r="F15" s="82">
        <f t="shared" si="1"/>
        <v>79</v>
      </c>
      <c r="G15" s="80" t="str">
        <f t="shared" si="2"/>
        <v>Swan Hill</v>
      </c>
      <c r="H15" s="81">
        <f t="shared" si="3"/>
        <v>16.5191480990336</v>
      </c>
      <c r="R15" s="84">
        <v>11</v>
      </c>
      <c r="S15" s="84">
        <v>13</v>
      </c>
      <c r="T15" s="86" t="s">
        <v>122</v>
      </c>
    </row>
    <row r="16" spans="2:20" x14ac:dyDescent="0.45">
      <c r="B16" s="79">
        <v>12</v>
      </c>
      <c r="C16" s="80" t="s">
        <v>52</v>
      </c>
      <c r="D16" s="81">
        <f>VLOOKUP($E$4,Data!$A$4:$CD$158,2+Comparison!$B16)</f>
        <v>14.954776472423355</v>
      </c>
      <c r="E16" s="81">
        <f t="shared" si="0"/>
        <v>14.955976472423355</v>
      </c>
      <c r="F16" s="82">
        <f t="shared" si="1"/>
        <v>15</v>
      </c>
      <c r="G16" s="80" t="str">
        <f t="shared" si="2"/>
        <v>Yarriambiack</v>
      </c>
      <c r="H16" s="81">
        <f t="shared" si="3"/>
        <v>15.641027549672744</v>
      </c>
      <c r="R16" s="84">
        <v>12</v>
      </c>
      <c r="S16" s="84">
        <v>14</v>
      </c>
      <c r="T16" s="87" t="s">
        <v>350</v>
      </c>
    </row>
    <row r="17" spans="2:20" x14ac:dyDescent="0.45">
      <c r="B17" s="79">
        <v>13</v>
      </c>
      <c r="C17" s="80" t="s">
        <v>53</v>
      </c>
      <c r="D17" s="81">
        <f>VLOOKUP($E$4,Data!$A$4:$CD$158,2+Comparison!$B17)</f>
        <v>11.045803714955207</v>
      </c>
      <c r="E17" s="81">
        <f t="shared" si="0"/>
        <v>11.047103714955208</v>
      </c>
      <c r="F17" s="82">
        <f t="shared" si="1"/>
        <v>24</v>
      </c>
      <c r="G17" s="80" t="str">
        <f t="shared" si="2"/>
        <v>Greater Shepparton</v>
      </c>
      <c r="H17" s="81">
        <f t="shared" si="3"/>
        <v>15.616379875692788</v>
      </c>
      <c r="R17" s="84">
        <v>13</v>
      </c>
      <c r="S17" s="84">
        <v>16</v>
      </c>
      <c r="T17" s="88" t="s">
        <v>351</v>
      </c>
    </row>
    <row r="18" spans="2:20" x14ac:dyDescent="0.45">
      <c r="B18" s="79">
        <v>14</v>
      </c>
      <c r="C18" s="80" t="s">
        <v>13</v>
      </c>
      <c r="D18" s="81">
        <f>VLOOKUP($E$4,Data!$A$4:$CD$158,2+Comparison!$B18)</f>
        <v>7.3530482116773594</v>
      </c>
      <c r="E18" s="81">
        <f t="shared" si="0"/>
        <v>7.3544482116773597</v>
      </c>
      <c r="F18" s="82">
        <f t="shared" si="1"/>
        <v>39</v>
      </c>
      <c r="G18" s="80" t="str">
        <f t="shared" si="2"/>
        <v>Colac-Otway</v>
      </c>
      <c r="H18" s="81">
        <f t="shared" si="3"/>
        <v>15.148523417136825</v>
      </c>
      <c r="R18" s="84">
        <v>14</v>
      </c>
      <c r="S18" s="84">
        <v>17</v>
      </c>
      <c r="T18" s="84"/>
    </row>
    <row r="19" spans="2:20" x14ac:dyDescent="0.45">
      <c r="B19" s="79">
        <v>15</v>
      </c>
      <c r="C19" s="80" t="s">
        <v>54</v>
      </c>
      <c r="D19" s="81">
        <f>VLOOKUP($E$4,Data!$A$4:$CD$158,2+Comparison!$B19)</f>
        <v>9.6618625607098707</v>
      </c>
      <c r="E19" s="81">
        <f t="shared" si="0"/>
        <v>9.6633625607098708</v>
      </c>
      <c r="F19" s="82">
        <f t="shared" si="1"/>
        <v>28</v>
      </c>
      <c r="G19" s="80" t="str">
        <f t="shared" si="2"/>
        <v>Campaspe</v>
      </c>
      <c r="H19" s="81">
        <f t="shared" si="3"/>
        <v>14.954776472423355</v>
      </c>
      <c r="R19" s="84">
        <v>15</v>
      </c>
      <c r="S19" s="84">
        <v>18</v>
      </c>
      <c r="T19" s="86" t="s">
        <v>220</v>
      </c>
    </row>
    <row r="20" spans="2:20" x14ac:dyDescent="0.45">
      <c r="B20" s="79">
        <v>16</v>
      </c>
      <c r="C20" s="80" t="s">
        <v>55</v>
      </c>
      <c r="D20" s="81">
        <f>VLOOKUP($E$4,Data!$A$4:$CD$158,2+Comparison!$B20)</f>
        <v>15.148523417136825</v>
      </c>
      <c r="E20" s="81">
        <f t="shared" si="0"/>
        <v>15.150123417136825</v>
      </c>
      <c r="F20" s="82">
        <f t="shared" si="1"/>
        <v>14</v>
      </c>
      <c r="G20" s="80" t="str">
        <f t="shared" si="2"/>
        <v>Ballarat</v>
      </c>
      <c r="H20" s="81">
        <f t="shared" si="3"/>
        <v>13.686356964793479</v>
      </c>
      <c r="R20" s="84">
        <v>16</v>
      </c>
      <c r="S20" s="84">
        <v>19</v>
      </c>
      <c r="T20" s="84" t="s">
        <v>310</v>
      </c>
    </row>
    <row r="21" spans="2:20" x14ac:dyDescent="0.45">
      <c r="B21" s="79">
        <v>17</v>
      </c>
      <c r="C21" s="80" t="s">
        <v>56</v>
      </c>
      <c r="D21" s="81">
        <f>VLOOKUP($E$4,Data!$A$4:$CD$158,2+Comparison!$B21)</f>
        <v>7.5727813439967413</v>
      </c>
      <c r="E21" s="81">
        <f t="shared" si="0"/>
        <v>7.5744813439967409</v>
      </c>
      <c r="F21" s="82">
        <f t="shared" si="1"/>
        <v>37</v>
      </c>
      <c r="G21" s="80" t="str">
        <f t="shared" si="2"/>
        <v>Wellington</v>
      </c>
      <c r="H21" s="81">
        <f t="shared" si="3"/>
        <v>13.447091762227556</v>
      </c>
      <c r="R21" s="84">
        <v>17</v>
      </c>
      <c r="S21" s="84">
        <v>20</v>
      </c>
      <c r="T21" s="84" t="s">
        <v>311</v>
      </c>
    </row>
    <row r="22" spans="2:20" x14ac:dyDescent="0.45">
      <c r="B22" s="79">
        <v>18</v>
      </c>
      <c r="C22" s="80" t="s">
        <v>14</v>
      </c>
      <c r="D22" s="81">
        <f>VLOOKUP($E$4,Data!$A$4:$CD$158,2+Comparison!$B22)</f>
        <v>5.1625159900631781</v>
      </c>
      <c r="E22" s="81">
        <f t="shared" si="0"/>
        <v>5.1643159900631783</v>
      </c>
      <c r="F22" s="82">
        <f t="shared" si="1"/>
        <v>50</v>
      </c>
      <c r="G22" s="80" t="str">
        <f t="shared" si="2"/>
        <v>Greater Bendigo</v>
      </c>
      <c r="H22" s="81">
        <f t="shared" si="3"/>
        <v>13.445864571219161</v>
      </c>
      <c r="R22" s="84">
        <v>18</v>
      </c>
      <c r="S22" s="84">
        <v>21</v>
      </c>
      <c r="T22" s="84" t="s">
        <v>312</v>
      </c>
    </row>
    <row r="23" spans="2:20" x14ac:dyDescent="0.45">
      <c r="B23" s="79">
        <v>19</v>
      </c>
      <c r="C23" s="80" t="s">
        <v>57</v>
      </c>
      <c r="D23" s="81">
        <f>VLOOKUP($E$4,Data!$A$4:$CD$158,2+Comparison!$B23)</f>
        <v>18.747925789787864</v>
      </c>
      <c r="E23" s="81">
        <f t="shared" si="0"/>
        <v>18.749825789787863</v>
      </c>
      <c r="F23" s="82">
        <f t="shared" si="1"/>
        <v>5</v>
      </c>
      <c r="G23" s="80" t="str">
        <f t="shared" si="2"/>
        <v>Wangaratta</v>
      </c>
      <c r="H23" s="81">
        <f t="shared" si="3"/>
        <v>13.16823654812694</v>
      </c>
      <c r="R23" s="84">
        <v>19</v>
      </c>
      <c r="S23" s="84">
        <v>22</v>
      </c>
      <c r="T23" s="84" t="s">
        <v>313</v>
      </c>
    </row>
    <row r="24" spans="2:20" x14ac:dyDescent="0.45">
      <c r="B24" s="79">
        <v>20</v>
      </c>
      <c r="C24" s="80" t="s">
        <v>15</v>
      </c>
      <c r="D24" s="81">
        <f>VLOOKUP($E$4,Data!$A$4:$CD$158,2+Comparison!$B24)</f>
        <v>7.7709557726558129</v>
      </c>
      <c r="E24" s="81">
        <f t="shared" si="0"/>
        <v>7.7729557726558127</v>
      </c>
      <c r="F24" s="82">
        <f t="shared" si="1"/>
        <v>35</v>
      </c>
      <c r="G24" s="80" t="str">
        <f t="shared" si="2"/>
        <v>Gannawarra</v>
      </c>
      <c r="H24" s="81">
        <f t="shared" si="3"/>
        <v>12.774841223248821</v>
      </c>
      <c r="R24" s="84">
        <v>20</v>
      </c>
      <c r="S24" s="84">
        <v>23</v>
      </c>
      <c r="T24" s="84" t="s">
        <v>314</v>
      </c>
    </row>
    <row r="25" spans="2:20" x14ac:dyDescent="0.45">
      <c r="B25" s="79">
        <v>21</v>
      </c>
      <c r="C25" s="80" t="s">
        <v>58</v>
      </c>
      <c r="D25" s="81">
        <f>VLOOKUP($E$4,Data!$A$4:$CD$158,2+Comparison!$B25)</f>
        <v>12.774841223248821</v>
      </c>
      <c r="E25" s="81">
        <f t="shared" si="0"/>
        <v>12.776941223248821</v>
      </c>
      <c r="F25" s="82">
        <f t="shared" si="1"/>
        <v>20</v>
      </c>
      <c r="G25" s="80" t="str">
        <f t="shared" si="2"/>
        <v>Melton</v>
      </c>
      <c r="H25" s="81">
        <f t="shared" si="3"/>
        <v>12.267229487056186</v>
      </c>
      <c r="R25" s="84">
        <v>21</v>
      </c>
      <c r="S25" s="84">
        <v>24</v>
      </c>
      <c r="T25" s="84" t="s">
        <v>315</v>
      </c>
    </row>
    <row r="26" spans="2:20" x14ac:dyDescent="0.45">
      <c r="B26" s="79">
        <v>22</v>
      </c>
      <c r="C26" s="80" t="s">
        <v>16</v>
      </c>
      <c r="D26" s="81">
        <f>VLOOKUP($E$4,Data!$A$4:$CD$158,2+Comparison!$B26)</f>
        <v>0.7219722996508251</v>
      </c>
      <c r="E26" s="81">
        <f t="shared" si="0"/>
        <v>0.72417229965082508</v>
      </c>
      <c r="F26" s="82">
        <f t="shared" si="1"/>
        <v>67</v>
      </c>
      <c r="G26" s="80" t="str">
        <f t="shared" si="2"/>
        <v>Northern Grampians</v>
      </c>
      <c r="H26" s="81">
        <f t="shared" si="3"/>
        <v>12.148083722050382</v>
      </c>
      <c r="R26" s="84">
        <v>22</v>
      </c>
      <c r="S26" s="84">
        <v>25</v>
      </c>
      <c r="T26" s="84" t="s">
        <v>316</v>
      </c>
    </row>
    <row r="27" spans="2:20" x14ac:dyDescent="0.45">
      <c r="B27" s="79">
        <v>23</v>
      </c>
      <c r="C27" s="80" t="s">
        <v>59</v>
      </c>
      <c r="D27" s="81">
        <f>VLOOKUP($E$4,Data!$A$4:$CD$158,2+Comparison!$B27)</f>
        <v>9.9319923620392725</v>
      </c>
      <c r="E27" s="81">
        <f t="shared" si="0"/>
        <v>9.9342923620392725</v>
      </c>
      <c r="F27" s="82">
        <f t="shared" si="1"/>
        <v>27</v>
      </c>
      <c r="G27" s="80" t="str">
        <f t="shared" si="2"/>
        <v>Warrnambool</v>
      </c>
      <c r="H27" s="81">
        <f t="shared" si="3"/>
        <v>11.760305232054854</v>
      </c>
      <c r="R27" s="84">
        <v>23</v>
      </c>
      <c r="S27" s="84">
        <v>26</v>
      </c>
      <c r="T27" s="84" t="s">
        <v>317</v>
      </c>
    </row>
    <row r="28" spans="2:20" x14ac:dyDescent="0.45">
      <c r="B28" s="79">
        <v>24</v>
      </c>
      <c r="C28" s="80" t="s">
        <v>60</v>
      </c>
      <c r="D28" s="81">
        <f>VLOOKUP($E$4,Data!$A$4:$CD$158,2+Comparison!$B28)</f>
        <v>6.5727820729294582</v>
      </c>
      <c r="E28" s="81">
        <f t="shared" si="0"/>
        <v>6.5751820729294579</v>
      </c>
      <c r="F28" s="82">
        <f t="shared" si="1"/>
        <v>42</v>
      </c>
      <c r="G28" s="80" t="str">
        <f t="shared" si="2"/>
        <v>Cardinia</v>
      </c>
      <c r="H28" s="81">
        <f t="shared" si="3"/>
        <v>11.045803714955207</v>
      </c>
      <c r="R28" s="84">
        <v>24</v>
      </c>
      <c r="S28" s="84">
        <v>27</v>
      </c>
      <c r="T28" s="84" t="s">
        <v>318</v>
      </c>
    </row>
    <row r="29" spans="2:20" x14ac:dyDescent="0.45">
      <c r="B29" s="79">
        <v>25</v>
      </c>
      <c r="C29" s="80" t="s">
        <v>17</v>
      </c>
      <c r="D29" s="81">
        <f>VLOOKUP($E$4,Data!$A$4:$CD$158,2+Comparison!$B29)</f>
        <v>13.445864571219161</v>
      </c>
      <c r="E29" s="81">
        <f t="shared" si="0"/>
        <v>13.448364571219161</v>
      </c>
      <c r="F29" s="82">
        <f t="shared" si="1"/>
        <v>18</v>
      </c>
      <c r="G29" s="80" t="str">
        <f t="shared" si="2"/>
        <v>Wodonga</v>
      </c>
      <c r="H29" s="81">
        <f t="shared" si="3"/>
        <v>10.291385147345396</v>
      </c>
      <c r="R29" s="84">
        <v>25</v>
      </c>
      <c r="S29" s="84">
        <v>28</v>
      </c>
      <c r="T29" s="84" t="s">
        <v>319</v>
      </c>
    </row>
    <row r="30" spans="2:20" x14ac:dyDescent="0.45">
      <c r="B30" s="79">
        <v>26</v>
      </c>
      <c r="C30" s="80" t="s">
        <v>18</v>
      </c>
      <c r="D30" s="81">
        <f>VLOOKUP($E$4,Data!$A$4:$CD$158,2+Comparison!$B30)</f>
        <v>10.060436102584925</v>
      </c>
      <c r="E30" s="81">
        <f t="shared" si="0"/>
        <v>10.063036102584924</v>
      </c>
      <c r="F30" s="82">
        <f t="shared" si="1"/>
        <v>26</v>
      </c>
      <c r="G30" s="80" t="str">
        <f t="shared" si="2"/>
        <v>Greater Dandenong</v>
      </c>
      <c r="H30" s="81">
        <f t="shared" si="3"/>
        <v>10.060436102584925</v>
      </c>
      <c r="R30" s="84">
        <v>26</v>
      </c>
      <c r="S30" s="84">
        <v>29</v>
      </c>
      <c r="T30" s="84" t="s">
        <v>320</v>
      </c>
    </row>
    <row r="31" spans="2:20" x14ac:dyDescent="0.45">
      <c r="B31" s="79">
        <v>27</v>
      </c>
      <c r="C31" s="80" t="s">
        <v>19</v>
      </c>
      <c r="D31" s="81">
        <f>VLOOKUP($E$4,Data!$A$4:$CD$158,2+Comparison!$B31)</f>
        <v>6.8085041115674221</v>
      </c>
      <c r="E31" s="81">
        <f t="shared" si="0"/>
        <v>6.811204111567422</v>
      </c>
      <c r="F31" s="82">
        <f t="shared" si="1"/>
        <v>41</v>
      </c>
      <c r="G31" s="80" t="str">
        <f t="shared" si="2"/>
        <v>Glenelg</v>
      </c>
      <c r="H31" s="81">
        <f t="shared" si="3"/>
        <v>9.9319923620392725</v>
      </c>
      <c r="R31" s="84">
        <v>27</v>
      </c>
      <c r="S31" s="84">
        <v>30</v>
      </c>
      <c r="T31" s="84" t="s">
        <v>321</v>
      </c>
    </row>
    <row r="32" spans="2:20" x14ac:dyDescent="0.45">
      <c r="B32" s="79">
        <v>28</v>
      </c>
      <c r="C32" s="80" t="s">
        <v>20</v>
      </c>
      <c r="D32" s="81">
        <f>VLOOKUP($E$4,Data!$A$4:$CD$158,2+Comparison!$B32)</f>
        <v>15.616379875692788</v>
      </c>
      <c r="E32" s="81">
        <f t="shared" si="0"/>
        <v>15.619179875692788</v>
      </c>
      <c r="F32" s="82">
        <f t="shared" si="1"/>
        <v>13</v>
      </c>
      <c r="G32" s="80" t="str">
        <f t="shared" si="2"/>
        <v>Central Goldfields</v>
      </c>
      <c r="H32" s="81">
        <f t="shared" si="3"/>
        <v>9.6618625607098707</v>
      </c>
      <c r="R32" s="84">
        <v>28</v>
      </c>
      <c r="S32" s="84">
        <v>31</v>
      </c>
      <c r="T32" s="84" t="s">
        <v>322</v>
      </c>
    </row>
    <row r="33" spans="2:20" x14ac:dyDescent="0.45">
      <c r="B33" s="79">
        <v>29</v>
      </c>
      <c r="C33" s="80" t="s">
        <v>61</v>
      </c>
      <c r="D33" s="81">
        <f>VLOOKUP($E$4,Data!$A$4:$CD$158,2+Comparison!$B33)</f>
        <v>9.3122954069238215</v>
      </c>
      <c r="E33" s="81">
        <f t="shared" si="0"/>
        <v>9.3151954069238219</v>
      </c>
      <c r="F33" s="82">
        <f t="shared" si="1"/>
        <v>30</v>
      </c>
      <c r="G33" s="80" t="str">
        <f t="shared" si="2"/>
        <v>Southern Grampians</v>
      </c>
      <c r="H33" s="81">
        <f t="shared" si="3"/>
        <v>9.4652584717580357</v>
      </c>
      <c r="R33" s="84">
        <v>29</v>
      </c>
      <c r="S33" s="84">
        <v>32</v>
      </c>
      <c r="T33" s="84" t="s">
        <v>323</v>
      </c>
    </row>
    <row r="34" spans="2:20" x14ac:dyDescent="0.45">
      <c r="B34" s="79">
        <v>30</v>
      </c>
      <c r="C34" s="80" t="s">
        <v>62</v>
      </c>
      <c r="D34" s="81">
        <f>VLOOKUP($E$4,Data!$A$4:$CD$158,2+Comparison!$B34)</f>
        <v>18.008139512172775</v>
      </c>
      <c r="E34" s="81">
        <f t="shared" si="0"/>
        <v>18.011139512172775</v>
      </c>
      <c r="F34" s="82">
        <f t="shared" si="1"/>
        <v>7</v>
      </c>
      <c r="G34" s="80" t="str">
        <f t="shared" si="2"/>
        <v>Hepburn</v>
      </c>
      <c r="H34" s="81">
        <f t="shared" si="3"/>
        <v>9.3122954069238215</v>
      </c>
      <c r="R34" s="84">
        <v>30</v>
      </c>
      <c r="S34" s="84">
        <v>33</v>
      </c>
      <c r="T34" s="84" t="s">
        <v>324</v>
      </c>
    </row>
    <row r="35" spans="2:20" x14ac:dyDescent="0.45">
      <c r="B35" s="79">
        <v>31</v>
      </c>
      <c r="C35" s="80" t="s">
        <v>21</v>
      </c>
      <c r="D35" s="81">
        <f>VLOOKUP($E$4,Data!$A$4:$CD$158,2+Comparison!$B35)</f>
        <v>3.0120941706089441</v>
      </c>
      <c r="E35" s="81">
        <f t="shared" si="0"/>
        <v>3.015194170608944</v>
      </c>
      <c r="F35" s="82">
        <f t="shared" si="1"/>
        <v>56</v>
      </c>
      <c r="G35" s="80" t="str">
        <f t="shared" si="2"/>
        <v>Mitchell</v>
      </c>
      <c r="H35" s="81">
        <f t="shared" si="3"/>
        <v>8.9541724125285889</v>
      </c>
      <c r="R35" s="84">
        <v>31</v>
      </c>
      <c r="S35" s="84">
        <v>34</v>
      </c>
      <c r="T35" s="84" t="s">
        <v>325</v>
      </c>
    </row>
    <row r="36" spans="2:20" x14ac:dyDescent="0.45">
      <c r="B36" s="79">
        <v>32</v>
      </c>
      <c r="C36" s="80" t="s">
        <v>43</v>
      </c>
      <c r="D36" s="81">
        <f>VLOOKUP($E$4,Data!$A$4:$CD$158,2+Comparison!$B36)</f>
        <v>23.867932983043445</v>
      </c>
      <c r="E36" s="81">
        <f t="shared" si="0"/>
        <v>23.871132983043445</v>
      </c>
      <c r="F36" s="82">
        <f t="shared" si="1"/>
        <v>3</v>
      </c>
      <c r="G36" s="80" t="str">
        <f t="shared" si="2"/>
        <v>Alpine</v>
      </c>
      <c r="H36" s="81">
        <f t="shared" si="3"/>
        <v>8.6851737738689234</v>
      </c>
      <c r="R36" s="84">
        <v>32</v>
      </c>
      <c r="S36" s="84">
        <v>35</v>
      </c>
      <c r="T36" s="84" t="s">
        <v>326</v>
      </c>
    </row>
    <row r="37" spans="2:20" x14ac:dyDescent="0.45">
      <c r="B37" s="79">
        <v>33</v>
      </c>
      <c r="C37" s="80" t="s">
        <v>22</v>
      </c>
      <c r="D37" s="81">
        <f>VLOOKUP($E$4,Data!$A$4:$CD$158,2+Comparison!$B37)</f>
        <v>6.1339455396363753</v>
      </c>
      <c r="E37" s="81">
        <f t="shared" si="0"/>
        <v>6.1372455396363756</v>
      </c>
      <c r="F37" s="82">
        <f t="shared" si="1"/>
        <v>44</v>
      </c>
      <c r="G37" s="80" t="str">
        <f t="shared" si="2"/>
        <v>Brimbank</v>
      </c>
      <c r="H37" s="81">
        <f t="shared" si="3"/>
        <v>7.8941343810982474</v>
      </c>
      <c r="R37" s="84">
        <v>33</v>
      </c>
      <c r="S37" s="84">
        <v>36</v>
      </c>
      <c r="T37" s="84" t="s">
        <v>327</v>
      </c>
    </row>
    <row r="38" spans="2:20" x14ac:dyDescent="0.45">
      <c r="B38" s="79">
        <v>34</v>
      </c>
      <c r="C38" s="80" t="s">
        <v>63</v>
      </c>
      <c r="D38" s="81">
        <f>VLOOKUP($E$4,Data!$A$4:$CD$158,2+Comparison!$B38)</f>
        <v>0</v>
      </c>
      <c r="E38" s="81">
        <f t="shared" si="0"/>
        <v>3.4000000000000002E-3</v>
      </c>
      <c r="F38" s="82">
        <f t="shared" si="1"/>
        <v>78</v>
      </c>
      <c r="G38" s="80" t="str">
        <f t="shared" si="2"/>
        <v>Murrindindi</v>
      </c>
      <c r="H38" s="81">
        <f t="shared" si="3"/>
        <v>7.8636231543967003</v>
      </c>
      <c r="R38" s="84">
        <v>34</v>
      </c>
      <c r="S38" s="84">
        <v>37</v>
      </c>
      <c r="T38" s="84" t="s">
        <v>328</v>
      </c>
    </row>
    <row r="39" spans="2:20" x14ac:dyDescent="0.45">
      <c r="B39" s="79">
        <v>35</v>
      </c>
      <c r="C39" s="80" t="s">
        <v>23</v>
      </c>
      <c r="D39" s="81">
        <f>VLOOKUP($E$4,Data!$A$4:$CD$158,2+Comparison!$B39)</f>
        <v>2.6361160289800276</v>
      </c>
      <c r="E39" s="81">
        <f t="shared" si="0"/>
        <v>2.6396160289800275</v>
      </c>
      <c r="F39" s="82">
        <f t="shared" si="1"/>
        <v>58</v>
      </c>
      <c r="G39" s="80" t="str">
        <f t="shared" si="2"/>
        <v>Frankston</v>
      </c>
      <c r="H39" s="81">
        <f t="shared" si="3"/>
        <v>7.7709557726558129</v>
      </c>
      <c r="R39" s="84">
        <v>35</v>
      </c>
      <c r="S39" s="84">
        <v>38</v>
      </c>
      <c r="T39" s="84" t="s">
        <v>329</v>
      </c>
    </row>
    <row r="40" spans="2:20" x14ac:dyDescent="0.45">
      <c r="B40" s="79">
        <v>36</v>
      </c>
      <c r="C40" s="80" t="s">
        <v>24</v>
      </c>
      <c r="D40" s="81">
        <f>VLOOKUP($E$4,Data!$A$4:$CD$158,2+Comparison!$B40)</f>
        <v>2.0334265874418662</v>
      </c>
      <c r="E40" s="81">
        <f t="shared" si="0"/>
        <v>2.0370265874418663</v>
      </c>
      <c r="F40" s="82">
        <f t="shared" si="1"/>
        <v>61</v>
      </c>
      <c r="G40" s="80" t="str">
        <f t="shared" si="2"/>
        <v>Baw Baw</v>
      </c>
      <c r="H40" s="81">
        <f t="shared" si="3"/>
        <v>7.6591806809425211</v>
      </c>
      <c r="R40" s="84">
        <v>36</v>
      </c>
      <c r="S40" s="84">
        <v>39</v>
      </c>
      <c r="T40" s="84" t="s">
        <v>330</v>
      </c>
    </row>
    <row r="41" spans="2:20" x14ac:dyDescent="0.45">
      <c r="B41" s="79">
        <v>37</v>
      </c>
      <c r="C41" s="80" t="s">
        <v>25</v>
      </c>
      <c r="D41" s="81">
        <f>VLOOKUP($E$4,Data!$A$4:$CD$158,2+Comparison!$B41)</f>
        <v>26.602178352171972</v>
      </c>
      <c r="E41" s="81">
        <f t="shared" si="0"/>
        <v>26.60587835217197</v>
      </c>
      <c r="F41" s="82">
        <f t="shared" si="1"/>
        <v>2</v>
      </c>
      <c r="G41" s="80" t="str">
        <f t="shared" si="2"/>
        <v>Corangamite</v>
      </c>
      <c r="H41" s="81">
        <f t="shared" si="3"/>
        <v>7.5727813439967413</v>
      </c>
      <c r="R41" s="84">
        <v>37</v>
      </c>
      <c r="S41" s="84">
        <v>40</v>
      </c>
      <c r="T41" s="84" t="s">
        <v>331</v>
      </c>
    </row>
    <row r="42" spans="2:20" x14ac:dyDescent="0.45">
      <c r="B42" s="79">
        <v>38</v>
      </c>
      <c r="C42" s="80" t="s">
        <v>64</v>
      </c>
      <c r="D42" s="81">
        <f>VLOOKUP($E$4,Data!$A$4:$CD$158,2+Comparison!$B42)</f>
        <v>16.563916492685429</v>
      </c>
      <c r="E42" s="81">
        <f t="shared" si="0"/>
        <v>16.567716492685427</v>
      </c>
      <c r="F42" s="82">
        <f t="shared" si="1"/>
        <v>10</v>
      </c>
      <c r="G42" s="80" t="str">
        <f t="shared" si="2"/>
        <v>Wyndham</v>
      </c>
      <c r="H42" s="81">
        <f t="shared" si="3"/>
        <v>7.4717008212055305</v>
      </c>
      <c r="R42" s="84">
        <v>38</v>
      </c>
      <c r="S42" s="84">
        <v>41</v>
      </c>
      <c r="T42" s="84" t="s">
        <v>332</v>
      </c>
    </row>
    <row r="43" spans="2:20" x14ac:dyDescent="0.45">
      <c r="B43" s="79">
        <v>39</v>
      </c>
      <c r="C43" s="80" t="s">
        <v>65</v>
      </c>
      <c r="D43" s="81">
        <f>VLOOKUP($E$4,Data!$A$4:$CD$158,2+Comparison!$B43)</f>
        <v>3.3682357828688696</v>
      </c>
      <c r="E43" s="81">
        <f t="shared" si="0"/>
        <v>3.3721357828688694</v>
      </c>
      <c r="F43" s="82">
        <f t="shared" si="1"/>
        <v>53</v>
      </c>
      <c r="G43" s="80" t="str">
        <f t="shared" si="2"/>
        <v>Casey</v>
      </c>
      <c r="H43" s="81">
        <f t="shared" si="3"/>
        <v>7.3530482116773594</v>
      </c>
      <c r="R43" s="84">
        <v>39</v>
      </c>
      <c r="S43" s="84">
        <v>42</v>
      </c>
      <c r="T43" s="84" t="s">
        <v>333</v>
      </c>
    </row>
    <row r="44" spans="2:20" x14ac:dyDescent="0.45">
      <c r="B44" s="79">
        <v>40</v>
      </c>
      <c r="C44" s="80" t="s">
        <v>26</v>
      </c>
      <c r="D44" s="81">
        <f>VLOOKUP($E$4,Data!$A$4:$CD$158,2+Comparison!$B44)</f>
        <v>0</v>
      </c>
      <c r="E44" s="81">
        <f t="shared" si="0"/>
        <v>4.0000000000000001E-3</v>
      </c>
      <c r="F44" s="82">
        <f t="shared" si="1"/>
        <v>77</v>
      </c>
      <c r="G44" s="80" t="str">
        <f t="shared" si="2"/>
        <v>South Gippsland</v>
      </c>
      <c r="H44" s="81">
        <f t="shared" si="3"/>
        <v>6.939262583090624</v>
      </c>
      <c r="R44" s="84">
        <v>40</v>
      </c>
      <c r="S44" s="84">
        <v>43</v>
      </c>
      <c r="T44" s="84" t="s">
        <v>334</v>
      </c>
    </row>
    <row r="45" spans="2:20" x14ac:dyDescent="0.45">
      <c r="B45" s="79">
        <v>41</v>
      </c>
      <c r="C45" s="80" t="s">
        <v>66</v>
      </c>
      <c r="D45" s="81">
        <f>VLOOKUP($E$4,Data!$A$4:$CD$158,2+Comparison!$B45)</f>
        <v>0</v>
      </c>
      <c r="E45" s="81">
        <f t="shared" si="0"/>
        <v>4.1000000000000003E-3</v>
      </c>
      <c r="F45" s="82">
        <f t="shared" si="1"/>
        <v>76</v>
      </c>
      <c r="G45" s="80" t="str">
        <f t="shared" si="2"/>
        <v>Greater Geelong</v>
      </c>
      <c r="H45" s="81">
        <f t="shared" si="3"/>
        <v>6.8085041115674221</v>
      </c>
      <c r="R45" s="84">
        <v>41</v>
      </c>
      <c r="S45" s="84">
        <v>44</v>
      </c>
      <c r="T45" s="84" t="s">
        <v>335</v>
      </c>
    </row>
    <row r="46" spans="2:20" x14ac:dyDescent="0.45">
      <c r="B46" s="79">
        <v>42</v>
      </c>
      <c r="C46" s="80" t="s">
        <v>27</v>
      </c>
      <c r="D46" s="81">
        <f>VLOOKUP($E$4,Data!$A$4:$CD$158,2+Comparison!$B46)</f>
        <v>2.6326162922796619</v>
      </c>
      <c r="E46" s="81">
        <f t="shared" si="0"/>
        <v>2.6368162922796619</v>
      </c>
      <c r="F46" s="82">
        <f t="shared" si="1"/>
        <v>59</v>
      </c>
      <c r="G46" s="80" t="str">
        <f t="shared" si="2"/>
        <v>Golden Plains</v>
      </c>
      <c r="H46" s="81">
        <f t="shared" si="3"/>
        <v>6.5727820729294582</v>
      </c>
      <c r="R46" s="84">
        <v>42</v>
      </c>
      <c r="S46" s="84">
        <v>45</v>
      </c>
      <c r="T46" s="84" t="s">
        <v>336</v>
      </c>
    </row>
    <row r="47" spans="2:20" x14ac:dyDescent="0.45">
      <c r="B47" s="79">
        <v>43</v>
      </c>
      <c r="C47" s="80" t="s">
        <v>28</v>
      </c>
      <c r="D47" s="81">
        <f>VLOOKUP($E$4,Data!$A$4:$CD$158,2+Comparison!$B47)</f>
        <v>3.1980658187078221</v>
      </c>
      <c r="E47" s="81">
        <f t="shared" si="0"/>
        <v>3.2023658187078223</v>
      </c>
      <c r="F47" s="82">
        <f t="shared" si="1"/>
        <v>54</v>
      </c>
      <c r="G47" s="80" t="str">
        <f t="shared" si="2"/>
        <v>Mount Alexander</v>
      </c>
      <c r="H47" s="81">
        <f t="shared" si="3"/>
        <v>6.2578936633256523</v>
      </c>
      <c r="R47" s="84">
        <v>43</v>
      </c>
      <c r="S47" s="84">
        <v>46</v>
      </c>
      <c r="T47" s="84" t="s">
        <v>337</v>
      </c>
    </row>
    <row r="48" spans="2:20" x14ac:dyDescent="0.45">
      <c r="B48" s="79">
        <v>44</v>
      </c>
      <c r="C48" s="80" t="s">
        <v>29</v>
      </c>
      <c r="D48" s="81">
        <f>VLOOKUP($E$4,Data!$A$4:$CD$158,2+Comparison!$B48)</f>
        <v>0.8896396335491783</v>
      </c>
      <c r="E48" s="81">
        <f t="shared" si="0"/>
        <v>0.89403963354917826</v>
      </c>
      <c r="F48" s="82">
        <f t="shared" si="1"/>
        <v>66</v>
      </c>
      <c r="G48" s="80" t="str">
        <f t="shared" si="2"/>
        <v>Hume</v>
      </c>
      <c r="H48" s="81">
        <f t="shared" si="3"/>
        <v>6.1339455396363753</v>
      </c>
      <c r="R48" s="84">
        <v>44</v>
      </c>
      <c r="S48" s="84">
        <v>47</v>
      </c>
      <c r="T48" s="84" t="s">
        <v>338</v>
      </c>
    </row>
    <row r="49" spans="2:20" x14ac:dyDescent="0.45">
      <c r="B49" s="79">
        <v>45</v>
      </c>
      <c r="C49" s="80" t="s">
        <v>30</v>
      </c>
      <c r="D49" s="81">
        <f>VLOOKUP($E$4,Data!$A$4:$CD$158,2+Comparison!$B49)</f>
        <v>12.267229487056186</v>
      </c>
      <c r="E49" s="81">
        <f t="shared" si="0"/>
        <v>12.271729487056186</v>
      </c>
      <c r="F49" s="82">
        <f t="shared" si="1"/>
        <v>21</v>
      </c>
      <c r="G49" s="80" t="str">
        <f t="shared" si="2"/>
        <v>Yarra Ranges</v>
      </c>
      <c r="H49" s="81">
        <f t="shared" si="3"/>
        <v>6.0502737406970297</v>
      </c>
      <c r="R49" s="84">
        <v>45</v>
      </c>
      <c r="S49" s="84">
        <v>48</v>
      </c>
      <c r="T49" s="84" t="s">
        <v>339</v>
      </c>
    </row>
    <row r="50" spans="2:20" x14ac:dyDescent="0.45">
      <c r="B50" s="79">
        <v>46</v>
      </c>
      <c r="C50" s="80" t="s">
        <v>44</v>
      </c>
      <c r="D50" s="81">
        <f>VLOOKUP($E$4,Data!$A$4:$CD$158,2+Comparison!$B50)</f>
        <v>17.371621286716206</v>
      </c>
      <c r="E50" s="81">
        <f t="shared" si="0"/>
        <v>17.376221286716206</v>
      </c>
      <c r="F50" s="82">
        <f t="shared" si="1"/>
        <v>8</v>
      </c>
      <c r="G50" s="80" t="str">
        <f t="shared" si="2"/>
        <v>Moyne</v>
      </c>
      <c r="H50" s="81">
        <f t="shared" si="3"/>
        <v>6.0452894182259334</v>
      </c>
      <c r="R50" s="84">
        <v>46</v>
      </c>
      <c r="S50" s="84">
        <v>49</v>
      </c>
      <c r="T50" s="84" t="s">
        <v>340</v>
      </c>
    </row>
    <row r="51" spans="2:20" x14ac:dyDescent="0.45">
      <c r="B51" s="79">
        <v>47</v>
      </c>
      <c r="C51" s="80" t="s">
        <v>67</v>
      </c>
      <c r="D51" s="81">
        <f>VLOOKUP($E$4,Data!$A$4:$CD$158,2+Comparison!$B51)</f>
        <v>8.9541724125285889</v>
      </c>
      <c r="E51" s="81">
        <f t="shared" si="0"/>
        <v>8.9588724125285886</v>
      </c>
      <c r="F51" s="82">
        <f t="shared" si="1"/>
        <v>31</v>
      </c>
      <c r="G51" s="80" t="str">
        <f t="shared" si="2"/>
        <v>Moreland</v>
      </c>
      <c r="H51" s="81">
        <f t="shared" si="3"/>
        <v>5.79663325641783</v>
      </c>
      <c r="R51" s="84">
        <v>47</v>
      </c>
      <c r="S51" s="84">
        <v>50</v>
      </c>
      <c r="T51" s="84" t="s">
        <v>341</v>
      </c>
    </row>
    <row r="52" spans="2:20" x14ac:dyDescent="0.45">
      <c r="B52" s="79">
        <v>48</v>
      </c>
      <c r="C52" s="80" t="s">
        <v>68</v>
      </c>
      <c r="D52" s="81">
        <f>VLOOKUP($E$4,Data!$A$4:$CD$158,2+Comparison!$B52)</f>
        <v>16.718503845845813</v>
      </c>
      <c r="E52" s="81">
        <f t="shared" si="0"/>
        <v>16.723303845845813</v>
      </c>
      <c r="F52" s="82">
        <f t="shared" si="1"/>
        <v>9</v>
      </c>
      <c r="G52" s="80" t="str">
        <f t="shared" si="2"/>
        <v>Moorabool</v>
      </c>
      <c r="H52" s="81">
        <f t="shared" si="3"/>
        <v>5.4546805442286885</v>
      </c>
      <c r="R52" s="84">
        <v>48</v>
      </c>
      <c r="S52" s="84">
        <v>51</v>
      </c>
      <c r="T52" s="84" t="s">
        <v>342</v>
      </c>
    </row>
    <row r="53" spans="2:20" x14ac:dyDescent="0.45">
      <c r="B53" s="79">
        <v>49</v>
      </c>
      <c r="C53" s="80" t="s">
        <v>31</v>
      </c>
      <c r="D53" s="81">
        <f>VLOOKUP($E$4,Data!$A$4:$CD$158,2+Comparison!$B53)</f>
        <v>1.5278689472482805</v>
      </c>
      <c r="E53" s="81">
        <f t="shared" si="0"/>
        <v>1.5327689472482804</v>
      </c>
      <c r="F53" s="82">
        <f t="shared" si="1"/>
        <v>63</v>
      </c>
      <c r="G53" s="80" t="str">
        <f t="shared" si="2"/>
        <v>Yarra</v>
      </c>
      <c r="H53" s="81">
        <f t="shared" si="3"/>
        <v>5.1862877817600017</v>
      </c>
      <c r="R53" s="84">
        <v>49</v>
      </c>
      <c r="S53" s="84">
        <v>52</v>
      </c>
      <c r="T53" s="84" t="s">
        <v>343</v>
      </c>
    </row>
    <row r="54" spans="2:20" x14ac:dyDescent="0.45">
      <c r="B54" s="79">
        <v>50</v>
      </c>
      <c r="C54" s="80" t="s">
        <v>32</v>
      </c>
      <c r="D54" s="81">
        <f>VLOOKUP($E$4,Data!$A$4:$CD$158,2+Comparison!$B54)</f>
        <v>1.5555222851685619</v>
      </c>
      <c r="E54" s="81">
        <f t="shared" si="0"/>
        <v>1.5605222851685618</v>
      </c>
      <c r="F54" s="82">
        <f t="shared" si="1"/>
        <v>62</v>
      </c>
      <c r="G54" s="80" t="str">
        <f t="shared" si="2"/>
        <v>Darebin</v>
      </c>
      <c r="H54" s="81">
        <f t="shared" si="3"/>
        <v>5.1625159900631781</v>
      </c>
      <c r="R54" s="84">
        <v>50</v>
      </c>
      <c r="S54" s="84">
        <v>53</v>
      </c>
      <c r="T54" s="84"/>
    </row>
    <row r="55" spans="2:20" x14ac:dyDescent="0.45">
      <c r="B55" s="79">
        <v>51</v>
      </c>
      <c r="C55" s="80" t="s">
        <v>69</v>
      </c>
      <c r="D55" s="81">
        <f>VLOOKUP($E$4,Data!$A$4:$CD$158,2+Comparison!$B55)</f>
        <v>5.4546805442286885</v>
      </c>
      <c r="E55" s="81">
        <f t="shared" si="0"/>
        <v>5.4597805442286882</v>
      </c>
      <c r="F55" s="82">
        <f t="shared" si="1"/>
        <v>48</v>
      </c>
      <c r="G55" s="80" t="str">
        <f t="shared" si="2"/>
        <v>Whittlesea</v>
      </c>
      <c r="H55" s="81">
        <f t="shared" si="3"/>
        <v>4.5973800239242104</v>
      </c>
      <c r="R55" s="84">
        <v>51</v>
      </c>
      <c r="S55" s="84">
        <v>54</v>
      </c>
      <c r="T55" s="86" t="s">
        <v>123</v>
      </c>
    </row>
    <row r="56" spans="2:20" x14ac:dyDescent="0.45">
      <c r="B56" s="79">
        <v>52</v>
      </c>
      <c r="C56" s="80" t="s">
        <v>33</v>
      </c>
      <c r="D56" s="81">
        <f>VLOOKUP($E$4,Data!$A$4:$CD$158,2+Comparison!$B56)</f>
        <v>5.79663325641783</v>
      </c>
      <c r="E56" s="81">
        <f t="shared" si="0"/>
        <v>5.8018332564178303</v>
      </c>
      <c r="F56" s="82">
        <f t="shared" si="1"/>
        <v>47</v>
      </c>
      <c r="G56" s="80" t="str">
        <f t="shared" si="2"/>
        <v>Mornington Peninsula</v>
      </c>
      <c r="H56" s="81">
        <f t="shared" si="3"/>
        <v>3.8799777587910946</v>
      </c>
      <c r="R56" s="84">
        <v>52</v>
      </c>
      <c r="S56" s="84">
        <v>55</v>
      </c>
      <c r="T56" s="87" t="s">
        <v>303</v>
      </c>
    </row>
    <row r="57" spans="2:20" x14ac:dyDescent="0.45">
      <c r="B57" s="79">
        <v>53</v>
      </c>
      <c r="C57" s="80" t="s">
        <v>70</v>
      </c>
      <c r="D57" s="81">
        <f>VLOOKUP($E$4,Data!$A$4:$CD$158,2+Comparison!$B57)</f>
        <v>3.8799777587910946</v>
      </c>
      <c r="E57" s="81">
        <f t="shared" si="0"/>
        <v>3.8852777587910947</v>
      </c>
      <c r="F57" s="82">
        <f t="shared" si="1"/>
        <v>52</v>
      </c>
      <c r="G57" s="80" t="str">
        <f t="shared" si="2"/>
        <v>Macedon Ranges</v>
      </c>
      <c r="H57" s="81">
        <f t="shared" si="3"/>
        <v>3.3682357828688696</v>
      </c>
      <c r="R57" s="84">
        <v>53</v>
      </c>
      <c r="S57" s="84">
        <v>56</v>
      </c>
      <c r="T57" s="87" t="s">
        <v>304</v>
      </c>
    </row>
    <row r="58" spans="2:20" x14ac:dyDescent="0.45">
      <c r="B58" s="79">
        <v>54</v>
      </c>
      <c r="C58" s="80" t="s">
        <v>71</v>
      </c>
      <c r="D58" s="81">
        <f>VLOOKUP($E$4,Data!$A$4:$CD$158,2+Comparison!$B58)</f>
        <v>6.2578936633256523</v>
      </c>
      <c r="E58" s="81">
        <f t="shared" si="0"/>
        <v>6.2632936633256522</v>
      </c>
      <c r="F58" s="82">
        <f t="shared" si="1"/>
        <v>43</v>
      </c>
      <c r="G58" s="80" t="str">
        <f t="shared" si="2"/>
        <v>Maroondah</v>
      </c>
      <c r="H58" s="81">
        <f t="shared" si="3"/>
        <v>3.1980658187078221</v>
      </c>
      <c r="R58" s="84">
        <v>54</v>
      </c>
      <c r="S58" s="84">
        <v>57</v>
      </c>
      <c r="T58" s="87" t="s">
        <v>305</v>
      </c>
    </row>
    <row r="59" spans="2:20" x14ac:dyDescent="0.45">
      <c r="B59" s="79">
        <v>55</v>
      </c>
      <c r="C59" s="80" t="s">
        <v>72</v>
      </c>
      <c r="D59" s="81">
        <f>VLOOKUP($E$4,Data!$A$4:$CD$158,2+Comparison!$B59)</f>
        <v>6.0452894182259334</v>
      </c>
      <c r="E59" s="81">
        <f t="shared" si="0"/>
        <v>6.050789418225933</v>
      </c>
      <c r="F59" s="82">
        <f t="shared" si="1"/>
        <v>46</v>
      </c>
      <c r="G59" s="80" t="str">
        <f t="shared" si="2"/>
        <v>Surf Coast</v>
      </c>
      <c r="H59" s="81">
        <f t="shared" si="3"/>
        <v>3.1391075075116466</v>
      </c>
      <c r="R59" s="84">
        <v>55</v>
      </c>
      <c r="S59" s="84">
        <v>58</v>
      </c>
      <c r="T59" s="87" t="s">
        <v>306</v>
      </c>
    </row>
    <row r="60" spans="2:20" x14ac:dyDescent="0.45">
      <c r="B60" s="79">
        <v>56</v>
      </c>
      <c r="C60" s="80" t="s">
        <v>73</v>
      </c>
      <c r="D60" s="81">
        <f>VLOOKUP($E$4,Data!$A$4:$CD$158,2+Comparison!$B60)</f>
        <v>7.8636231543967003</v>
      </c>
      <c r="E60" s="81">
        <f t="shared" si="0"/>
        <v>7.8692231543967006</v>
      </c>
      <c r="F60" s="82">
        <f t="shared" si="1"/>
        <v>34</v>
      </c>
      <c r="G60" s="80" t="str">
        <f t="shared" si="2"/>
        <v>Hobsons Bay</v>
      </c>
      <c r="H60" s="81">
        <f t="shared" si="3"/>
        <v>3.0120941706089441</v>
      </c>
      <c r="R60" s="84">
        <v>56</v>
      </c>
      <c r="S60" s="84">
        <v>59</v>
      </c>
      <c r="T60" s="87" t="s">
        <v>307</v>
      </c>
    </row>
    <row r="61" spans="2:20" x14ac:dyDescent="0.45">
      <c r="B61" s="79">
        <v>57</v>
      </c>
      <c r="C61" s="80" t="s">
        <v>74</v>
      </c>
      <c r="D61" s="81">
        <f>VLOOKUP($E$4,Data!$A$4:$CD$158,2+Comparison!$B61)</f>
        <v>0</v>
      </c>
      <c r="E61" s="81">
        <f t="shared" si="0"/>
        <v>5.7000000000000002E-3</v>
      </c>
      <c r="F61" s="82">
        <f t="shared" si="1"/>
        <v>75</v>
      </c>
      <c r="G61" s="80" t="str">
        <f t="shared" si="2"/>
        <v>Port Phillip</v>
      </c>
      <c r="H61" s="81">
        <f t="shared" si="3"/>
        <v>2.9733262947774719</v>
      </c>
      <c r="R61" s="84">
        <v>57</v>
      </c>
      <c r="S61" s="84">
        <v>60</v>
      </c>
      <c r="T61" s="87" t="s">
        <v>308</v>
      </c>
    </row>
    <row r="62" spans="2:20" x14ac:dyDescent="0.45">
      <c r="B62" s="79">
        <v>58</v>
      </c>
      <c r="C62" s="80" t="s">
        <v>75</v>
      </c>
      <c r="D62" s="81">
        <f>VLOOKUP($E$4,Data!$A$4:$CD$158,2+Comparison!$B62)</f>
        <v>12.148083722050382</v>
      </c>
      <c r="E62" s="81">
        <f t="shared" si="0"/>
        <v>12.153883722050383</v>
      </c>
      <c r="F62" s="82">
        <f t="shared" si="1"/>
        <v>22</v>
      </c>
      <c r="G62" s="80" t="str">
        <f t="shared" si="2"/>
        <v>Kingston</v>
      </c>
      <c r="H62" s="81">
        <f t="shared" si="3"/>
        <v>2.6361160289800276</v>
      </c>
      <c r="R62" s="84">
        <v>58</v>
      </c>
      <c r="S62" s="84">
        <v>63</v>
      </c>
      <c r="T62" s="86" t="s">
        <v>124</v>
      </c>
    </row>
    <row r="63" spans="2:20" x14ac:dyDescent="0.45">
      <c r="B63" s="79">
        <v>59</v>
      </c>
      <c r="C63" s="80" t="s">
        <v>34</v>
      </c>
      <c r="D63" s="81">
        <f>VLOOKUP($E$4,Data!$A$4:$CD$158,2+Comparison!$B63)</f>
        <v>2.9733262947774719</v>
      </c>
      <c r="E63" s="81">
        <f t="shared" si="0"/>
        <v>2.9792262947774719</v>
      </c>
      <c r="F63" s="82">
        <f t="shared" si="1"/>
        <v>57</v>
      </c>
      <c r="G63" s="80" t="str">
        <f t="shared" si="2"/>
        <v>Maribyrnong</v>
      </c>
      <c r="H63" s="81">
        <f t="shared" si="3"/>
        <v>2.6326162922796619</v>
      </c>
      <c r="R63" s="84">
        <v>59</v>
      </c>
      <c r="S63" s="84">
        <v>64</v>
      </c>
      <c r="T63" s="87" t="s">
        <v>302</v>
      </c>
    </row>
    <row r="64" spans="2:20" x14ac:dyDescent="0.45">
      <c r="B64" s="79">
        <v>60</v>
      </c>
      <c r="C64" s="80" t="s">
        <v>76</v>
      </c>
      <c r="D64" s="81">
        <f>VLOOKUP($E$4,Data!$A$4:$CD$158,2+Comparison!$B64)</f>
        <v>0</v>
      </c>
      <c r="E64" s="81">
        <f t="shared" si="0"/>
        <v>6.0000000000000001E-3</v>
      </c>
      <c r="F64" s="82">
        <f t="shared" si="1"/>
        <v>74</v>
      </c>
      <c r="G64" s="80" t="str">
        <f t="shared" si="2"/>
        <v>Banyule</v>
      </c>
      <c r="H64" s="81">
        <f t="shared" si="3"/>
        <v>2.2346114947735782</v>
      </c>
      <c r="R64" s="84">
        <v>60</v>
      </c>
      <c r="S64" s="84">
        <v>65</v>
      </c>
      <c r="T64" s="87" t="s">
        <v>102</v>
      </c>
    </row>
    <row r="65" spans="2:20" x14ac:dyDescent="0.45">
      <c r="B65" s="79">
        <v>61</v>
      </c>
      <c r="C65" s="80" t="s">
        <v>221</v>
      </c>
      <c r="D65" s="81">
        <f>VLOOKUP($E$4,Data!$A$4:$CD$158,2+Comparison!$B65)</f>
        <v>0</v>
      </c>
      <c r="E65" s="81">
        <f t="shared" si="0"/>
        <v>6.1000000000000004E-3</v>
      </c>
      <c r="F65" s="82">
        <f t="shared" si="1"/>
        <v>73</v>
      </c>
      <c r="G65" s="80" t="str">
        <f t="shared" si="2"/>
        <v>Knox</v>
      </c>
      <c r="H65" s="81">
        <f t="shared" si="3"/>
        <v>2.0334265874418662</v>
      </c>
      <c r="R65" s="84">
        <v>61</v>
      </c>
      <c r="S65" s="84">
        <v>66</v>
      </c>
      <c r="T65" s="84"/>
    </row>
    <row r="66" spans="2:20" x14ac:dyDescent="0.45">
      <c r="B66" s="79">
        <v>62</v>
      </c>
      <c r="C66" s="80" t="s">
        <v>77</v>
      </c>
      <c r="D66" s="81">
        <f>VLOOKUP($E$4,Data!$A$4:$CD$158,2+Comparison!$B66)</f>
        <v>6.939262583090624</v>
      </c>
      <c r="E66" s="81">
        <f t="shared" si="0"/>
        <v>6.9454625830906238</v>
      </c>
      <c r="F66" s="82">
        <f t="shared" si="1"/>
        <v>40</v>
      </c>
      <c r="G66" s="80" t="str">
        <f t="shared" si="2"/>
        <v>Moonee Valley</v>
      </c>
      <c r="H66" s="81">
        <f t="shared" si="3"/>
        <v>1.5555222851685619</v>
      </c>
      <c r="R66" s="84">
        <v>62</v>
      </c>
      <c r="S66" s="84">
        <v>67</v>
      </c>
      <c r="T66" s="86" t="s">
        <v>125</v>
      </c>
    </row>
    <row r="67" spans="2:20" x14ac:dyDescent="0.45">
      <c r="B67" s="79">
        <v>63</v>
      </c>
      <c r="C67" s="80" t="s">
        <v>78</v>
      </c>
      <c r="D67" s="81">
        <f>VLOOKUP($E$4,Data!$A$4:$CD$158,2+Comparison!$B67)</f>
        <v>9.4652584717580357</v>
      </c>
      <c r="E67" s="81">
        <f t="shared" si="0"/>
        <v>9.4715584717580352</v>
      </c>
      <c r="F67" s="82">
        <f t="shared" si="1"/>
        <v>29</v>
      </c>
      <c r="G67" s="80" t="str">
        <f t="shared" si="2"/>
        <v>Monash</v>
      </c>
      <c r="H67" s="81">
        <f t="shared" si="3"/>
        <v>1.5278689472482805</v>
      </c>
      <c r="R67" s="84">
        <v>63</v>
      </c>
      <c r="S67" s="84">
        <v>68</v>
      </c>
      <c r="T67" s="87" t="s">
        <v>355</v>
      </c>
    </row>
    <row r="68" spans="2:20" x14ac:dyDescent="0.45">
      <c r="B68" s="79">
        <v>64</v>
      </c>
      <c r="C68" s="80" t="s">
        <v>35</v>
      </c>
      <c r="D68" s="81">
        <f>VLOOKUP($E$4,Data!$A$4:$CD$158,2+Comparison!$B68)</f>
        <v>0</v>
      </c>
      <c r="E68" s="81">
        <f t="shared" si="0"/>
        <v>6.4000000000000003E-3</v>
      </c>
      <c r="F68" s="82">
        <f t="shared" si="1"/>
        <v>72</v>
      </c>
      <c r="G68" s="80" t="str">
        <f t="shared" si="2"/>
        <v>Bayside</v>
      </c>
      <c r="H68" s="81">
        <f t="shared" si="3"/>
        <v>1.4856922930950072</v>
      </c>
      <c r="R68" s="84">
        <v>64</v>
      </c>
      <c r="S68" s="84">
        <v>69</v>
      </c>
      <c r="T68" s="87" t="s">
        <v>356</v>
      </c>
    </row>
    <row r="69" spans="2:20" x14ac:dyDescent="0.45">
      <c r="B69" s="79">
        <v>65</v>
      </c>
      <c r="C69" s="80" t="s">
        <v>79</v>
      </c>
      <c r="D69" s="81">
        <f>VLOOKUP($E$4,Data!$A$4:$CD$158,2+Comparison!$B69)</f>
        <v>0</v>
      </c>
      <c r="E69" s="81">
        <f t="shared" si="0"/>
        <v>6.5000000000000006E-3</v>
      </c>
      <c r="F69" s="82">
        <f t="shared" si="1"/>
        <v>71</v>
      </c>
      <c r="G69" s="80" t="str">
        <f t="shared" si="2"/>
        <v>Whitehorse</v>
      </c>
      <c r="H69" s="81">
        <f t="shared" si="3"/>
        <v>0.94420397775215592</v>
      </c>
      <c r="R69" s="84">
        <v>65</v>
      </c>
      <c r="S69" s="84">
        <v>70</v>
      </c>
      <c r="T69" s="84"/>
    </row>
    <row r="70" spans="2:20" x14ac:dyDescent="0.45">
      <c r="B70" s="79">
        <v>66</v>
      </c>
      <c r="C70" s="80" t="s">
        <v>80</v>
      </c>
      <c r="D70" s="81">
        <f>VLOOKUP($E$4,Data!$A$4:$CD$158,2+Comparison!$B70)</f>
        <v>3.1391075075116466</v>
      </c>
      <c r="E70" s="81">
        <f t="shared" ref="E70:E83" si="4">D70+0.0001*B70</f>
        <v>3.1457075075116467</v>
      </c>
      <c r="F70" s="82">
        <f t="shared" ref="F70:F83" si="5">RANK(E70,E$5:E$83)</f>
        <v>55</v>
      </c>
      <c r="G70" s="80" t="str">
        <f t="shared" ref="G70:G83" si="6">VLOOKUP(MATCH($B70,$F$5:$F$83,0),$B$5:$D$83,2)</f>
        <v>Melbourne</v>
      </c>
      <c r="H70" s="81">
        <f t="shared" ref="H70:H83" si="7">VLOOKUP(MATCH($B70,$F$5:$F$83,0),$B$5:$D$83,3)</f>
        <v>0.8896396335491783</v>
      </c>
      <c r="R70" s="84">
        <v>66</v>
      </c>
      <c r="S70" s="84">
        <v>71</v>
      </c>
      <c r="T70" s="86" t="s">
        <v>184</v>
      </c>
    </row>
    <row r="71" spans="2:20" x14ac:dyDescent="0.45">
      <c r="B71" s="79">
        <v>67</v>
      </c>
      <c r="C71" s="80" t="s">
        <v>45</v>
      </c>
      <c r="D71" s="81">
        <f>VLOOKUP($E$4,Data!$A$4:$CD$158,2+Comparison!$B71)</f>
        <v>16.5191480990336</v>
      </c>
      <c r="E71" s="81">
        <f t="shared" si="4"/>
        <v>16.525848099033599</v>
      </c>
      <c r="F71" s="82">
        <f t="shared" si="5"/>
        <v>11</v>
      </c>
      <c r="G71" s="80" t="str">
        <f t="shared" si="6"/>
        <v>Glen Eira</v>
      </c>
      <c r="H71" s="81">
        <f t="shared" si="7"/>
        <v>0.7219722996508251</v>
      </c>
      <c r="R71" s="84">
        <v>67</v>
      </c>
      <c r="S71" s="84">
        <v>72</v>
      </c>
      <c r="T71" s="87" t="s">
        <v>300</v>
      </c>
    </row>
    <row r="72" spans="2:20" x14ac:dyDescent="0.45">
      <c r="B72" s="79">
        <v>68</v>
      </c>
      <c r="C72" s="80" t="s">
        <v>81</v>
      </c>
      <c r="D72" s="81">
        <f>VLOOKUP($E$4,Data!$A$4:$CD$158,2+Comparison!$B72)</f>
        <v>0</v>
      </c>
      <c r="E72" s="81">
        <f t="shared" si="4"/>
        <v>6.8000000000000005E-3</v>
      </c>
      <c r="F72" s="82">
        <f t="shared" si="5"/>
        <v>70</v>
      </c>
      <c r="G72" s="80" t="str">
        <f t="shared" si="6"/>
        <v>Boroondara</v>
      </c>
      <c r="H72" s="81">
        <f t="shared" si="7"/>
        <v>0.48019644559913771</v>
      </c>
      <c r="R72" s="84">
        <v>68</v>
      </c>
      <c r="S72" s="84">
        <v>73</v>
      </c>
      <c r="T72" s="87" t="s">
        <v>301</v>
      </c>
    </row>
    <row r="73" spans="2:20" x14ac:dyDescent="0.45">
      <c r="B73" s="79">
        <v>69</v>
      </c>
      <c r="C73" s="80" t="s">
        <v>46</v>
      </c>
      <c r="D73" s="81">
        <f>VLOOKUP($E$4,Data!$A$4:$CD$158,2+Comparison!$B73)</f>
        <v>13.16823654812694</v>
      </c>
      <c r="E73" s="81">
        <f t="shared" si="4"/>
        <v>13.17513654812694</v>
      </c>
      <c r="F73" s="82">
        <f t="shared" si="5"/>
        <v>19</v>
      </c>
      <c r="G73" s="80" t="str">
        <f t="shared" si="6"/>
        <v>West Wimmera</v>
      </c>
      <c r="H73" s="81">
        <f t="shared" si="7"/>
        <v>0</v>
      </c>
      <c r="R73" s="84">
        <v>69</v>
      </c>
      <c r="S73" s="84">
        <v>74</v>
      </c>
      <c r="T73" s="84"/>
    </row>
    <row r="74" spans="2:20" x14ac:dyDescent="0.45">
      <c r="B74" s="79">
        <v>70</v>
      </c>
      <c r="C74" s="80" t="s">
        <v>36</v>
      </c>
      <c r="D74" s="81">
        <f>VLOOKUP($E$4,Data!$A$4:$CD$158,2+Comparison!$B74)</f>
        <v>11.760305232054854</v>
      </c>
      <c r="E74" s="81">
        <f t="shared" si="4"/>
        <v>11.767305232054854</v>
      </c>
      <c r="F74" s="82">
        <f t="shared" si="5"/>
        <v>23</v>
      </c>
      <c r="G74" s="80" t="str">
        <f t="shared" si="6"/>
        <v>Towong</v>
      </c>
      <c r="H74" s="81">
        <f t="shared" si="7"/>
        <v>0</v>
      </c>
      <c r="R74" s="84">
        <v>70</v>
      </c>
      <c r="S74" s="84">
        <v>75</v>
      </c>
      <c r="T74" s="86" t="s">
        <v>185</v>
      </c>
    </row>
    <row r="75" spans="2:20" x14ac:dyDescent="0.45">
      <c r="B75" s="79">
        <v>71</v>
      </c>
      <c r="C75" s="80" t="s">
        <v>82</v>
      </c>
      <c r="D75" s="81">
        <f>VLOOKUP($E$4,Data!$A$4:$CD$158,2+Comparison!$B75)</f>
        <v>13.447091762227556</v>
      </c>
      <c r="E75" s="81">
        <f t="shared" si="4"/>
        <v>13.454191762227556</v>
      </c>
      <c r="F75" s="82">
        <f t="shared" si="5"/>
        <v>17</v>
      </c>
      <c r="G75" s="80" t="str">
        <f t="shared" si="6"/>
        <v>Strathbogie</v>
      </c>
      <c r="H75" s="81">
        <f t="shared" si="7"/>
        <v>0</v>
      </c>
      <c r="R75" s="84">
        <v>71</v>
      </c>
      <c r="S75" s="84">
        <v>76</v>
      </c>
      <c r="T75" s="84" t="s">
        <v>266</v>
      </c>
    </row>
    <row r="76" spans="2:20" x14ac:dyDescent="0.45">
      <c r="B76" s="79">
        <v>72</v>
      </c>
      <c r="C76" s="80" t="s">
        <v>83</v>
      </c>
      <c r="D76" s="81">
        <f>VLOOKUP($E$4,Data!$A$4:$CD$158,2+Comparison!$B76)</f>
        <v>0</v>
      </c>
      <c r="E76" s="81">
        <f t="shared" si="4"/>
        <v>7.2000000000000007E-3</v>
      </c>
      <c r="F76" s="82">
        <f t="shared" si="5"/>
        <v>69</v>
      </c>
      <c r="G76" s="80" t="str">
        <f t="shared" si="6"/>
        <v>Stonnington</v>
      </c>
      <c r="H76" s="81">
        <f t="shared" si="7"/>
        <v>0</v>
      </c>
      <c r="R76" s="84">
        <v>72</v>
      </c>
      <c r="S76" s="84">
        <v>77</v>
      </c>
      <c r="T76" s="84" t="s">
        <v>267</v>
      </c>
    </row>
    <row r="77" spans="2:20" x14ac:dyDescent="0.45">
      <c r="B77" s="79">
        <v>73</v>
      </c>
      <c r="C77" s="80" t="s">
        <v>37</v>
      </c>
      <c r="D77" s="81">
        <f>VLOOKUP($E$4,Data!$A$4:$CD$158,2+Comparison!$B77)</f>
        <v>0.94420397775215592</v>
      </c>
      <c r="E77" s="81">
        <f t="shared" si="4"/>
        <v>0.95150397775215589</v>
      </c>
      <c r="F77" s="82">
        <f t="shared" si="5"/>
        <v>65</v>
      </c>
      <c r="G77" s="80" t="str">
        <f t="shared" si="6"/>
        <v>Queenscliffe</v>
      </c>
      <c r="H77" s="81">
        <f t="shared" si="7"/>
        <v>0</v>
      </c>
      <c r="R77" s="84">
        <v>73</v>
      </c>
      <c r="S77" s="84">
        <v>78</v>
      </c>
      <c r="T77" s="84" t="s">
        <v>268</v>
      </c>
    </row>
    <row r="78" spans="2:20" x14ac:dyDescent="0.45">
      <c r="B78" s="79">
        <v>74</v>
      </c>
      <c r="C78" s="80" t="s">
        <v>38</v>
      </c>
      <c r="D78" s="81">
        <f>VLOOKUP($E$4,Data!$A$4:$CD$158,2+Comparison!$B78)</f>
        <v>4.5973800239242104</v>
      </c>
      <c r="E78" s="81">
        <f t="shared" si="4"/>
        <v>4.60478002392421</v>
      </c>
      <c r="F78" s="82">
        <f t="shared" si="5"/>
        <v>51</v>
      </c>
      <c r="G78" s="80" t="str">
        <f t="shared" si="6"/>
        <v>Pyrenees</v>
      </c>
      <c r="H78" s="81">
        <f t="shared" si="7"/>
        <v>0</v>
      </c>
      <c r="R78" s="84">
        <v>74</v>
      </c>
      <c r="S78" s="84">
        <v>79</v>
      </c>
      <c r="T78" s="84" t="s">
        <v>269</v>
      </c>
    </row>
    <row r="79" spans="2:20" x14ac:dyDescent="0.45">
      <c r="B79" s="79">
        <v>75</v>
      </c>
      <c r="C79" s="80" t="s">
        <v>47</v>
      </c>
      <c r="D79" s="81">
        <f>VLOOKUP($E$4,Data!$A$4:$CD$158,2+Comparison!$B79)</f>
        <v>10.291385147345396</v>
      </c>
      <c r="E79" s="81">
        <f t="shared" si="4"/>
        <v>10.298885147345397</v>
      </c>
      <c r="F79" s="82">
        <f t="shared" si="5"/>
        <v>25</v>
      </c>
      <c r="G79" s="80" t="str">
        <f t="shared" si="6"/>
        <v>Nillumbik</v>
      </c>
      <c r="H79" s="81">
        <f t="shared" si="7"/>
        <v>0</v>
      </c>
      <c r="R79" s="84">
        <v>75</v>
      </c>
      <c r="S79" s="84">
        <v>80</v>
      </c>
      <c r="T79" s="84" t="s">
        <v>270</v>
      </c>
    </row>
    <row r="80" spans="2:20" x14ac:dyDescent="0.45">
      <c r="B80" s="79">
        <v>76</v>
      </c>
      <c r="C80" s="80" t="s">
        <v>39</v>
      </c>
      <c r="D80" s="81">
        <f>VLOOKUP($E$4,Data!$A$4:$CD$158,2+Comparison!$B80)</f>
        <v>7.4717008212055305</v>
      </c>
      <c r="E80" s="81">
        <f t="shared" si="4"/>
        <v>7.4793008212055305</v>
      </c>
      <c r="F80" s="82">
        <f t="shared" si="5"/>
        <v>38</v>
      </c>
      <c r="G80" s="80" t="str">
        <f t="shared" si="6"/>
        <v>Mansfield</v>
      </c>
      <c r="H80" s="81">
        <f t="shared" si="7"/>
        <v>0</v>
      </c>
      <c r="R80" s="84">
        <v>76</v>
      </c>
      <c r="S80" s="84">
        <v>81</v>
      </c>
      <c r="T80" s="84" t="s">
        <v>271</v>
      </c>
    </row>
    <row r="81" spans="2:20" x14ac:dyDescent="0.45">
      <c r="B81" s="79">
        <v>77</v>
      </c>
      <c r="C81" s="80" t="s">
        <v>40</v>
      </c>
      <c r="D81" s="81">
        <f>VLOOKUP($E$4,Data!$A$4:$CD$158,2+Comparison!$B81)</f>
        <v>5.1862877817600017</v>
      </c>
      <c r="E81" s="81">
        <f t="shared" si="4"/>
        <v>5.1939877817600015</v>
      </c>
      <c r="F81" s="82">
        <f t="shared" si="5"/>
        <v>49</v>
      </c>
      <c r="G81" s="80" t="str">
        <f t="shared" si="6"/>
        <v>Manningham</v>
      </c>
      <c r="H81" s="81">
        <f t="shared" si="7"/>
        <v>0</v>
      </c>
      <c r="R81" s="84">
        <v>77</v>
      </c>
      <c r="S81" s="84">
        <v>82</v>
      </c>
      <c r="T81" s="84" t="s">
        <v>272</v>
      </c>
    </row>
    <row r="82" spans="2:20" x14ac:dyDescent="0.45">
      <c r="B82" s="79">
        <v>78</v>
      </c>
      <c r="C82" s="80" t="s">
        <v>84</v>
      </c>
      <c r="D82" s="81">
        <f>VLOOKUP($E$4,Data!$A$4:$CD$158,2+Comparison!$B82)</f>
        <v>6.0502737406970297</v>
      </c>
      <c r="E82" s="81">
        <f t="shared" si="4"/>
        <v>6.0580737406970293</v>
      </c>
      <c r="F82" s="82">
        <f t="shared" si="5"/>
        <v>45</v>
      </c>
      <c r="G82" s="80" t="str">
        <f t="shared" si="6"/>
        <v>Indigo</v>
      </c>
      <c r="H82" s="81">
        <f t="shared" si="7"/>
        <v>0</v>
      </c>
      <c r="R82" s="84">
        <v>78</v>
      </c>
      <c r="S82" s="84">
        <v>83</v>
      </c>
      <c r="T82" s="84" t="s">
        <v>273</v>
      </c>
    </row>
    <row r="83" spans="2:20" x14ac:dyDescent="0.45">
      <c r="B83" s="79">
        <v>79</v>
      </c>
      <c r="C83" s="80" t="s">
        <v>85</v>
      </c>
      <c r="D83" s="81">
        <f>VLOOKUP($E$4,Data!$A$4:$CD$158,2+Comparison!$B83)</f>
        <v>15.641027549672744</v>
      </c>
      <c r="E83" s="81">
        <f t="shared" si="4"/>
        <v>15.648927549672743</v>
      </c>
      <c r="F83" s="82">
        <f t="shared" si="5"/>
        <v>12</v>
      </c>
      <c r="G83" s="80" t="str">
        <f t="shared" si="6"/>
        <v>Buloke</v>
      </c>
      <c r="H83" s="81">
        <f t="shared" si="7"/>
        <v>0</v>
      </c>
      <c r="R83" s="84">
        <v>79</v>
      </c>
      <c r="S83" s="84">
        <v>84</v>
      </c>
      <c r="T83" s="84" t="s">
        <v>274</v>
      </c>
    </row>
    <row r="84" spans="2:20" x14ac:dyDescent="0.45">
      <c r="B84" s="79">
        <v>80</v>
      </c>
      <c r="C84" s="80" t="s">
        <v>0</v>
      </c>
      <c r="D84" s="83"/>
      <c r="E84" s="83"/>
      <c r="F84" s="83"/>
      <c r="G84" s="83"/>
      <c r="H84" s="83"/>
      <c r="R84" s="84">
        <v>80</v>
      </c>
      <c r="S84" s="84">
        <v>85</v>
      </c>
      <c r="T84" s="84" t="s">
        <v>275</v>
      </c>
    </row>
    <row r="85" spans="2:20" x14ac:dyDescent="0.45">
      <c r="B85" s="83"/>
      <c r="C85" s="83"/>
      <c r="D85" s="83"/>
      <c r="E85" s="83"/>
      <c r="F85" s="83"/>
      <c r="G85" s="83"/>
      <c r="H85" s="83"/>
      <c r="R85" s="84">
        <v>81</v>
      </c>
      <c r="S85" s="84">
        <v>86</v>
      </c>
      <c r="T85" s="84" t="s">
        <v>276</v>
      </c>
    </row>
    <row r="86" spans="2:20" x14ac:dyDescent="0.45">
      <c r="R86" s="84">
        <v>82</v>
      </c>
      <c r="S86" s="84">
        <v>87</v>
      </c>
      <c r="T86" s="84" t="s">
        <v>277</v>
      </c>
    </row>
    <row r="87" spans="2:20" x14ac:dyDescent="0.45">
      <c r="R87" s="84">
        <v>83</v>
      </c>
      <c r="S87" s="84">
        <v>88</v>
      </c>
      <c r="T87" s="84" t="s">
        <v>278</v>
      </c>
    </row>
    <row r="88" spans="2:20" x14ac:dyDescent="0.45">
      <c r="R88" s="84">
        <v>84</v>
      </c>
      <c r="S88" s="84">
        <v>89</v>
      </c>
      <c r="T88" s="84" t="s">
        <v>279</v>
      </c>
    </row>
    <row r="89" spans="2:20" x14ac:dyDescent="0.45">
      <c r="R89" s="84">
        <v>85</v>
      </c>
      <c r="S89" s="84">
        <v>90</v>
      </c>
      <c r="T89" s="84" t="s">
        <v>280</v>
      </c>
    </row>
    <row r="90" spans="2:20" x14ac:dyDescent="0.45">
      <c r="R90" s="84">
        <v>86</v>
      </c>
      <c r="S90" s="84">
        <v>91</v>
      </c>
      <c r="T90" s="84" t="s">
        <v>281</v>
      </c>
    </row>
    <row r="91" spans="2:20" x14ac:dyDescent="0.45">
      <c r="R91" s="84">
        <v>87</v>
      </c>
      <c r="S91" s="84">
        <v>92</v>
      </c>
      <c r="T91" s="84" t="s">
        <v>282</v>
      </c>
    </row>
    <row r="92" spans="2:20" x14ac:dyDescent="0.45">
      <c r="R92" s="84">
        <v>88</v>
      </c>
      <c r="S92" s="84">
        <v>93</v>
      </c>
      <c r="T92" s="84" t="s">
        <v>283</v>
      </c>
    </row>
    <row r="93" spans="2:20" x14ac:dyDescent="0.45">
      <c r="R93" s="84">
        <v>89</v>
      </c>
      <c r="S93" s="84">
        <v>94</v>
      </c>
      <c r="T93" s="84" t="s">
        <v>284</v>
      </c>
    </row>
    <row r="94" spans="2:20" x14ac:dyDescent="0.45">
      <c r="R94" s="84">
        <v>90</v>
      </c>
      <c r="S94" s="84">
        <v>95</v>
      </c>
      <c r="T94" s="84" t="s">
        <v>285</v>
      </c>
    </row>
    <row r="95" spans="2:20" x14ac:dyDescent="0.45">
      <c r="R95" s="84">
        <v>91</v>
      </c>
      <c r="S95" s="84">
        <v>96</v>
      </c>
      <c r="T95" s="84" t="s">
        <v>286</v>
      </c>
    </row>
    <row r="96" spans="2:20" x14ac:dyDescent="0.45">
      <c r="R96" s="84">
        <v>92</v>
      </c>
      <c r="S96" s="84">
        <v>97</v>
      </c>
      <c r="T96" s="84" t="s">
        <v>287</v>
      </c>
    </row>
    <row r="97" spans="18:20" x14ac:dyDescent="0.45">
      <c r="R97" s="84">
        <v>93</v>
      </c>
      <c r="S97" s="84">
        <v>98</v>
      </c>
      <c r="T97" s="84" t="s">
        <v>288</v>
      </c>
    </row>
    <row r="98" spans="18:20" x14ac:dyDescent="0.45">
      <c r="R98" s="84">
        <v>94</v>
      </c>
      <c r="S98" s="84">
        <v>99</v>
      </c>
      <c r="T98" s="84" t="s">
        <v>289</v>
      </c>
    </row>
    <row r="99" spans="18:20" x14ac:dyDescent="0.45">
      <c r="R99" s="84">
        <v>95</v>
      </c>
      <c r="S99" s="84">
        <v>100</v>
      </c>
      <c r="T99" s="84" t="s">
        <v>290</v>
      </c>
    </row>
    <row r="100" spans="18:20" x14ac:dyDescent="0.45">
      <c r="R100" s="84">
        <v>96</v>
      </c>
      <c r="S100" s="84">
        <v>101</v>
      </c>
      <c r="T100" s="84" t="s">
        <v>291</v>
      </c>
    </row>
    <row r="101" spans="18:20" x14ac:dyDescent="0.45">
      <c r="R101" s="84">
        <v>97</v>
      </c>
      <c r="S101" s="84">
        <v>102</v>
      </c>
      <c r="T101" s="84" t="s">
        <v>292</v>
      </c>
    </row>
    <row r="102" spans="18:20" x14ac:dyDescent="0.45">
      <c r="R102" s="84">
        <v>98</v>
      </c>
      <c r="S102" s="84">
        <v>103</v>
      </c>
      <c r="T102" s="84" t="s">
        <v>293</v>
      </c>
    </row>
    <row r="103" spans="18:20" x14ac:dyDescent="0.45">
      <c r="R103" s="84">
        <v>99</v>
      </c>
      <c r="S103" s="84">
        <v>104</v>
      </c>
      <c r="T103" s="84" t="s">
        <v>294</v>
      </c>
    </row>
    <row r="104" spans="18:20" x14ac:dyDescent="0.45">
      <c r="R104" s="84">
        <v>100</v>
      </c>
      <c r="S104" s="84">
        <v>105</v>
      </c>
      <c r="T104" s="84" t="s">
        <v>295</v>
      </c>
    </row>
    <row r="105" spans="18:20" x14ac:dyDescent="0.45">
      <c r="R105" s="84">
        <v>101</v>
      </c>
      <c r="S105" s="84">
        <v>106</v>
      </c>
      <c r="T105" s="84" t="s">
        <v>296</v>
      </c>
    </row>
    <row r="106" spans="18:20" x14ac:dyDescent="0.45">
      <c r="R106" s="84">
        <v>102</v>
      </c>
      <c r="S106" s="84">
        <v>107</v>
      </c>
      <c r="T106" s="84" t="s">
        <v>297</v>
      </c>
    </row>
    <row r="107" spans="18:20" x14ac:dyDescent="0.45">
      <c r="R107" s="84">
        <v>103</v>
      </c>
      <c r="S107" s="84">
        <v>108</v>
      </c>
      <c r="T107" s="84" t="s">
        <v>298</v>
      </c>
    </row>
    <row r="108" spans="18:20" x14ac:dyDescent="0.45">
      <c r="R108" s="84">
        <v>104</v>
      </c>
      <c r="S108" s="84">
        <v>109</v>
      </c>
      <c r="T108" s="84" t="s">
        <v>299</v>
      </c>
    </row>
    <row r="109" spans="18:20" x14ac:dyDescent="0.45">
      <c r="R109" s="84">
        <v>105</v>
      </c>
      <c r="S109" s="84">
        <v>110</v>
      </c>
      <c r="T109" s="84"/>
    </row>
    <row r="110" spans="18:20" x14ac:dyDescent="0.45">
      <c r="R110" s="84">
        <v>106</v>
      </c>
      <c r="S110" s="84">
        <v>111</v>
      </c>
      <c r="T110" s="86" t="s">
        <v>104</v>
      </c>
    </row>
    <row r="111" spans="18:20" x14ac:dyDescent="0.45">
      <c r="R111" s="84">
        <v>107</v>
      </c>
      <c r="S111" s="84">
        <v>112</v>
      </c>
      <c r="T111" s="87" t="s">
        <v>105</v>
      </c>
    </row>
    <row r="112" spans="18:20" x14ac:dyDescent="0.45">
      <c r="R112" s="84">
        <v>108</v>
      </c>
      <c r="S112" s="84">
        <v>113</v>
      </c>
      <c r="T112" s="87" t="s">
        <v>106</v>
      </c>
    </row>
    <row r="113" spans="18:20" x14ac:dyDescent="0.45">
      <c r="R113" s="84">
        <v>109</v>
      </c>
      <c r="S113" s="84">
        <v>114</v>
      </c>
      <c r="T113" s="87" t="s">
        <v>107</v>
      </c>
    </row>
    <row r="114" spans="18:20" x14ac:dyDescent="0.45">
      <c r="R114" s="84">
        <v>110</v>
      </c>
      <c r="S114" s="84">
        <v>115</v>
      </c>
      <c r="T114" s="84"/>
    </row>
    <row r="115" spans="18:20" x14ac:dyDescent="0.45">
      <c r="R115" s="84">
        <v>111</v>
      </c>
      <c r="S115" s="84">
        <v>116</v>
      </c>
      <c r="T115" s="86" t="s">
        <v>103</v>
      </c>
    </row>
    <row r="116" spans="18:20" x14ac:dyDescent="0.45">
      <c r="R116" s="84">
        <v>112</v>
      </c>
      <c r="S116" s="84">
        <v>117</v>
      </c>
      <c r="T116" s="87" t="s">
        <v>260</v>
      </c>
    </row>
    <row r="117" spans="18:20" x14ac:dyDescent="0.45">
      <c r="R117" s="84">
        <v>113</v>
      </c>
      <c r="S117" s="84">
        <v>118</v>
      </c>
      <c r="T117" s="87" t="s">
        <v>261</v>
      </c>
    </row>
    <row r="118" spans="18:20" x14ac:dyDescent="0.45">
      <c r="R118" s="84">
        <v>114</v>
      </c>
      <c r="S118" s="84">
        <v>119</v>
      </c>
      <c r="T118" s="87" t="s">
        <v>262</v>
      </c>
    </row>
    <row r="119" spans="18:20" x14ac:dyDescent="0.45">
      <c r="R119" s="84">
        <v>115</v>
      </c>
      <c r="S119" s="84">
        <v>120</v>
      </c>
      <c r="T119" s="87" t="s">
        <v>263</v>
      </c>
    </row>
    <row r="120" spans="18:20" x14ac:dyDescent="0.45">
      <c r="R120" s="84">
        <v>116</v>
      </c>
      <c r="S120" s="84">
        <v>121</v>
      </c>
      <c r="T120" s="87" t="s">
        <v>264</v>
      </c>
    </row>
    <row r="121" spans="18:20" x14ac:dyDescent="0.45">
      <c r="R121" s="84">
        <v>117</v>
      </c>
      <c r="S121" s="84">
        <v>122</v>
      </c>
      <c r="T121" s="87" t="s">
        <v>265</v>
      </c>
    </row>
    <row r="122" spans="18:20" x14ac:dyDescent="0.45">
      <c r="R122" s="84">
        <v>118</v>
      </c>
      <c r="S122" s="84">
        <v>123</v>
      </c>
      <c r="T122" s="87"/>
    </row>
    <row r="123" spans="18:20" x14ac:dyDescent="0.45">
      <c r="R123" s="84">
        <v>119</v>
      </c>
      <c r="S123" s="84">
        <v>124</v>
      </c>
      <c r="T123" s="86" t="s">
        <v>120</v>
      </c>
    </row>
    <row r="124" spans="18:20" x14ac:dyDescent="0.45">
      <c r="R124" s="84">
        <v>120</v>
      </c>
      <c r="S124" s="84">
        <v>125</v>
      </c>
      <c r="T124" s="89" t="s">
        <v>116</v>
      </c>
    </row>
    <row r="125" spans="18:20" x14ac:dyDescent="0.45">
      <c r="R125" s="84">
        <v>121</v>
      </c>
      <c r="S125" s="84">
        <v>126</v>
      </c>
      <c r="T125" s="87" t="s">
        <v>117</v>
      </c>
    </row>
    <row r="126" spans="18:20" x14ac:dyDescent="0.45">
      <c r="R126" s="84">
        <v>122</v>
      </c>
      <c r="S126" s="84">
        <v>127</v>
      </c>
      <c r="T126" s="90" t="s">
        <v>118</v>
      </c>
    </row>
    <row r="127" spans="18:20" x14ac:dyDescent="0.45">
      <c r="R127" s="84">
        <v>123</v>
      </c>
      <c r="S127" s="84">
        <v>128</v>
      </c>
      <c r="T127" s="87" t="s">
        <v>119</v>
      </c>
    </row>
    <row r="128" spans="18:20" x14ac:dyDescent="0.45">
      <c r="R128" s="84">
        <v>124</v>
      </c>
      <c r="S128" s="84">
        <v>129</v>
      </c>
      <c r="T128" s="84"/>
    </row>
    <row r="129" spans="18:20" x14ac:dyDescent="0.45">
      <c r="R129" s="84">
        <v>125</v>
      </c>
      <c r="S129" s="84">
        <v>130</v>
      </c>
      <c r="T129" s="86" t="s">
        <v>126</v>
      </c>
    </row>
    <row r="130" spans="18:20" x14ac:dyDescent="0.45">
      <c r="R130" s="84">
        <v>126</v>
      </c>
      <c r="S130" s="84">
        <v>131</v>
      </c>
      <c r="T130" s="87" t="s">
        <v>114</v>
      </c>
    </row>
    <row r="131" spans="18:20" x14ac:dyDescent="0.45">
      <c r="R131" s="84">
        <v>127</v>
      </c>
      <c r="S131" s="84">
        <v>132</v>
      </c>
      <c r="T131" s="87" t="s">
        <v>115</v>
      </c>
    </row>
    <row r="132" spans="18:20" x14ac:dyDescent="0.45">
      <c r="R132" s="84">
        <v>128</v>
      </c>
      <c r="S132" s="84">
        <v>133</v>
      </c>
      <c r="T132" s="84"/>
    </row>
    <row r="133" spans="18:20" x14ac:dyDescent="0.45">
      <c r="R133" s="84">
        <v>129</v>
      </c>
      <c r="S133" s="84">
        <v>134</v>
      </c>
      <c r="T133" s="86" t="s">
        <v>127</v>
      </c>
    </row>
    <row r="134" spans="18:20" x14ac:dyDescent="0.45">
      <c r="R134" s="84">
        <v>130</v>
      </c>
      <c r="S134" s="84">
        <v>135</v>
      </c>
      <c r="T134" s="84" t="s">
        <v>128</v>
      </c>
    </row>
    <row r="135" spans="18:20" x14ac:dyDescent="0.45">
      <c r="R135" s="84">
        <v>131</v>
      </c>
      <c r="S135" s="84">
        <v>136</v>
      </c>
      <c r="T135" s="84" t="s">
        <v>129</v>
      </c>
    </row>
    <row r="136" spans="18:20" x14ac:dyDescent="0.45">
      <c r="R136" s="84">
        <v>132</v>
      </c>
      <c r="S136" s="84">
        <v>137</v>
      </c>
      <c r="T136" s="84" t="s">
        <v>130</v>
      </c>
    </row>
    <row r="137" spans="18:20" x14ac:dyDescent="0.45">
      <c r="R137" s="84">
        <v>133</v>
      </c>
      <c r="S137" s="84">
        <v>139</v>
      </c>
      <c r="T137" s="87" t="s">
        <v>131</v>
      </c>
    </row>
    <row r="138" spans="18:20" x14ac:dyDescent="0.45">
      <c r="R138" s="84">
        <v>134</v>
      </c>
      <c r="S138" s="84">
        <v>140</v>
      </c>
      <c r="T138" s="84" t="s">
        <v>132</v>
      </c>
    </row>
    <row r="139" spans="18:20" x14ac:dyDescent="0.45">
      <c r="R139" s="84">
        <v>135</v>
      </c>
      <c r="S139" s="84">
        <v>141</v>
      </c>
      <c r="T139" s="84" t="s">
        <v>133</v>
      </c>
    </row>
    <row r="140" spans="18:20" x14ac:dyDescent="0.45">
      <c r="R140" s="84">
        <v>136</v>
      </c>
      <c r="S140" s="84">
        <v>142</v>
      </c>
      <c r="T140" s="84" t="s">
        <v>134</v>
      </c>
    </row>
    <row r="141" spans="18:20" x14ac:dyDescent="0.45">
      <c r="R141" s="84">
        <v>137</v>
      </c>
      <c r="S141" s="84">
        <v>144</v>
      </c>
      <c r="T141" s="87" t="s">
        <v>136</v>
      </c>
    </row>
    <row r="142" spans="18:20" x14ac:dyDescent="0.45">
      <c r="R142" s="84">
        <v>138</v>
      </c>
      <c r="S142" s="84">
        <v>145</v>
      </c>
      <c r="T142" s="84" t="s">
        <v>137</v>
      </c>
    </row>
    <row r="143" spans="18:20" x14ac:dyDescent="0.45">
      <c r="R143" s="84">
        <v>139</v>
      </c>
      <c r="S143" s="84">
        <v>146</v>
      </c>
      <c r="T143" s="84" t="s">
        <v>138</v>
      </c>
    </row>
    <row r="144" spans="18:20" x14ac:dyDescent="0.45">
      <c r="R144" s="84">
        <v>140</v>
      </c>
      <c r="S144" s="84">
        <v>147</v>
      </c>
      <c r="T144" s="84" t="s">
        <v>139</v>
      </c>
    </row>
    <row r="145" spans="18:20" x14ac:dyDescent="0.45">
      <c r="R145" s="84">
        <v>141</v>
      </c>
      <c r="S145" s="84">
        <v>149</v>
      </c>
      <c r="T145" s="87" t="s">
        <v>141</v>
      </c>
    </row>
    <row r="146" spans="18:20" x14ac:dyDescent="0.45">
      <c r="R146" s="84">
        <v>142</v>
      </c>
      <c r="S146" s="84">
        <v>150</v>
      </c>
      <c r="T146" s="84"/>
    </row>
    <row r="147" spans="18:20" x14ac:dyDescent="0.45">
      <c r="R147" s="84">
        <v>143</v>
      </c>
      <c r="S147" s="84">
        <v>151</v>
      </c>
      <c r="T147" s="86" t="s">
        <v>142</v>
      </c>
    </row>
    <row r="148" spans="18:20" x14ac:dyDescent="0.45">
      <c r="R148" s="84">
        <v>144</v>
      </c>
      <c r="S148" s="84">
        <v>152</v>
      </c>
      <c r="T148" s="84" t="s">
        <v>256</v>
      </c>
    </row>
    <row r="149" spans="18:20" x14ac:dyDescent="0.45">
      <c r="R149" s="84">
        <v>145</v>
      </c>
      <c r="S149" s="84">
        <v>153</v>
      </c>
      <c r="T149" s="84" t="s">
        <v>257</v>
      </c>
    </row>
    <row r="150" spans="18:20" x14ac:dyDescent="0.45">
      <c r="R150" s="84">
        <v>146</v>
      </c>
      <c r="S150" s="84">
        <v>154</v>
      </c>
      <c r="T150" s="87" t="s">
        <v>258</v>
      </c>
    </row>
    <row r="151" spans="18:20" x14ac:dyDescent="0.45">
      <c r="R151" s="84">
        <v>147</v>
      </c>
      <c r="S151" s="84">
        <v>155</v>
      </c>
      <c r="T151" s="87" t="s">
        <v>259</v>
      </c>
    </row>
    <row r="152" spans="18:20" x14ac:dyDescent="0.45">
      <c r="T152" s="87"/>
    </row>
    <row r="153" spans="18:20" x14ac:dyDescent="0.45">
      <c r="T153" s="87"/>
    </row>
    <row r="154" spans="18:20" x14ac:dyDescent="0.45">
      <c r="T154" s="87"/>
    </row>
    <row r="155" spans="18:20" x14ac:dyDescent="0.45">
      <c r="T155" s="87"/>
    </row>
    <row r="156" spans="18:20" x14ac:dyDescent="0.45">
      <c r="T156" s="84"/>
    </row>
    <row r="157" spans="18:20" x14ac:dyDescent="0.45">
      <c r="T157" s="84"/>
    </row>
    <row r="158" spans="18:20" x14ac:dyDescent="0.45">
      <c r="T158" s="84"/>
    </row>
    <row r="159" spans="18:20" x14ac:dyDescent="0.45">
      <c r="T159" s="84"/>
    </row>
  </sheetData>
  <sheetProtection password="CF21"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4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19050</xdr:colOff>
                    <xdr:row>3</xdr:row>
                    <xdr:rowOff>0</xdr:rowOff>
                  </from>
                  <to>
                    <xdr:col>7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2023-05-16T00:59:09Z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One</vt:lpstr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2019-01-03T03:15:18Z</cp:lastPrinted>
  <dcterms:created xsi:type="dcterms:W3CDTF">2018-12-31T01:06:42Z</dcterms:created>
  <dcterms:modified xsi:type="dcterms:W3CDTF">2022-07-22T10:40:22Z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